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3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4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akilov\Desktop\ПРАЙСЫ КАЙРОС\СЕНТЯБРЬ 26\"/>
    </mc:Choice>
  </mc:AlternateContent>
  <xr:revisionPtr revIDLastSave="0" documentId="13_ncr:1_{80F655E7-6822-431F-AD8E-863FFCB3BE60}" xr6:coauthVersionLast="47" xr6:coauthVersionMax="47" xr10:uidLastSave="{00000000-0000-0000-0000-000000000000}"/>
  <workbookProtection workbookAlgorithmName="SHA-512" workbookHashValue="sGPGkuKaCC4mBOvQjSa6GEQwPKGbFwSucChpRTm6H7+t2IYYrApMW4MA4BcZ9gPVPqWzm2BnvbD82v7cagITxg==" workbookSaltValue="48DILH1Y5/vK9/xdurbvZA==" workbookSpinCount="100000" lockStructure="1"/>
  <bookViews>
    <workbookView xWindow="-120" yWindow="-120" windowWidth="29040" windowHeight="15840" tabRatio="655" xr2:uid="{00000000-000D-0000-FFFF-FFFF00000000}"/>
  </bookViews>
  <sheets>
    <sheet name="HeadRock" sheetId="9" r:id="rId1"/>
    <sheet name="-" sheetId="2" state="hidden" r:id="rId2"/>
    <sheet name="KRONbuild" sheetId="10" r:id="rId3"/>
    <sheet name="+" sheetId="12" state="hidden" r:id="rId4"/>
    <sheet name="Описание продукции" sheetId="11" r:id="rId5"/>
  </sheets>
  <definedNames>
    <definedName name="_xlnm._FilterDatabase" localSheetId="1" hidden="1">'-'!$A$8:$M$804</definedName>
    <definedName name="_xlnm._FilterDatabase" localSheetId="0" hidden="1">HeadRock!$A$8:$K$804</definedName>
    <definedName name="л" localSheetId="0">#REF!</definedName>
    <definedName name="л">#REF!</definedName>
    <definedName name="о" localSheetId="0">#REF!</definedName>
    <definedName name="о">#REF!</definedName>
    <definedName name="Сумма" localSheetId="1">#REF!</definedName>
    <definedName name="Сумма" localSheetId="0">#REF!</definedName>
    <definedName name="Сумма">#REF!</definedName>
    <definedName name="Сумма1" localSheetId="1">#REF!</definedName>
    <definedName name="Сумма1" localSheetId="0">#REF!</definedName>
    <definedName name="Сумма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93" i="12" l="1"/>
  <c r="J192" i="12"/>
  <c r="J191" i="12"/>
  <c r="J190" i="12"/>
  <c r="J189" i="12"/>
  <c r="J188" i="12"/>
  <c r="J187" i="12"/>
  <c r="J186" i="12"/>
  <c r="J185" i="12"/>
  <c r="J184" i="12"/>
  <c r="J183" i="12"/>
  <c r="J182" i="12"/>
  <c r="J181" i="12"/>
  <c r="J180" i="12"/>
  <c r="J179" i="12"/>
  <c r="J178" i="12"/>
  <c r="J177" i="12"/>
  <c r="J176" i="12"/>
  <c r="J175" i="12"/>
  <c r="J174" i="12"/>
  <c r="J173" i="12"/>
  <c r="AD171" i="12"/>
  <c r="AE171" i="12" s="1"/>
  <c r="AF171" i="12" s="1"/>
  <c r="AG171" i="12" s="1"/>
  <c r="AB171" i="12"/>
  <c r="AC171" i="12" s="1"/>
  <c r="U171" i="12"/>
  <c r="P171" i="12"/>
  <c r="Q171" i="12" s="1"/>
  <c r="I171" i="12"/>
  <c r="AD170" i="12"/>
  <c r="AE170" i="12" s="1"/>
  <c r="AF170" i="12" s="1"/>
  <c r="AG170" i="12" s="1"/>
  <c r="AB170" i="12"/>
  <c r="AC170" i="12" s="1"/>
  <c r="U170" i="12"/>
  <c r="P170" i="12"/>
  <c r="Q170" i="12" s="1"/>
  <c r="I170" i="12"/>
  <c r="AD169" i="12"/>
  <c r="AE169" i="12" s="1"/>
  <c r="AF169" i="12" s="1"/>
  <c r="AG169" i="12" s="1"/>
  <c r="AB169" i="12"/>
  <c r="AC169" i="12" s="1"/>
  <c r="U169" i="12"/>
  <c r="P169" i="12"/>
  <c r="V169" i="12" s="1"/>
  <c r="I169" i="12"/>
  <c r="AD168" i="12"/>
  <c r="AE168" i="12" s="1"/>
  <c r="AF168" i="12" s="1"/>
  <c r="AG168" i="12" s="1"/>
  <c r="AC168" i="12"/>
  <c r="AB168" i="12"/>
  <c r="V168" i="12"/>
  <c r="U168" i="12"/>
  <c r="P168" i="12"/>
  <c r="Q168" i="12" s="1"/>
  <c r="I168" i="12"/>
  <c r="AD167" i="12"/>
  <c r="AE167" i="12" s="1"/>
  <c r="AF167" i="12" s="1"/>
  <c r="AG167" i="12" s="1"/>
  <c r="AB167" i="12"/>
  <c r="AC167" i="12" s="1"/>
  <c r="U167" i="12"/>
  <c r="P167" i="12"/>
  <c r="V167" i="12" s="1"/>
  <c r="I167" i="12"/>
  <c r="AD166" i="12"/>
  <c r="AE166" i="12" s="1"/>
  <c r="AF166" i="12" s="1"/>
  <c r="AG166" i="12" s="1"/>
  <c r="AB166" i="12"/>
  <c r="AC166" i="12" s="1"/>
  <c r="U166" i="12"/>
  <c r="P166" i="12"/>
  <c r="V166" i="12" s="1"/>
  <c r="I166" i="12"/>
  <c r="Q165" i="12"/>
  <c r="AD164" i="12"/>
  <c r="AE164" i="12" s="1"/>
  <c r="AF164" i="12" s="1"/>
  <c r="AG164" i="12" s="1"/>
  <c r="AC164" i="12"/>
  <c r="AB164" i="12"/>
  <c r="V164" i="12"/>
  <c r="U164" i="12"/>
  <c r="P164" i="12"/>
  <c r="Q164" i="12" s="1"/>
  <c r="I164" i="12"/>
  <c r="AD163" i="12"/>
  <c r="AE163" i="12" s="1"/>
  <c r="AF163" i="12" s="1"/>
  <c r="AG163" i="12" s="1"/>
  <c r="AB163" i="12"/>
  <c r="AC163" i="12" s="1"/>
  <c r="U163" i="12"/>
  <c r="P163" i="12"/>
  <c r="V163" i="12" s="1"/>
  <c r="I163" i="12"/>
  <c r="Q162" i="12"/>
  <c r="AD161" i="12"/>
  <c r="AE161" i="12" s="1"/>
  <c r="AF161" i="12" s="1"/>
  <c r="AG161" i="12" s="1"/>
  <c r="AB161" i="12"/>
  <c r="AC161" i="12" s="1"/>
  <c r="U161" i="12"/>
  <c r="P161" i="12"/>
  <c r="V161" i="12" s="1"/>
  <c r="I161" i="12"/>
  <c r="Q160" i="12"/>
  <c r="P159" i="12"/>
  <c r="AD158" i="12"/>
  <c r="AE158" i="12" s="1"/>
  <c r="AF158" i="12" s="1"/>
  <c r="AG158" i="12" s="1"/>
  <c r="AB158" i="12"/>
  <c r="AC158" i="12" s="1"/>
  <c r="U158" i="12"/>
  <c r="P158" i="12"/>
  <c r="Q158" i="12" s="1"/>
  <c r="I158" i="12"/>
  <c r="AD157" i="12"/>
  <c r="AE157" i="12" s="1"/>
  <c r="AF157" i="12" s="1"/>
  <c r="AG157" i="12" s="1"/>
  <c r="AB157" i="12"/>
  <c r="AC157" i="12" s="1"/>
  <c r="U157" i="12"/>
  <c r="P157" i="12"/>
  <c r="V157" i="12" s="1"/>
  <c r="I157" i="12"/>
  <c r="AD156" i="12"/>
  <c r="AE156" i="12" s="1"/>
  <c r="AF156" i="12" s="1"/>
  <c r="AG156" i="12" s="1"/>
  <c r="AB156" i="12"/>
  <c r="AC156" i="12" s="1"/>
  <c r="U156" i="12"/>
  <c r="P156" i="12"/>
  <c r="V156" i="12" s="1"/>
  <c r="I156" i="12"/>
  <c r="AD155" i="12"/>
  <c r="AE155" i="12" s="1"/>
  <c r="AF155" i="12" s="1"/>
  <c r="AG155" i="12" s="1"/>
  <c r="AB155" i="12"/>
  <c r="AC155" i="12" s="1"/>
  <c r="U155" i="12"/>
  <c r="P155" i="12"/>
  <c r="Q155" i="12" s="1"/>
  <c r="I155" i="12"/>
  <c r="AD154" i="12"/>
  <c r="AE154" i="12" s="1"/>
  <c r="AF154" i="12" s="1"/>
  <c r="AG154" i="12" s="1"/>
  <c r="AB154" i="12"/>
  <c r="AC154" i="12" s="1"/>
  <c r="V154" i="12"/>
  <c r="U154" i="12"/>
  <c r="Q154" i="12"/>
  <c r="P154" i="12"/>
  <c r="I154" i="12"/>
  <c r="AD153" i="12"/>
  <c r="AE153" i="12" s="1"/>
  <c r="AF153" i="12" s="1"/>
  <c r="AG153" i="12" s="1"/>
  <c r="AB153" i="12"/>
  <c r="AC153" i="12" s="1"/>
  <c r="U153" i="12"/>
  <c r="P153" i="12"/>
  <c r="V153" i="12" s="1"/>
  <c r="W153" i="12" s="1"/>
  <c r="X153" i="12" s="1"/>
  <c r="AM153" i="12" s="1"/>
  <c r="AK153" i="12" s="1"/>
  <c r="AO153" i="12" s="1"/>
  <c r="AI153" i="12" s="1"/>
  <c r="I153" i="12"/>
  <c r="AD152" i="12"/>
  <c r="AE152" i="12" s="1"/>
  <c r="AF152" i="12" s="1"/>
  <c r="AG152" i="12" s="1"/>
  <c r="AB152" i="12"/>
  <c r="AC152" i="12" s="1"/>
  <c r="U152" i="12"/>
  <c r="Q152" i="12"/>
  <c r="P152" i="12"/>
  <c r="V152" i="12" s="1"/>
  <c r="I152" i="12"/>
  <c r="Q151" i="12"/>
  <c r="AD150" i="12"/>
  <c r="AE150" i="12" s="1"/>
  <c r="AF150" i="12" s="1"/>
  <c r="AG150" i="12" s="1"/>
  <c r="AB150" i="12"/>
  <c r="AC150" i="12" s="1"/>
  <c r="U150" i="12"/>
  <c r="P150" i="12"/>
  <c r="V150" i="12" s="1"/>
  <c r="I150" i="12"/>
  <c r="AD149" i="12"/>
  <c r="AE149" i="12" s="1"/>
  <c r="AF149" i="12" s="1"/>
  <c r="AG149" i="12" s="1"/>
  <c r="AB149" i="12"/>
  <c r="AC149" i="12" s="1"/>
  <c r="U149" i="12"/>
  <c r="Q149" i="12"/>
  <c r="P149" i="12"/>
  <c r="V149" i="12" s="1"/>
  <c r="I149" i="12"/>
  <c r="AD148" i="12"/>
  <c r="AE148" i="12" s="1"/>
  <c r="AF148" i="12" s="1"/>
  <c r="AG148" i="12" s="1"/>
  <c r="AB148" i="12"/>
  <c r="AC148" i="12" s="1"/>
  <c r="U148" i="12"/>
  <c r="P148" i="12"/>
  <c r="Q148" i="12" s="1"/>
  <c r="I148" i="12"/>
  <c r="AD147" i="12"/>
  <c r="AE147" i="12" s="1"/>
  <c r="AF147" i="12" s="1"/>
  <c r="AG147" i="12" s="1"/>
  <c r="AB147" i="12"/>
  <c r="AC147" i="12" s="1"/>
  <c r="U147" i="12"/>
  <c r="P147" i="12"/>
  <c r="I147" i="12"/>
  <c r="Q146" i="12"/>
  <c r="AE145" i="12"/>
  <c r="AF145" i="12" s="1"/>
  <c r="AG145" i="12" s="1"/>
  <c r="AD145" i="12"/>
  <c r="AB145" i="12"/>
  <c r="AC145" i="12" s="1"/>
  <c r="V145" i="12"/>
  <c r="U145" i="12"/>
  <c r="P145" i="12"/>
  <c r="Q145" i="12" s="1"/>
  <c r="I145" i="12"/>
  <c r="AD144" i="12"/>
  <c r="AE144" i="12" s="1"/>
  <c r="AF144" i="12" s="1"/>
  <c r="AG144" i="12" s="1"/>
  <c r="AB144" i="12"/>
  <c r="AC144" i="12" s="1"/>
  <c r="U144" i="12"/>
  <c r="P144" i="12"/>
  <c r="Q144" i="12" s="1"/>
  <c r="I144" i="12"/>
  <c r="AD143" i="12"/>
  <c r="AE143" i="12" s="1"/>
  <c r="AF143" i="12" s="1"/>
  <c r="AG143" i="12" s="1"/>
  <c r="AB143" i="12"/>
  <c r="AC143" i="12" s="1"/>
  <c r="U143" i="12"/>
  <c r="P143" i="12"/>
  <c r="V143" i="12" s="1"/>
  <c r="I143" i="12"/>
  <c r="AD142" i="12"/>
  <c r="AE142" i="12" s="1"/>
  <c r="AF142" i="12" s="1"/>
  <c r="AG142" i="12" s="1"/>
  <c r="AB142" i="12"/>
  <c r="AC142" i="12" s="1"/>
  <c r="U142" i="12"/>
  <c r="P142" i="12"/>
  <c r="V142" i="12" s="1"/>
  <c r="I142" i="12"/>
  <c r="AE141" i="12"/>
  <c r="AF141" i="12" s="1"/>
  <c r="AG141" i="12" s="1"/>
  <c r="AD141" i="12"/>
  <c r="AC141" i="12"/>
  <c r="AB141" i="12"/>
  <c r="U141" i="12"/>
  <c r="P141" i="12"/>
  <c r="V141" i="12" s="1"/>
  <c r="I141" i="12"/>
  <c r="AD140" i="12"/>
  <c r="AE140" i="12" s="1"/>
  <c r="AF140" i="12" s="1"/>
  <c r="AG140" i="12" s="1"/>
  <c r="AB140" i="12"/>
  <c r="AC140" i="12" s="1"/>
  <c r="U140" i="12"/>
  <c r="P140" i="12"/>
  <c r="V140" i="12" s="1"/>
  <c r="I140" i="12"/>
  <c r="AD139" i="12"/>
  <c r="AE139" i="12" s="1"/>
  <c r="AF139" i="12" s="1"/>
  <c r="AG139" i="12" s="1"/>
  <c r="AB139" i="12"/>
  <c r="AC139" i="12" s="1"/>
  <c r="U139" i="12"/>
  <c r="P139" i="12"/>
  <c r="I139" i="12"/>
  <c r="AD138" i="12"/>
  <c r="AE138" i="12" s="1"/>
  <c r="AF138" i="12" s="1"/>
  <c r="AG138" i="12" s="1"/>
  <c r="AB138" i="12"/>
  <c r="AC138" i="12" s="1"/>
  <c r="U138" i="12"/>
  <c r="P138" i="12"/>
  <c r="Q138" i="12" s="1"/>
  <c r="I138" i="12"/>
  <c r="Q137" i="12"/>
  <c r="AD136" i="12"/>
  <c r="AE136" i="12" s="1"/>
  <c r="AF136" i="12" s="1"/>
  <c r="AG136" i="12" s="1"/>
  <c r="AB136" i="12"/>
  <c r="AC136" i="12" s="1"/>
  <c r="U136" i="12"/>
  <c r="P136" i="12"/>
  <c r="I136" i="12"/>
  <c r="AD135" i="12"/>
  <c r="AE135" i="12" s="1"/>
  <c r="AF135" i="12" s="1"/>
  <c r="AG135" i="12" s="1"/>
  <c r="AB135" i="12"/>
  <c r="AC135" i="12" s="1"/>
  <c r="U135" i="12"/>
  <c r="P135" i="12"/>
  <c r="V135" i="12" s="1"/>
  <c r="W135" i="12" s="1"/>
  <c r="X135" i="12" s="1"/>
  <c r="AM135" i="12" s="1"/>
  <c r="AK135" i="12" s="1"/>
  <c r="AO135" i="12" s="1"/>
  <c r="AI135" i="12" s="1"/>
  <c r="I135" i="12"/>
  <c r="AD134" i="12"/>
  <c r="AE134" i="12" s="1"/>
  <c r="AF134" i="12" s="1"/>
  <c r="AG134" i="12" s="1"/>
  <c r="AB134" i="12"/>
  <c r="AC134" i="12" s="1"/>
  <c r="U134" i="12"/>
  <c r="P134" i="12"/>
  <c r="I134" i="12"/>
  <c r="AD133" i="12"/>
  <c r="AE133" i="12" s="1"/>
  <c r="AF133" i="12" s="1"/>
  <c r="AG133" i="12" s="1"/>
  <c r="AB133" i="12"/>
  <c r="AC133" i="12" s="1"/>
  <c r="U133" i="12"/>
  <c r="P133" i="12"/>
  <c r="Q133" i="12" s="1"/>
  <c r="I133" i="12"/>
  <c r="AD132" i="12"/>
  <c r="AE132" i="12" s="1"/>
  <c r="AF132" i="12" s="1"/>
  <c r="AG132" i="12" s="1"/>
  <c r="AB132" i="12"/>
  <c r="AC132" i="12" s="1"/>
  <c r="V132" i="12"/>
  <c r="U132" i="12"/>
  <c r="P132" i="12"/>
  <c r="Q132" i="12" s="1"/>
  <c r="I132" i="12"/>
  <c r="Q131" i="12"/>
  <c r="AE130" i="12"/>
  <c r="AF130" i="12" s="1"/>
  <c r="AG130" i="12" s="1"/>
  <c r="AD130" i="12"/>
  <c r="AC130" i="12"/>
  <c r="AB130" i="12"/>
  <c r="U130" i="12"/>
  <c r="P130" i="12"/>
  <c r="Q130" i="12" s="1"/>
  <c r="I130" i="12"/>
  <c r="AD129" i="12"/>
  <c r="AE129" i="12" s="1"/>
  <c r="AF129" i="12" s="1"/>
  <c r="AG129" i="12" s="1"/>
  <c r="AB129" i="12"/>
  <c r="AC129" i="12" s="1"/>
  <c r="U129" i="12"/>
  <c r="P129" i="12"/>
  <c r="Q129" i="12" s="1"/>
  <c r="I129" i="12"/>
  <c r="AE128" i="12"/>
  <c r="AF128" i="12" s="1"/>
  <c r="AG128" i="12" s="1"/>
  <c r="AD128" i="12"/>
  <c r="AB128" i="12"/>
  <c r="AC128" i="12" s="1"/>
  <c r="U128" i="12"/>
  <c r="P128" i="12"/>
  <c r="Q128" i="12" s="1"/>
  <c r="I128" i="12"/>
  <c r="AD127" i="12"/>
  <c r="AE127" i="12" s="1"/>
  <c r="AF127" i="12" s="1"/>
  <c r="AG127" i="12" s="1"/>
  <c r="AB127" i="12"/>
  <c r="AC127" i="12" s="1"/>
  <c r="U127" i="12"/>
  <c r="P127" i="12"/>
  <c r="Q127" i="12" s="1"/>
  <c r="I127" i="12"/>
  <c r="AD126" i="12"/>
  <c r="AE126" i="12" s="1"/>
  <c r="AF126" i="12" s="1"/>
  <c r="AG126" i="12" s="1"/>
  <c r="AB126" i="12"/>
  <c r="AC126" i="12" s="1"/>
  <c r="U126" i="12"/>
  <c r="Q126" i="12"/>
  <c r="P126" i="12"/>
  <c r="V126" i="12" s="1"/>
  <c r="I126" i="12"/>
  <c r="AD125" i="12"/>
  <c r="AE125" i="12" s="1"/>
  <c r="AF125" i="12" s="1"/>
  <c r="AG125" i="12" s="1"/>
  <c r="AB125" i="12"/>
  <c r="AC125" i="12" s="1"/>
  <c r="U125" i="12"/>
  <c r="P125" i="12"/>
  <c r="V125" i="12" s="1"/>
  <c r="I125" i="12"/>
  <c r="AD124" i="12"/>
  <c r="AE124" i="12" s="1"/>
  <c r="AF124" i="12" s="1"/>
  <c r="AG124" i="12" s="1"/>
  <c r="AB124" i="12"/>
  <c r="AC124" i="12" s="1"/>
  <c r="U124" i="12"/>
  <c r="P124" i="12"/>
  <c r="Q124" i="12" s="1"/>
  <c r="I124" i="12"/>
  <c r="AE123" i="12"/>
  <c r="AF123" i="12" s="1"/>
  <c r="AG123" i="12" s="1"/>
  <c r="AD123" i="12"/>
  <c r="AB123" i="12"/>
  <c r="AC123" i="12" s="1"/>
  <c r="U123" i="12"/>
  <c r="Q123" i="12"/>
  <c r="P123" i="12"/>
  <c r="V123" i="12" s="1"/>
  <c r="I123" i="12"/>
  <c r="AD122" i="12"/>
  <c r="AE122" i="12" s="1"/>
  <c r="AF122" i="12" s="1"/>
  <c r="AG122" i="12" s="1"/>
  <c r="AB122" i="12"/>
  <c r="AC122" i="12" s="1"/>
  <c r="V122" i="12"/>
  <c r="U122" i="12"/>
  <c r="P122" i="12"/>
  <c r="Q122" i="12" s="1"/>
  <c r="I122" i="12"/>
  <c r="AD121" i="12"/>
  <c r="AE121" i="12" s="1"/>
  <c r="AF121" i="12" s="1"/>
  <c r="AG121" i="12" s="1"/>
  <c r="AB121" i="12"/>
  <c r="AC121" i="12" s="1"/>
  <c r="V121" i="12"/>
  <c r="U121" i="12"/>
  <c r="P121" i="12"/>
  <c r="Q121" i="12" s="1"/>
  <c r="I121" i="12"/>
  <c r="Q120" i="12"/>
  <c r="AD119" i="12"/>
  <c r="AE119" i="12" s="1"/>
  <c r="AF119" i="12" s="1"/>
  <c r="AG119" i="12" s="1"/>
  <c r="AB119" i="12"/>
  <c r="AC119" i="12" s="1"/>
  <c r="U119" i="12"/>
  <c r="P119" i="12"/>
  <c r="V119" i="12" s="1"/>
  <c r="I119" i="12"/>
  <c r="AD118" i="12"/>
  <c r="AE118" i="12" s="1"/>
  <c r="AF118" i="12" s="1"/>
  <c r="AG118" i="12" s="1"/>
  <c r="AB118" i="12"/>
  <c r="AC118" i="12" s="1"/>
  <c r="U118" i="12"/>
  <c r="P118" i="12"/>
  <c r="V118" i="12" s="1"/>
  <c r="I118" i="12"/>
  <c r="Q117" i="12"/>
  <c r="AD116" i="12"/>
  <c r="AE116" i="12" s="1"/>
  <c r="AF116" i="12" s="1"/>
  <c r="AG116" i="12" s="1"/>
  <c r="AB116" i="12"/>
  <c r="AC116" i="12" s="1"/>
  <c r="U116" i="12"/>
  <c r="P116" i="12"/>
  <c r="V116" i="12" s="1"/>
  <c r="I116" i="12"/>
  <c r="AD115" i="12"/>
  <c r="AE115" i="12" s="1"/>
  <c r="AF115" i="12" s="1"/>
  <c r="AG115" i="12" s="1"/>
  <c r="AC115" i="12"/>
  <c r="AB115" i="12"/>
  <c r="U115" i="12"/>
  <c r="W115" i="12" s="1"/>
  <c r="X115" i="12" s="1"/>
  <c r="AM115" i="12" s="1"/>
  <c r="AK115" i="12" s="1"/>
  <c r="AO115" i="12" s="1"/>
  <c r="AI115" i="12" s="1"/>
  <c r="P115" i="12"/>
  <c r="V115" i="12" s="1"/>
  <c r="I115" i="12"/>
  <c r="Q114" i="12"/>
  <c r="AD113" i="12"/>
  <c r="AE113" i="12" s="1"/>
  <c r="AF113" i="12" s="1"/>
  <c r="AG113" i="12" s="1"/>
  <c r="AC113" i="12"/>
  <c r="AB113" i="12"/>
  <c r="U113" i="12"/>
  <c r="P113" i="12"/>
  <c r="V113" i="12" s="1"/>
  <c r="I113" i="12"/>
  <c r="AD112" i="12"/>
  <c r="AE112" i="12" s="1"/>
  <c r="AF112" i="12" s="1"/>
  <c r="AG112" i="12" s="1"/>
  <c r="AB112" i="12"/>
  <c r="AC112" i="12" s="1"/>
  <c r="U112" i="12"/>
  <c r="P112" i="12"/>
  <c r="I112" i="12"/>
  <c r="AD111" i="12"/>
  <c r="AE111" i="12" s="1"/>
  <c r="AF111" i="12" s="1"/>
  <c r="AG111" i="12" s="1"/>
  <c r="AB111" i="12"/>
  <c r="AC111" i="12" s="1"/>
  <c r="V111" i="12"/>
  <c r="U111" i="12"/>
  <c r="P111" i="12"/>
  <c r="Q111" i="12" s="1"/>
  <c r="I111" i="12"/>
  <c r="AD110" i="12"/>
  <c r="AE110" i="12" s="1"/>
  <c r="AF110" i="12" s="1"/>
  <c r="AG110" i="12" s="1"/>
  <c r="AC110" i="12"/>
  <c r="AB110" i="12"/>
  <c r="U110" i="12"/>
  <c r="P110" i="12"/>
  <c r="V110" i="12" s="1"/>
  <c r="I110" i="12"/>
  <c r="AD109" i="12"/>
  <c r="AE109" i="12" s="1"/>
  <c r="AF109" i="12" s="1"/>
  <c r="AG109" i="12" s="1"/>
  <c r="AB109" i="12"/>
  <c r="AC109" i="12" s="1"/>
  <c r="U109" i="12"/>
  <c r="P109" i="12"/>
  <c r="V109" i="12" s="1"/>
  <c r="I109" i="12"/>
  <c r="AE108" i="12"/>
  <c r="AF108" i="12" s="1"/>
  <c r="AG108" i="12" s="1"/>
  <c r="AD108" i="12"/>
  <c r="AB108" i="12"/>
  <c r="AC108" i="12" s="1"/>
  <c r="U108" i="12"/>
  <c r="P108" i="12"/>
  <c r="V108" i="12" s="1"/>
  <c r="I108" i="12"/>
  <c r="AD107" i="12"/>
  <c r="AE107" i="12" s="1"/>
  <c r="AF107" i="12" s="1"/>
  <c r="AG107" i="12" s="1"/>
  <c r="AB107" i="12"/>
  <c r="AC107" i="12" s="1"/>
  <c r="U107" i="12"/>
  <c r="P107" i="12"/>
  <c r="I107" i="12"/>
  <c r="AD106" i="12"/>
  <c r="AE106" i="12" s="1"/>
  <c r="AF106" i="12" s="1"/>
  <c r="AG106" i="12" s="1"/>
  <c r="AB106" i="12"/>
  <c r="AC106" i="12" s="1"/>
  <c r="U106" i="12"/>
  <c r="P106" i="12"/>
  <c r="Q106" i="12" s="1"/>
  <c r="I106" i="12"/>
  <c r="AD105" i="12"/>
  <c r="AE105" i="12" s="1"/>
  <c r="AF105" i="12" s="1"/>
  <c r="AG105" i="12" s="1"/>
  <c r="AB105" i="12"/>
  <c r="AC105" i="12" s="1"/>
  <c r="U105" i="12"/>
  <c r="P105" i="12"/>
  <c r="V105" i="12" s="1"/>
  <c r="I105" i="12"/>
  <c r="AG104" i="12"/>
  <c r="AD104" i="12"/>
  <c r="AE104" i="12" s="1"/>
  <c r="AF104" i="12" s="1"/>
  <c r="AB104" i="12"/>
  <c r="AC104" i="12" s="1"/>
  <c r="U104" i="12"/>
  <c r="P104" i="12"/>
  <c r="V104" i="12" s="1"/>
  <c r="I104" i="12"/>
  <c r="AD103" i="12"/>
  <c r="AE103" i="12" s="1"/>
  <c r="AF103" i="12" s="1"/>
  <c r="AG103" i="12" s="1"/>
  <c r="AB103" i="12"/>
  <c r="AC103" i="12" s="1"/>
  <c r="U103" i="12"/>
  <c r="P103" i="12"/>
  <c r="Q103" i="12" s="1"/>
  <c r="I103" i="12"/>
  <c r="AD102" i="12"/>
  <c r="AE102" i="12" s="1"/>
  <c r="AF102" i="12" s="1"/>
  <c r="AG102" i="12" s="1"/>
  <c r="AB102" i="12"/>
  <c r="AC102" i="12" s="1"/>
  <c r="U102" i="12"/>
  <c r="P102" i="12"/>
  <c r="Q102" i="12" s="1"/>
  <c r="I102" i="12"/>
  <c r="AD101" i="12"/>
  <c r="AE101" i="12" s="1"/>
  <c r="AF101" i="12" s="1"/>
  <c r="AG101" i="12" s="1"/>
  <c r="AB101" i="12"/>
  <c r="AC101" i="12" s="1"/>
  <c r="U101" i="12"/>
  <c r="P101" i="12"/>
  <c r="V101" i="12" s="1"/>
  <c r="I101" i="12"/>
  <c r="AD100" i="12"/>
  <c r="AE100" i="12" s="1"/>
  <c r="AF100" i="12" s="1"/>
  <c r="AG100" i="12" s="1"/>
  <c r="AB100" i="12"/>
  <c r="AC100" i="12" s="1"/>
  <c r="U100" i="12"/>
  <c r="P100" i="12"/>
  <c r="V100" i="12" s="1"/>
  <c r="I100" i="12"/>
  <c r="AD99" i="12"/>
  <c r="AE99" i="12" s="1"/>
  <c r="AF99" i="12" s="1"/>
  <c r="AG99" i="12" s="1"/>
  <c r="AB99" i="12"/>
  <c r="AC99" i="12" s="1"/>
  <c r="U99" i="12"/>
  <c r="P99" i="12"/>
  <c r="V99" i="12" s="1"/>
  <c r="I99" i="12"/>
  <c r="AE98" i="12"/>
  <c r="AF98" i="12" s="1"/>
  <c r="AG98" i="12" s="1"/>
  <c r="AD98" i="12"/>
  <c r="AB98" i="12"/>
  <c r="AC98" i="12" s="1"/>
  <c r="U98" i="12"/>
  <c r="P98" i="12"/>
  <c r="Q98" i="12" s="1"/>
  <c r="I98" i="12"/>
  <c r="AE97" i="12"/>
  <c r="AF97" i="12" s="1"/>
  <c r="AG97" i="12" s="1"/>
  <c r="AD97" i="12"/>
  <c r="AB97" i="12"/>
  <c r="AC97" i="12" s="1"/>
  <c r="U97" i="12"/>
  <c r="P97" i="12"/>
  <c r="Q97" i="12" s="1"/>
  <c r="I97" i="12"/>
  <c r="AD96" i="12"/>
  <c r="AE96" i="12" s="1"/>
  <c r="AF96" i="12" s="1"/>
  <c r="AG96" i="12" s="1"/>
  <c r="AC96" i="12"/>
  <c r="AB96" i="12"/>
  <c r="V96" i="12"/>
  <c r="U96" i="12"/>
  <c r="P96" i="12"/>
  <c r="Q96" i="12" s="1"/>
  <c r="I96" i="12"/>
  <c r="AD95" i="12"/>
  <c r="AE95" i="12" s="1"/>
  <c r="AF95" i="12" s="1"/>
  <c r="AG95" i="12" s="1"/>
  <c r="AC95" i="12"/>
  <c r="AB95" i="12"/>
  <c r="U95" i="12"/>
  <c r="P95" i="12"/>
  <c r="V95" i="12" s="1"/>
  <c r="I95" i="12"/>
  <c r="AE94" i="12"/>
  <c r="AF94" i="12" s="1"/>
  <c r="AG94" i="12" s="1"/>
  <c r="AD94" i="12"/>
  <c r="AB94" i="12"/>
  <c r="AC94" i="12" s="1"/>
  <c r="U94" i="12"/>
  <c r="P94" i="12"/>
  <c r="I94" i="12"/>
  <c r="AD93" i="12"/>
  <c r="AE93" i="12" s="1"/>
  <c r="AF93" i="12" s="1"/>
  <c r="AG93" i="12" s="1"/>
  <c r="AB93" i="12"/>
  <c r="AC93" i="12" s="1"/>
  <c r="U93" i="12"/>
  <c r="P93" i="12"/>
  <c r="Q93" i="12" s="1"/>
  <c r="I93" i="12"/>
  <c r="AD92" i="12"/>
  <c r="AE92" i="12" s="1"/>
  <c r="AF92" i="12" s="1"/>
  <c r="AG92" i="12" s="1"/>
  <c r="AB92" i="12"/>
  <c r="AC92" i="12" s="1"/>
  <c r="U92" i="12"/>
  <c r="P92" i="12"/>
  <c r="V92" i="12" s="1"/>
  <c r="I92" i="12"/>
  <c r="AD91" i="12"/>
  <c r="AE91" i="12" s="1"/>
  <c r="AF91" i="12" s="1"/>
  <c r="AG91" i="12" s="1"/>
  <c r="AB91" i="12"/>
  <c r="AC91" i="12" s="1"/>
  <c r="U91" i="12"/>
  <c r="P91" i="12"/>
  <c r="V91" i="12" s="1"/>
  <c r="I91" i="12"/>
  <c r="AD90" i="12"/>
  <c r="AE90" i="12" s="1"/>
  <c r="AF90" i="12" s="1"/>
  <c r="AG90" i="12" s="1"/>
  <c r="AB90" i="12"/>
  <c r="AC90" i="12" s="1"/>
  <c r="U90" i="12"/>
  <c r="P90" i="12"/>
  <c r="V90" i="12" s="1"/>
  <c r="I90" i="12"/>
  <c r="AD89" i="12"/>
  <c r="AE89" i="12" s="1"/>
  <c r="AF89" i="12" s="1"/>
  <c r="AG89" i="12" s="1"/>
  <c r="AB89" i="12"/>
  <c r="AC89" i="12" s="1"/>
  <c r="U89" i="12"/>
  <c r="P89" i="12"/>
  <c r="I89" i="12"/>
  <c r="AD88" i="12"/>
  <c r="AE88" i="12" s="1"/>
  <c r="AF88" i="12" s="1"/>
  <c r="AG88" i="12" s="1"/>
  <c r="AB88" i="12"/>
  <c r="AC88" i="12" s="1"/>
  <c r="U88" i="12"/>
  <c r="P88" i="12"/>
  <c r="Q88" i="12" s="1"/>
  <c r="I88" i="12"/>
  <c r="AD87" i="12"/>
  <c r="AE87" i="12" s="1"/>
  <c r="AF87" i="12" s="1"/>
  <c r="AG87" i="12" s="1"/>
  <c r="AB87" i="12"/>
  <c r="AC87" i="12" s="1"/>
  <c r="U87" i="12"/>
  <c r="P87" i="12"/>
  <c r="V87" i="12" s="1"/>
  <c r="I87" i="12"/>
  <c r="AD86" i="12"/>
  <c r="AE86" i="12" s="1"/>
  <c r="AF86" i="12" s="1"/>
  <c r="AG86" i="12" s="1"/>
  <c r="AB86" i="12"/>
  <c r="AC86" i="12" s="1"/>
  <c r="U86" i="12"/>
  <c r="Q86" i="12"/>
  <c r="P86" i="12"/>
  <c r="V86" i="12" s="1"/>
  <c r="I86" i="12"/>
  <c r="AD85" i="12"/>
  <c r="AE85" i="12" s="1"/>
  <c r="AF85" i="12" s="1"/>
  <c r="AG85" i="12" s="1"/>
  <c r="AB85" i="12"/>
  <c r="AC85" i="12" s="1"/>
  <c r="U85" i="12"/>
  <c r="P85" i="12"/>
  <c r="V85" i="12" s="1"/>
  <c r="I85" i="12"/>
  <c r="AD84" i="12"/>
  <c r="AE84" i="12" s="1"/>
  <c r="AF84" i="12" s="1"/>
  <c r="AG84" i="12" s="1"/>
  <c r="AB84" i="12"/>
  <c r="AC84" i="12" s="1"/>
  <c r="U84" i="12"/>
  <c r="P84" i="12"/>
  <c r="Q84" i="12" s="1"/>
  <c r="I84" i="12"/>
  <c r="AD83" i="12"/>
  <c r="AE83" i="12" s="1"/>
  <c r="AF83" i="12" s="1"/>
  <c r="AG83" i="12" s="1"/>
  <c r="AB83" i="12"/>
  <c r="AC83" i="12" s="1"/>
  <c r="U83" i="12"/>
  <c r="P83" i="12"/>
  <c r="V83" i="12" s="1"/>
  <c r="I83" i="12"/>
  <c r="AD82" i="12"/>
  <c r="AE82" i="12" s="1"/>
  <c r="AF82" i="12" s="1"/>
  <c r="AG82" i="12" s="1"/>
  <c r="AB82" i="12"/>
  <c r="AC82" i="12" s="1"/>
  <c r="U82" i="12"/>
  <c r="P82" i="12"/>
  <c r="V82" i="12" s="1"/>
  <c r="I82" i="12"/>
  <c r="AD81" i="12"/>
  <c r="AE81" i="12" s="1"/>
  <c r="AF81" i="12" s="1"/>
  <c r="AG81" i="12" s="1"/>
  <c r="AB81" i="12"/>
  <c r="AC81" i="12" s="1"/>
  <c r="U81" i="12"/>
  <c r="P81" i="12"/>
  <c r="I81" i="12"/>
  <c r="AD80" i="12"/>
  <c r="AE80" i="12" s="1"/>
  <c r="AF80" i="12" s="1"/>
  <c r="AG80" i="12" s="1"/>
  <c r="AB80" i="12"/>
  <c r="AC80" i="12" s="1"/>
  <c r="V80" i="12"/>
  <c r="U80" i="12"/>
  <c r="P80" i="12"/>
  <c r="Q80" i="12" s="1"/>
  <c r="I80" i="12"/>
  <c r="AD79" i="12"/>
  <c r="AE79" i="12" s="1"/>
  <c r="AF79" i="12" s="1"/>
  <c r="AG79" i="12" s="1"/>
  <c r="AB79" i="12"/>
  <c r="AC79" i="12" s="1"/>
  <c r="U79" i="12"/>
  <c r="P79" i="12"/>
  <c r="Q79" i="12" s="1"/>
  <c r="I79" i="12"/>
  <c r="AD78" i="12"/>
  <c r="AE78" i="12" s="1"/>
  <c r="AF78" i="12" s="1"/>
  <c r="AG78" i="12" s="1"/>
  <c r="AB78" i="12"/>
  <c r="AC78" i="12" s="1"/>
  <c r="U78" i="12"/>
  <c r="Q78" i="12"/>
  <c r="P78" i="12"/>
  <c r="V78" i="12" s="1"/>
  <c r="I78" i="12"/>
  <c r="AD77" i="12"/>
  <c r="AE77" i="12" s="1"/>
  <c r="AF77" i="12" s="1"/>
  <c r="AG77" i="12" s="1"/>
  <c r="AB77" i="12"/>
  <c r="AC77" i="12" s="1"/>
  <c r="V77" i="12"/>
  <c r="U77" i="12"/>
  <c r="P77" i="12"/>
  <c r="Q77" i="12" s="1"/>
  <c r="I77" i="12"/>
  <c r="AD76" i="12"/>
  <c r="AE76" i="12" s="1"/>
  <c r="AF76" i="12" s="1"/>
  <c r="AG76" i="12" s="1"/>
  <c r="AB76" i="12"/>
  <c r="AC76" i="12" s="1"/>
  <c r="U76" i="12"/>
  <c r="P76" i="12"/>
  <c r="Q76" i="12" s="1"/>
  <c r="I76" i="12"/>
  <c r="AD75" i="12"/>
  <c r="AE75" i="12" s="1"/>
  <c r="AF75" i="12" s="1"/>
  <c r="AG75" i="12" s="1"/>
  <c r="AB75" i="12"/>
  <c r="AC75" i="12" s="1"/>
  <c r="U75" i="12"/>
  <c r="Q75" i="12"/>
  <c r="P75" i="12"/>
  <c r="V75" i="12" s="1"/>
  <c r="I75" i="12"/>
  <c r="Q74" i="12"/>
  <c r="AD73" i="12"/>
  <c r="AE73" i="12" s="1"/>
  <c r="AF73" i="12" s="1"/>
  <c r="AG73" i="12" s="1"/>
  <c r="AB73" i="12"/>
  <c r="AC73" i="12" s="1"/>
  <c r="U73" i="12"/>
  <c r="P73" i="12"/>
  <c r="I73" i="12"/>
  <c r="AD72" i="12"/>
  <c r="AE72" i="12" s="1"/>
  <c r="AF72" i="12" s="1"/>
  <c r="AG72" i="12" s="1"/>
  <c r="AB72" i="12"/>
  <c r="AC72" i="12" s="1"/>
  <c r="V72" i="12"/>
  <c r="U72" i="12"/>
  <c r="Q72" i="12"/>
  <c r="P72" i="12"/>
  <c r="I72" i="12"/>
  <c r="AD71" i="12"/>
  <c r="AE71" i="12" s="1"/>
  <c r="AF71" i="12" s="1"/>
  <c r="AG71" i="12" s="1"/>
  <c r="AB71" i="12"/>
  <c r="AC71" i="12" s="1"/>
  <c r="U71" i="12"/>
  <c r="P71" i="12"/>
  <c r="V71" i="12" s="1"/>
  <c r="I71" i="12"/>
  <c r="AE70" i="12"/>
  <c r="AF70" i="12" s="1"/>
  <c r="AG70" i="12" s="1"/>
  <c r="AD70" i="12"/>
  <c r="AB70" i="12"/>
  <c r="AC70" i="12" s="1"/>
  <c r="U70" i="12"/>
  <c r="P70" i="12"/>
  <c r="Q70" i="12" s="1"/>
  <c r="I70" i="12"/>
  <c r="Q69" i="12"/>
  <c r="AD68" i="12"/>
  <c r="AE68" i="12" s="1"/>
  <c r="AF68" i="12" s="1"/>
  <c r="AG68" i="12" s="1"/>
  <c r="AC68" i="12"/>
  <c r="AB68" i="12"/>
  <c r="U68" i="12"/>
  <c r="P68" i="12"/>
  <c r="I68" i="12"/>
  <c r="AD67" i="12"/>
  <c r="AE67" i="12" s="1"/>
  <c r="AF67" i="12" s="1"/>
  <c r="AG67" i="12" s="1"/>
  <c r="AB67" i="12"/>
  <c r="AC67" i="12" s="1"/>
  <c r="U67" i="12"/>
  <c r="P67" i="12"/>
  <c r="V67" i="12" s="1"/>
  <c r="I67" i="12"/>
  <c r="AD66" i="12"/>
  <c r="AE66" i="12" s="1"/>
  <c r="AF66" i="12" s="1"/>
  <c r="AG66" i="12" s="1"/>
  <c r="AB66" i="12"/>
  <c r="AC66" i="12" s="1"/>
  <c r="U66" i="12"/>
  <c r="P66" i="12"/>
  <c r="I66" i="12"/>
  <c r="AD65" i="12"/>
  <c r="AE65" i="12" s="1"/>
  <c r="AF65" i="12" s="1"/>
  <c r="AG65" i="12" s="1"/>
  <c r="AB65" i="12"/>
  <c r="AC65" i="12" s="1"/>
  <c r="U65" i="12"/>
  <c r="P65" i="12"/>
  <c r="Q65" i="12" s="1"/>
  <c r="I65" i="12"/>
  <c r="Q64" i="12"/>
  <c r="AD63" i="12"/>
  <c r="AE63" i="12" s="1"/>
  <c r="AF63" i="12" s="1"/>
  <c r="AG63" i="12" s="1"/>
  <c r="AB63" i="12"/>
  <c r="AC63" i="12" s="1"/>
  <c r="U63" i="12"/>
  <c r="P63" i="12"/>
  <c r="Q63" i="12" s="1"/>
  <c r="I63" i="12"/>
  <c r="AD62" i="12"/>
  <c r="AE62" i="12" s="1"/>
  <c r="AF62" i="12" s="1"/>
  <c r="AG62" i="12" s="1"/>
  <c r="AB62" i="12"/>
  <c r="AC62" i="12" s="1"/>
  <c r="U62" i="12"/>
  <c r="P62" i="12"/>
  <c r="Q62" i="12" s="1"/>
  <c r="I62" i="12"/>
  <c r="AD61" i="12"/>
  <c r="AE61" i="12" s="1"/>
  <c r="AF61" i="12" s="1"/>
  <c r="AG61" i="12" s="1"/>
  <c r="AB61" i="12"/>
  <c r="AC61" i="12" s="1"/>
  <c r="U61" i="12"/>
  <c r="P61" i="12"/>
  <c r="Q61" i="12" s="1"/>
  <c r="I61" i="12"/>
  <c r="Q60" i="12"/>
  <c r="AD59" i="12"/>
  <c r="AE59" i="12" s="1"/>
  <c r="AF59" i="12" s="1"/>
  <c r="AG59" i="12" s="1"/>
  <c r="AB59" i="12"/>
  <c r="AC59" i="12" s="1"/>
  <c r="U59" i="12"/>
  <c r="P59" i="12"/>
  <c r="V59" i="12" s="1"/>
  <c r="I59" i="12"/>
  <c r="AD58" i="12"/>
  <c r="AE58" i="12" s="1"/>
  <c r="AF58" i="12" s="1"/>
  <c r="AG58" i="12" s="1"/>
  <c r="AB58" i="12"/>
  <c r="AC58" i="12" s="1"/>
  <c r="U58" i="12"/>
  <c r="P58" i="12"/>
  <c r="Q58" i="12" s="1"/>
  <c r="I58" i="12"/>
  <c r="AD57" i="12"/>
  <c r="AE57" i="12" s="1"/>
  <c r="AF57" i="12" s="1"/>
  <c r="AG57" i="12" s="1"/>
  <c r="AB57" i="12"/>
  <c r="AC57" i="12" s="1"/>
  <c r="U57" i="12"/>
  <c r="P57" i="12"/>
  <c r="V57" i="12" s="1"/>
  <c r="I57" i="12"/>
  <c r="AD56" i="12"/>
  <c r="AE56" i="12" s="1"/>
  <c r="AF56" i="12" s="1"/>
  <c r="AG56" i="12" s="1"/>
  <c r="AB56" i="12"/>
  <c r="AC56" i="12" s="1"/>
  <c r="U56" i="12"/>
  <c r="P56" i="12"/>
  <c r="Q56" i="12" s="1"/>
  <c r="I56" i="12"/>
  <c r="AD55" i="12"/>
  <c r="AE55" i="12" s="1"/>
  <c r="AF55" i="12" s="1"/>
  <c r="AG55" i="12" s="1"/>
  <c r="AB55" i="12"/>
  <c r="AC55" i="12" s="1"/>
  <c r="U55" i="12"/>
  <c r="P55" i="12"/>
  <c r="V55" i="12" s="1"/>
  <c r="I55" i="12"/>
  <c r="AD54" i="12"/>
  <c r="AE54" i="12" s="1"/>
  <c r="AF54" i="12" s="1"/>
  <c r="AG54" i="12" s="1"/>
  <c r="AB54" i="12"/>
  <c r="AC54" i="12" s="1"/>
  <c r="U54" i="12"/>
  <c r="P54" i="12"/>
  <c r="V54" i="12" s="1"/>
  <c r="I54" i="12"/>
  <c r="AD53" i="12"/>
  <c r="AE53" i="12" s="1"/>
  <c r="AF53" i="12" s="1"/>
  <c r="AG53" i="12" s="1"/>
  <c r="AB53" i="12"/>
  <c r="AC53" i="12" s="1"/>
  <c r="U53" i="12"/>
  <c r="P53" i="12"/>
  <c r="V53" i="12" s="1"/>
  <c r="I53" i="12"/>
  <c r="Q52" i="12"/>
  <c r="AD51" i="12"/>
  <c r="AE51" i="12" s="1"/>
  <c r="AF51" i="12" s="1"/>
  <c r="AG51" i="12" s="1"/>
  <c r="AB51" i="12"/>
  <c r="AC51" i="12" s="1"/>
  <c r="U51" i="12"/>
  <c r="P51" i="12"/>
  <c r="V51" i="12" s="1"/>
  <c r="I51" i="12"/>
  <c r="AD50" i="12"/>
  <c r="AE50" i="12" s="1"/>
  <c r="AF50" i="12" s="1"/>
  <c r="AG50" i="12" s="1"/>
  <c r="AB50" i="12"/>
  <c r="AC50" i="12" s="1"/>
  <c r="V50" i="12"/>
  <c r="U50" i="12"/>
  <c r="P50" i="12"/>
  <c r="Q50" i="12" s="1"/>
  <c r="I50" i="12"/>
  <c r="AD49" i="12"/>
  <c r="AE49" i="12" s="1"/>
  <c r="AF49" i="12" s="1"/>
  <c r="AG49" i="12" s="1"/>
  <c r="AB49" i="12"/>
  <c r="AC49" i="12" s="1"/>
  <c r="U49" i="12"/>
  <c r="P49" i="12"/>
  <c r="V49" i="12" s="1"/>
  <c r="I49" i="12"/>
  <c r="AD48" i="12"/>
  <c r="AE48" i="12" s="1"/>
  <c r="AF48" i="12" s="1"/>
  <c r="AG48" i="12" s="1"/>
  <c r="AB48" i="12"/>
  <c r="AC48" i="12" s="1"/>
  <c r="U48" i="12"/>
  <c r="P48" i="12"/>
  <c r="V48" i="12" s="1"/>
  <c r="I48" i="12"/>
  <c r="AD47" i="12"/>
  <c r="AE47" i="12" s="1"/>
  <c r="AF47" i="12" s="1"/>
  <c r="AG47" i="12" s="1"/>
  <c r="AB47" i="12"/>
  <c r="AC47" i="12" s="1"/>
  <c r="V47" i="12"/>
  <c r="U47" i="12"/>
  <c r="P47" i="12"/>
  <c r="Q47" i="12" s="1"/>
  <c r="I47" i="12"/>
  <c r="AD46" i="12"/>
  <c r="AE46" i="12" s="1"/>
  <c r="AF46" i="12" s="1"/>
  <c r="AG46" i="12" s="1"/>
  <c r="AB46" i="12"/>
  <c r="AC46" i="12" s="1"/>
  <c r="U46" i="12"/>
  <c r="P46" i="12"/>
  <c r="V46" i="12" s="1"/>
  <c r="I46" i="12"/>
  <c r="AD45" i="12"/>
  <c r="AE45" i="12" s="1"/>
  <c r="AF45" i="12" s="1"/>
  <c r="AG45" i="12" s="1"/>
  <c r="AB45" i="12"/>
  <c r="AC45" i="12" s="1"/>
  <c r="U45" i="12"/>
  <c r="P45" i="12"/>
  <c r="V45" i="12" s="1"/>
  <c r="I45" i="12"/>
  <c r="AD44" i="12"/>
  <c r="AE44" i="12" s="1"/>
  <c r="AF44" i="12" s="1"/>
  <c r="AG44" i="12" s="1"/>
  <c r="AB44" i="12"/>
  <c r="AC44" i="12" s="1"/>
  <c r="U44" i="12"/>
  <c r="Q44" i="12"/>
  <c r="P44" i="12"/>
  <c r="V44" i="12" s="1"/>
  <c r="I44" i="12"/>
  <c r="AD43" i="12"/>
  <c r="AE43" i="12" s="1"/>
  <c r="AF43" i="12" s="1"/>
  <c r="AG43" i="12" s="1"/>
  <c r="AB43" i="12"/>
  <c r="AC43" i="12" s="1"/>
  <c r="V43" i="12"/>
  <c r="W43" i="12" s="1"/>
  <c r="X43" i="12" s="1"/>
  <c r="AM43" i="12" s="1"/>
  <c r="AK43" i="12" s="1"/>
  <c r="AO43" i="12" s="1"/>
  <c r="AI43" i="12" s="1"/>
  <c r="U43" i="12"/>
  <c r="P43" i="12"/>
  <c r="Q43" i="12" s="1"/>
  <c r="I43" i="12"/>
  <c r="AD42" i="12"/>
  <c r="AE42" i="12" s="1"/>
  <c r="AF42" i="12" s="1"/>
  <c r="AG42" i="12" s="1"/>
  <c r="AB42" i="12"/>
  <c r="AC42" i="12" s="1"/>
  <c r="U42" i="12"/>
  <c r="Q42" i="12"/>
  <c r="P42" i="12"/>
  <c r="V42" i="12" s="1"/>
  <c r="I42" i="12"/>
  <c r="AD41" i="12"/>
  <c r="AE41" i="12" s="1"/>
  <c r="AF41" i="12" s="1"/>
  <c r="AG41" i="12" s="1"/>
  <c r="AB41" i="12"/>
  <c r="AC41" i="12" s="1"/>
  <c r="U41" i="12"/>
  <c r="P41" i="12"/>
  <c r="V41" i="12" s="1"/>
  <c r="I41" i="12"/>
  <c r="AE40" i="12"/>
  <c r="AF40" i="12" s="1"/>
  <c r="AG40" i="12" s="1"/>
  <c r="AD40" i="12"/>
  <c r="AB40" i="12"/>
  <c r="AC40" i="12" s="1"/>
  <c r="V40" i="12"/>
  <c r="U40" i="12"/>
  <c r="P40" i="12"/>
  <c r="Q40" i="12" s="1"/>
  <c r="I40" i="12"/>
  <c r="AD39" i="12"/>
  <c r="AE39" i="12" s="1"/>
  <c r="AF39" i="12" s="1"/>
  <c r="AG39" i="12" s="1"/>
  <c r="AB39" i="12"/>
  <c r="AC39" i="12" s="1"/>
  <c r="U39" i="12"/>
  <c r="P39" i="12"/>
  <c r="V39" i="12" s="1"/>
  <c r="I39" i="12"/>
  <c r="AD38" i="12"/>
  <c r="AE38" i="12" s="1"/>
  <c r="AF38" i="12" s="1"/>
  <c r="AG38" i="12" s="1"/>
  <c r="AB38" i="12"/>
  <c r="AC38" i="12" s="1"/>
  <c r="U38" i="12"/>
  <c r="P38" i="12"/>
  <c r="Q38" i="12" s="1"/>
  <c r="I38" i="12"/>
  <c r="Q37" i="12"/>
  <c r="AD36" i="12"/>
  <c r="AE36" i="12" s="1"/>
  <c r="AF36" i="12" s="1"/>
  <c r="AG36" i="12" s="1"/>
  <c r="AB36" i="12"/>
  <c r="AC36" i="12" s="1"/>
  <c r="U36" i="12"/>
  <c r="P36" i="12"/>
  <c r="V36" i="12" s="1"/>
  <c r="I36" i="12"/>
  <c r="AO35" i="12"/>
  <c r="Q35" i="12"/>
  <c r="AD34" i="12"/>
  <c r="AE34" i="12" s="1"/>
  <c r="AF34" i="12" s="1"/>
  <c r="AG34" i="12" s="1"/>
  <c r="AB34" i="12"/>
  <c r="AC34" i="12" s="1"/>
  <c r="U34" i="12"/>
  <c r="P34" i="12"/>
  <c r="V34" i="12" s="1"/>
  <c r="I34" i="12"/>
  <c r="AD33" i="12"/>
  <c r="AE33" i="12" s="1"/>
  <c r="AF33" i="12" s="1"/>
  <c r="AG33" i="12" s="1"/>
  <c r="AB33" i="12"/>
  <c r="AC33" i="12" s="1"/>
  <c r="U33" i="12"/>
  <c r="Q33" i="12"/>
  <c r="P33" i="12"/>
  <c r="V33" i="12" s="1"/>
  <c r="I33" i="12"/>
  <c r="AD32" i="12"/>
  <c r="AE32" i="12" s="1"/>
  <c r="AF32" i="12" s="1"/>
  <c r="AG32" i="12" s="1"/>
  <c r="AB32" i="12"/>
  <c r="AC32" i="12" s="1"/>
  <c r="U32" i="12"/>
  <c r="P32" i="12"/>
  <c r="V32" i="12" s="1"/>
  <c r="I32" i="12"/>
  <c r="Q31" i="12"/>
  <c r="AD30" i="12"/>
  <c r="AE30" i="12" s="1"/>
  <c r="AF30" i="12" s="1"/>
  <c r="AG30" i="12" s="1"/>
  <c r="AB30" i="12"/>
  <c r="AC30" i="12" s="1"/>
  <c r="U30" i="12"/>
  <c r="P30" i="12"/>
  <c r="V30" i="12" s="1"/>
  <c r="I30" i="12"/>
  <c r="AD29" i="12"/>
  <c r="AE29" i="12" s="1"/>
  <c r="AF29" i="12" s="1"/>
  <c r="AG29" i="12" s="1"/>
  <c r="AB29" i="12"/>
  <c r="AC29" i="12" s="1"/>
  <c r="U29" i="12"/>
  <c r="P29" i="12"/>
  <c r="V29" i="12" s="1"/>
  <c r="I29" i="12"/>
  <c r="AD28" i="12"/>
  <c r="AE28" i="12" s="1"/>
  <c r="AF28" i="12" s="1"/>
  <c r="AG28" i="12" s="1"/>
  <c r="AB28" i="12"/>
  <c r="AC28" i="12" s="1"/>
  <c r="U28" i="12"/>
  <c r="P28" i="12"/>
  <c r="V28" i="12" s="1"/>
  <c r="I28" i="12"/>
  <c r="AD27" i="12"/>
  <c r="AE27" i="12" s="1"/>
  <c r="AF27" i="12" s="1"/>
  <c r="AG27" i="12" s="1"/>
  <c r="AB27" i="12"/>
  <c r="AC27" i="12" s="1"/>
  <c r="U27" i="12"/>
  <c r="P27" i="12"/>
  <c r="V27" i="12" s="1"/>
  <c r="I27" i="12"/>
  <c r="Q26" i="12"/>
  <c r="AD25" i="12"/>
  <c r="AE25" i="12" s="1"/>
  <c r="AF25" i="12" s="1"/>
  <c r="AG25" i="12" s="1"/>
  <c r="AB25" i="12"/>
  <c r="AC25" i="12" s="1"/>
  <c r="U25" i="12"/>
  <c r="P25" i="12"/>
  <c r="Q25" i="12" s="1"/>
  <c r="I25" i="12"/>
  <c r="AD24" i="12"/>
  <c r="AE24" i="12" s="1"/>
  <c r="AF24" i="12" s="1"/>
  <c r="AG24" i="12" s="1"/>
  <c r="AB24" i="12"/>
  <c r="AC24" i="12" s="1"/>
  <c r="U24" i="12"/>
  <c r="P24" i="12"/>
  <c r="V24" i="12" s="1"/>
  <c r="I24" i="12"/>
  <c r="AD23" i="12"/>
  <c r="AE23" i="12" s="1"/>
  <c r="AF23" i="12" s="1"/>
  <c r="AG23" i="12" s="1"/>
  <c r="AB23" i="12"/>
  <c r="AC23" i="12" s="1"/>
  <c r="U23" i="12"/>
  <c r="P23" i="12"/>
  <c r="V23" i="12" s="1"/>
  <c r="I23" i="12"/>
  <c r="AD22" i="12"/>
  <c r="AE22" i="12" s="1"/>
  <c r="AF22" i="12" s="1"/>
  <c r="AG22" i="12" s="1"/>
  <c r="AB22" i="12"/>
  <c r="AC22" i="12" s="1"/>
  <c r="U22" i="12"/>
  <c r="P22" i="12"/>
  <c r="V22" i="12" s="1"/>
  <c r="I22" i="12"/>
  <c r="AD21" i="12"/>
  <c r="AE21" i="12" s="1"/>
  <c r="AF21" i="12" s="1"/>
  <c r="AG21" i="12" s="1"/>
  <c r="AB21" i="12"/>
  <c r="AC21" i="12" s="1"/>
  <c r="U21" i="12"/>
  <c r="P21" i="12"/>
  <c r="Q21" i="12" s="1"/>
  <c r="I21" i="12"/>
  <c r="AD20" i="12"/>
  <c r="AE20" i="12" s="1"/>
  <c r="AF20" i="12" s="1"/>
  <c r="AG20" i="12" s="1"/>
  <c r="AB20" i="12"/>
  <c r="AC20" i="12" s="1"/>
  <c r="U20" i="12"/>
  <c r="P20" i="12"/>
  <c r="V20" i="12" s="1"/>
  <c r="I20" i="12"/>
  <c r="Q19" i="12"/>
  <c r="AD18" i="12"/>
  <c r="AE18" i="12" s="1"/>
  <c r="AF18" i="12" s="1"/>
  <c r="AG18" i="12" s="1"/>
  <c r="AB18" i="12"/>
  <c r="AC18" i="12" s="1"/>
  <c r="U18" i="12"/>
  <c r="P18" i="12"/>
  <c r="V18" i="12" s="1"/>
  <c r="I18" i="12"/>
  <c r="AD17" i="12"/>
  <c r="AE17" i="12" s="1"/>
  <c r="AF17" i="12" s="1"/>
  <c r="AG17" i="12" s="1"/>
  <c r="AB17" i="12"/>
  <c r="AC17" i="12" s="1"/>
  <c r="U17" i="12"/>
  <c r="P17" i="12"/>
  <c r="V17" i="12" s="1"/>
  <c r="I17" i="12"/>
  <c r="AD16" i="12"/>
  <c r="AE16" i="12" s="1"/>
  <c r="AF16" i="12" s="1"/>
  <c r="AG16" i="12" s="1"/>
  <c r="AB16" i="12"/>
  <c r="AC16" i="12" s="1"/>
  <c r="U16" i="12"/>
  <c r="P16" i="12"/>
  <c r="V16" i="12" s="1"/>
  <c r="I16" i="12"/>
  <c r="AD15" i="12"/>
  <c r="AE15" i="12" s="1"/>
  <c r="AF15" i="12" s="1"/>
  <c r="AG15" i="12" s="1"/>
  <c r="AB15" i="12"/>
  <c r="AC15" i="12" s="1"/>
  <c r="U15" i="12"/>
  <c r="P15" i="12"/>
  <c r="Q15" i="12" s="1"/>
  <c r="I15" i="12"/>
  <c r="AD14" i="12"/>
  <c r="AE14" i="12" s="1"/>
  <c r="AF14" i="12" s="1"/>
  <c r="AG14" i="12" s="1"/>
  <c r="AB14" i="12"/>
  <c r="AC14" i="12" s="1"/>
  <c r="U14" i="12"/>
  <c r="P14" i="12"/>
  <c r="V14" i="12" s="1"/>
  <c r="I14" i="12"/>
  <c r="AD13" i="12"/>
  <c r="AE13" i="12" s="1"/>
  <c r="AF13" i="12" s="1"/>
  <c r="AG13" i="12" s="1"/>
  <c r="AB13" i="12"/>
  <c r="AC13" i="12" s="1"/>
  <c r="U13" i="12"/>
  <c r="P13" i="12"/>
  <c r="Q13" i="12" s="1"/>
  <c r="I13" i="12"/>
  <c r="AD12" i="12"/>
  <c r="AE12" i="12" s="1"/>
  <c r="AF12" i="12" s="1"/>
  <c r="AG12" i="12" s="1"/>
  <c r="AB12" i="12"/>
  <c r="AC12" i="12" s="1"/>
  <c r="U12" i="12"/>
  <c r="P12" i="12"/>
  <c r="V12" i="12" s="1"/>
  <c r="I12" i="12"/>
  <c r="AD11" i="12"/>
  <c r="AE11" i="12" s="1"/>
  <c r="AF11" i="12" s="1"/>
  <c r="AG11" i="12" s="1"/>
  <c r="AB11" i="12"/>
  <c r="AC11" i="12" s="1"/>
  <c r="U11" i="12"/>
  <c r="P11" i="12"/>
  <c r="V11" i="12" s="1"/>
  <c r="I11" i="12"/>
  <c r="Q10" i="12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I171" i="10"/>
  <c r="I170" i="10"/>
  <c r="I169" i="10"/>
  <c r="I168" i="10"/>
  <c r="I167" i="10"/>
  <c r="I166" i="10"/>
  <c r="I164" i="10"/>
  <c r="I163" i="10"/>
  <c r="I161" i="10"/>
  <c r="I158" i="10"/>
  <c r="I157" i="10"/>
  <c r="I156" i="10"/>
  <c r="I155" i="10"/>
  <c r="I154" i="10"/>
  <c r="I153" i="10"/>
  <c r="I152" i="10"/>
  <c r="I150" i="10"/>
  <c r="I149" i="10"/>
  <c r="I148" i="10"/>
  <c r="I147" i="10"/>
  <c r="I145" i="10"/>
  <c r="I144" i="10"/>
  <c r="I143" i="10"/>
  <c r="I142" i="10"/>
  <c r="I141" i="10"/>
  <c r="I140" i="10"/>
  <c r="I139" i="10"/>
  <c r="I138" i="10"/>
  <c r="I136" i="10"/>
  <c r="I135" i="10"/>
  <c r="I134" i="10"/>
  <c r="I133" i="10"/>
  <c r="I132" i="10"/>
  <c r="I130" i="10"/>
  <c r="I129" i="10"/>
  <c r="I128" i="10"/>
  <c r="I127" i="10"/>
  <c r="I126" i="10"/>
  <c r="I125" i="10"/>
  <c r="I124" i="10"/>
  <c r="I123" i="10"/>
  <c r="I122" i="10"/>
  <c r="I121" i="10"/>
  <c r="I119" i="10"/>
  <c r="I118" i="10"/>
  <c r="I116" i="10"/>
  <c r="I115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3" i="10"/>
  <c r="I72" i="10"/>
  <c r="I71" i="10"/>
  <c r="I70" i="10"/>
  <c r="I68" i="10"/>
  <c r="I67" i="10"/>
  <c r="I66" i="10"/>
  <c r="I65" i="10"/>
  <c r="I63" i="10"/>
  <c r="I62" i="10"/>
  <c r="I61" i="10"/>
  <c r="I59" i="10"/>
  <c r="I58" i="10"/>
  <c r="I57" i="10"/>
  <c r="I56" i="10"/>
  <c r="I55" i="10"/>
  <c r="I54" i="10"/>
  <c r="I53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6" i="10"/>
  <c r="I34" i="10"/>
  <c r="I33" i="10"/>
  <c r="I32" i="10"/>
  <c r="I30" i="10"/>
  <c r="I29" i="10"/>
  <c r="I28" i="10"/>
  <c r="I27" i="10"/>
  <c r="I25" i="10"/>
  <c r="I24" i="10"/>
  <c r="I23" i="10"/>
  <c r="I22" i="10"/>
  <c r="I21" i="10"/>
  <c r="I20" i="10"/>
  <c r="I18" i="10"/>
  <c r="I17" i="10"/>
  <c r="I16" i="10"/>
  <c r="I15" i="10"/>
  <c r="I14" i="10"/>
  <c r="I13" i="10"/>
  <c r="I12" i="10"/>
  <c r="I11" i="10"/>
  <c r="AE804" i="2"/>
  <c r="AF804" i="2" s="1"/>
  <c r="AC804" i="2"/>
  <c r="AD804" i="2" s="1"/>
  <c r="W804" i="2"/>
  <c r="P804" i="2"/>
  <c r="AE802" i="2"/>
  <c r="AF802" i="2" s="1"/>
  <c r="AC802" i="2"/>
  <c r="AD802" i="2" s="1"/>
  <c r="W802" i="2"/>
  <c r="P802" i="2"/>
  <c r="R802" i="2" s="1"/>
  <c r="X802" i="2" s="1"/>
  <c r="AE801" i="2"/>
  <c r="AF801" i="2" s="1"/>
  <c r="AC801" i="2"/>
  <c r="AD801" i="2" s="1"/>
  <c r="W801" i="2"/>
  <c r="P801" i="2"/>
  <c r="AE799" i="2"/>
  <c r="AF799" i="2" s="1"/>
  <c r="AC799" i="2"/>
  <c r="AD799" i="2" s="1"/>
  <c r="W799" i="2"/>
  <c r="P799" i="2"/>
  <c r="S799" i="2" s="1"/>
  <c r="AE798" i="2"/>
  <c r="AF798" i="2" s="1"/>
  <c r="AC798" i="2"/>
  <c r="AD798" i="2" s="1"/>
  <c r="W798" i="2"/>
  <c r="P798" i="2"/>
  <c r="R798" i="2" s="1"/>
  <c r="X798" i="2" s="1"/>
  <c r="AE797" i="2"/>
  <c r="AF797" i="2" s="1"/>
  <c r="AC797" i="2"/>
  <c r="AD797" i="2" s="1"/>
  <c r="W797" i="2"/>
  <c r="P797" i="2"/>
  <c r="S797" i="2" s="1"/>
  <c r="AE796" i="2"/>
  <c r="AF796" i="2" s="1"/>
  <c r="AC796" i="2"/>
  <c r="AD796" i="2" s="1"/>
  <c r="W796" i="2"/>
  <c r="P796" i="2"/>
  <c r="S796" i="2" s="1"/>
  <c r="AE795" i="2"/>
  <c r="AF795" i="2" s="1"/>
  <c r="AC795" i="2"/>
  <c r="AD795" i="2" s="1"/>
  <c r="W795" i="2"/>
  <c r="P795" i="2"/>
  <c r="AE793" i="2"/>
  <c r="AF793" i="2" s="1"/>
  <c r="AC793" i="2"/>
  <c r="AD793" i="2" s="1"/>
  <c r="W793" i="2"/>
  <c r="P793" i="2"/>
  <c r="S793" i="2" s="1"/>
  <c r="AE791" i="2"/>
  <c r="AF791" i="2" s="1"/>
  <c r="AC791" i="2"/>
  <c r="AD791" i="2" s="1"/>
  <c r="W791" i="2"/>
  <c r="P791" i="2"/>
  <c r="R791" i="2" s="1"/>
  <c r="X791" i="2" s="1"/>
  <c r="AE790" i="2"/>
  <c r="AF790" i="2" s="1"/>
  <c r="AC790" i="2"/>
  <c r="AD790" i="2" s="1"/>
  <c r="W790" i="2"/>
  <c r="P790" i="2"/>
  <c r="AE789" i="2"/>
  <c r="AF789" i="2" s="1"/>
  <c r="AC789" i="2"/>
  <c r="AD789" i="2" s="1"/>
  <c r="W789" i="2"/>
  <c r="P789" i="2"/>
  <c r="S789" i="2" s="1"/>
  <c r="AE787" i="2"/>
  <c r="AF787" i="2" s="1"/>
  <c r="AC787" i="2"/>
  <c r="AD787" i="2" s="1"/>
  <c r="W787" i="2"/>
  <c r="P787" i="2"/>
  <c r="R787" i="2" s="1"/>
  <c r="X787" i="2" s="1"/>
  <c r="AE786" i="2"/>
  <c r="AF786" i="2" s="1"/>
  <c r="AC786" i="2"/>
  <c r="AD786" i="2" s="1"/>
  <c r="W786" i="2"/>
  <c r="P786" i="2"/>
  <c r="S786" i="2" s="1"/>
  <c r="AE785" i="2"/>
  <c r="AF785" i="2" s="1"/>
  <c r="AC785" i="2"/>
  <c r="AD785" i="2" s="1"/>
  <c r="W785" i="2"/>
  <c r="P785" i="2"/>
  <c r="S785" i="2" s="1"/>
  <c r="AE783" i="2"/>
  <c r="AF783" i="2" s="1"/>
  <c r="AC783" i="2"/>
  <c r="AD783" i="2" s="1"/>
  <c r="W783" i="2"/>
  <c r="P783" i="2"/>
  <c r="AE782" i="2"/>
  <c r="AF782" i="2" s="1"/>
  <c r="AC782" i="2"/>
  <c r="AD782" i="2" s="1"/>
  <c r="W782" i="2"/>
  <c r="P782" i="2"/>
  <c r="S782" i="2" s="1"/>
  <c r="AE781" i="2"/>
  <c r="AF781" i="2" s="1"/>
  <c r="AC781" i="2"/>
  <c r="AD781" i="2" s="1"/>
  <c r="W781" i="2"/>
  <c r="P781" i="2"/>
  <c r="R781" i="2" s="1"/>
  <c r="X781" i="2" s="1"/>
  <c r="AE779" i="2"/>
  <c r="AF779" i="2" s="1"/>
  <c r="AC779" i="2"/>
  <c r="AD779" i="2" s="1"/>
  <c r="W779" i="2"/>
  <c r="P779" i="2"/>
  <c r="S779" i="2" s="1"/>
  <c r="AE778" i="2"/>
  <c r="AF778" i="2" s="1"/>
  <c r="AC778" i="2"/>
  <c r="AD778" i="2" s="1"/>
  <c r="W778" i="2"/>
  <c r="P778" i="2"/>
  <c r="R778" i="2" s="1"/>
  <c r="X778" i="2" s="1"/>
  <c r="AE777" i="2"/>
  <c r="AF777" i="2" s="1"/>
  <c r="AC777" i="2"/>
  <c r="AD777" i="2" s="1"/>
  <c r="W777" i="2"/>
  <c r="P777" i="2"/>
  <c r="R777" i="2" s="1"/>
  <c r="X777" i="2" s="1"/>
  <c r="AE775" i="2"/>
  <c r="AF775" i="2" s="1"/>
  <c r="AC775" i="2"/>
  <c r="AD775" i="2" s="1"/>
  <c r="W775" i="2"/>
  <c r="P775" i="2"/>
  <c r="S775" i="2" s="1"/>
  <c r="AE774" i="2"/>
  <c r="AF774" i="2" s="1"/>
  <c r="AC774" i="2"/>
  <c r="AD774" i="2" s="1"/>
  <c r="W774" i="2"/>
  <c r="P774" i="2"/>
  <c r="R774" i="2" s="1"/>
  <c r="X774" i="2" s="1"/>
  <c r="AE773" i="2"/>
  <c r="AF773" i="2" s="1"/>
  <c r="AC773" i="2"/>
  <c r="AD773" i="2" s="1"/>
  <c r="W773" i="2"/>
  <c r="P773" i="2"/>
  <c r="AE772" i="2"/>
  <c r="AF772" i="2" s="1"/>
  <c r="AC772" i="2"/>
  <c r="AD772" i="2" s="1"/>
  <c r="W772" i="2"/>
  <c r="P772" i="2"/>
  <c r="S772" i="2" s="1"/>
  <c r="AE770" i="2"/>
  <c r="AF770" i="2" s="1"/>
  <c r="AC770" i="2"/>
  <c r="AD770" i="2" s="1"/>
  <c r="W770" i="2"/>
  <c r="P770" i="2"/>
  <c r="R770" i="2" s="1"/>
  <c r="X770" i="2" s="1"/>
  <c r="AE769" i="2"/>
  <c r="AF769" i="2" s="1"/>
  <c r="AC769" i="2"/>
  <c r="AD769" i="2" s="1"/>
  <c r="W769" i="2"/>
  <c r="P769" i="2"/>
  <c r="S769" i="2" s="1"/>
  <c r="AE768" i="2"/>
  <c r="AF768" i="2" s="1"/>
  <c r="AC768" i="2"/>
  <c r="AD768" i="2" s="1"/>
  <c r="W768" i="2"/>
  <c r="P768" i="2"/>
  <c r="S768" i="2" s="1"/>
  <c r="AE766" i="2"/>
  <c r="AF766" i="2" s="1"/>
  <c r="AC766" i="2"/>
  <c r="AD766" i="2" s="1"/>
  <c r="W766" i="2"/>
  <c r="P766" i="2"/>
  <c r="R766" i="2" s="1"/>
  <c r="X766" i="2" s="1"/>
  <c r="AE765" i="2"/>
  <c r="AF765" i="2" s="1"/>
  <c r="AC765" i="2"/>
  <c r="AD765" i="2" s="1"/>
  <c r="W765" i="2"/>
  <c r="P765" i="2"/>
  <c r="S765" i="2" s="1"/>
  <c r="AE763" i="2"/>
  <c r="AF763" i="2" s="1"/>
  <c r="AC763" i="2"/>
  <c r="AD763" i="2" s="1"/>
  <c r="W763" i="2"/>
  <c r="P763" i="2"/>
  <c r="S763" i="2" s="1"/>
  <c r="AE762" i="2"/>
  <c r="AF762" i="2" s="1"/>
  <c r="AC762" i="2"/>
  <c r="AD762" i="2" s="1"/>
  <c r="W762" i="2"/>
  <c r="P762" i="2"/>
  <c r="AE761" i="2"/>
  <c r="AF761" i="2" s="1"/>
  <c r="AC761" i="2"/>
  <c r="AD761" i="2" s="1"/>
  <c r="W761" i="2"/>
  <c r="P761" i="2"/>
  <c r="S761" i="2" s="1"/>
  <c r="AE760" i="2"/>
  <c r="AF760" i="2" s="1"/>
  <c r="AC760" i="2"/>
  <c r="AD760" i="2" s="1"/>
  <c r="W760" i="2"/>
  <c r="P760" i="2"/>
  <c r="R760" i="2" s="1"/>
  <c r="X760" i="2" s="1"/>
  <c r="AE759" i="2"/>
  <c r="AF759" i="2" s="1"/>
  <c r="AC759" i="2"/>
  <c r="AD759" i="2" s="1"/>
  <c r="W759" i="2"/>
  <c r="P759" i="2"/>
  <c r="AE757" i="2"/>
  <c r="AF757" i="2" s="1"/>
  <c r="AC757" i="2"/>
  <c r="AD757" i="2" s="1"/>
  <c r="W757" i="2"/>
  <c r="P757" i="2"/>
  <c r="AE756" i="2"/>
  <c r="AF756" i="2" s="1"/>
  <c r="AC756" i="2"/>
  <c r="AD756" i="2" s="1"/>
  <c r="W756" i="2"/>
  <c r="P756" i="2"/>
  <c r="R756" i="2" s="1"/>
  <c r="X756" i="2" s="1"/>
  <c r="AE755" i="2"/>
  <c r="AF755" i="2" s="1"/>
  <c r="AC755" i="2"/>
  <c r="AD755" i="2" s="1"/>
  <c r="W755" i="2"/>
  <c r="P755" i="2"/>
  <c r="S755" i="2" s="1"/>
  <c r="AE753" i="2"/>
  <c r="AF753" i="2" s="1"/>
  <c r="AC753" i="2"/>
  <c r="AD753" i="2" s="1"/>
  <c r="W753" i="2"/>
  <c r="P753" i="2"/>
  <c r="S753" i="2" s="1"/>
  <c r="AE752" i="2"/>
  <c r="AF752" i="2" s="1"/>
  <c r="AC752" i="2"/>
  <c r="AD752" i="2" s="1"/>
  <c r="W752" i="2"/>
  <c r="P752" i="2"/>
  <c r="R752" i="2" s="1"/>
  <c r="X752" i="2" s="1"/>
  <c r="AE750" i="2"/>
  <c r="AF750" i="2" s="1"/>
  <c r="AC750" i="2"/>
  <c r="AD750" i="2" s="1"/>
  <c r="W750" i="2"/>
  <c r="P750" i="2"/>
  <c r="AE749" i="2"/>
  <c r="AF749" i="2" s="1"/>
  <c r="AC749" i="2"/>
  <c r="AD749" i="2" s="1"/>
  <c r="W749" i="2"/>
  <c r="P749" i="2"/>
  <c r="AE747" i="2"/>
  <c r="AF747" i="2" s="1"/>
  <c r="AC747" i="2"/>
  <c r="AD747" i="2" s="1"/>
  <c r="W747" i="2"/>
  <c r="P747" i="2"/>
  <c r="S747" i="2" s="1"/>
  <c r="AE746" i="2"/>
  <c r="AF746" i="2" s="1"/>
  <c r="AC746" i="2"/>
  <c r="AD746" i="2" s="1"/>
  <c r="W746" i="2"/>
  <c r="P746" i="2"/>
  <c r="S746" i="2" s="1"/>
  <c r="AE745" i="2"/>
  <c r="AF745" i="2" s="1"/>
  <c r="AC745" i="2"/>
  <c r="AD745" i="2" s="1"/>
  <c r="W745" i="2"/>
  <c r="P745" i="2"/>
  <c r="R745" i="2" s="1"/>
  <c r="X745" i="2" s="1"/>
  <c r="AE744" i="2"/>
  <c r="AF744" i="2" s="1"/>
  <c r="AC744" i="2"/>
  <c r="AD744" i="2" s="1"/>
  <c r="W744" i="2"/>
  <c r="P744" i="2"/>
  <c r="S744" i="2" s="1"/>
  <c r="AE743" i="2"/>
  <c r="AF743" i="2" s="1"/>
  <c r="AC743" i="2"/>
  <c r="AD743" i="2" s="1"/>
  <c r="W743" i="2"/>
  <c r="P743" i="2"/>
  <c r="R743" i="2" s="1"/>
  <c r="X743" i="2" s="1"/>
  <c r="AE742" i="2"/>
  <c r="AF742" i="2" s="1"/>
  <c r="AC742" i="2"/>
  <c r="AD742" i="2" s="1"/>
  <c r="W742" i="2"/>
  <c r="P742" i="2"/>
  <c r="S742" i="2" s="1"/>
  <c r="AE741" i="2"/>
  <c r="AF741" i="2" s="1"/>
  <c r="AC741" i="2"/>
  <c r="AD741" i="2" s="1"/>
  <c r="W741" i="2"/>
  <c r="P741" i="2"/>
  <c r="S741" i="2" s="1"/>
  <c r="AE740" i="2"/>
  <c r="AF740" i="2" s="1"/>
  <c r="AC740" i="2"/>
  <c r="AD740" i="2" s="1"/>
  <c r="W740" i="2"/>
  <c r="P740" i="2"/>
  <c r="R740" i="2" s="1"/>
  <c r="X740" i="2" s="1"/>
  <c r="AE739" i="2"/>
  <c r="AF739" i="2" s="1"/>
  <c r="AC739" i="2"/>
  <c r="AD739" i="2" s="1"/>
  <c r="W739" i="2"/>
  <c r="P739" i="2"/>
  <c r="S739" i="2" s="1"/>
  <c r="AE738" i="2"/>
  <c r="AF738" i="2" s="1"/>
  <c r="AC738" i="2"/>
  <c r="AD738" i="2" s="1"/>
  <c r="W738" i="2"/>
  <c r="P738" i="2"/>
  <c r="S738" i="2" s="1"/>
  <c r="AE737" i="2"/>
  <c r="AF737" i="2" s="1"/>
  <c r="AC737" i="2"/>
  <c r="AD737" i="2" s="1"/>
  <c r="W737" i="2"/>
  <c r="P737" i="2"/>
  <c r="R737" i="2" s="1"/>
  <c r="X737" i="2" s="1"/>
  <c r="AE735" i="2"/>
  <c r="AF735" i="2" s="1"/>
  <c r="AC735" i="2"/>
  <c r="AD735" i="2" s="1"/>
  <c r="W735" i="2"/>
  <c r="P735" i="2"/>
  <c r="S735" i="2" s="1"/>
  <c r="AE734" i="2"/>
  <c r="AF734" i="2" s="1"/>
  <c r="AC734" i="2"/>
  <c r="AD734" i="2" s="1"/>
  <c r="W734" i="2"/>
  <c r="P734" i="2"/>
  <c r="R734" i="2" s="1"/>
  <c r="X734" i="2" s="1"/>
  <c r="AE733" i="2"/>
  <c r="AF733" i="2" s="1"/>
  <c r="AC733" i="2"/>
  <c r="AD733" i="2" s="1"/>
  <c r="W733" i="2"/>
  <c r="P733" i="2"/>
  <c r="S733" i="2" s="1"/>
  <c r="AE732" i="2"/>
  <c r="AF732" i="2" s="1"/>
  <c r="AC732" i="2"/>
  <c r="AD732" i="2" s="1"/>
  <c r="W732" i="2"/>
  <c r="P732" i="2"/>
  <c r="S732" i="2" s="1"/>
  <c r="AE730" i="2"/>
  <c r="AF730" i="2" s="1"/>
  <c r="AC730" i="2"/>
  <c r="AD730" i="2" s="1"/>
  <c r="W730" i="2"/>
  <c r="P730" i="2"/>
  <c r="AE729" i="2"/>
  <c r="AF729" i="2" s="1"/>
  <c r="AC729" i="2"/>
  <c r="AD729" i="2" s="1"/>
  <c r="W729" i="2"/>
  <c r="P729" i="2"/>
  <c r="AE728" i="2"/>
  <c r="AF728" i="2" s="1"/>
  <c r="AC728" i="2"/>
  <c r="AD728" i="2" s="1"/>
  <c r="W728" i="2"/>
  <c r="P728" i="2"/>
  <c r="S728" i="2" s="1"/>
  <c r="AE727" i="2"/>
  <c r="AF727" i="2" s="1"/>
  <c r="AC727" i="2"/>
  <c r="AD727" i="2" s="1"/>
  <c r="W727" i="2"/>
  <c r="P727" i="2"/>
  <c r="R727" i="2" s="1"/>
  <c r="X727" i="2" s="1"/>
  <c r="AE726" i="2"/>
  <c r="AF726" i="2" s="1"/>
  <c r="AC726" i="2"/>
  <c r="AD726" i="2" s="1"/>
  <c r="W726" i="2"/>
  <c r="P726" i="2"/>
  <c r="S726" i="2" s="1"/>
  <c r="AE725" i="2"/>
  <c r="AF725" i="2" s="1"/>
  <c r="AC725" i="2"/>
  <c r="AD725" i="2" s="1"/>
  <c r="W725" i="2"/>
  <c r="P725" i="2"/>
  <c r="R725" i="2" s="1"/>
  <c r="X725" i="2" s="1"/>
  <c r="AE724" i="2"/>
  <c r="AF724" i="2" s="1"/>
  <c r="AC724" i="2"/>
  <c r="AD724" i="2" s="1"/>
  <c r="W724" i="2"/>
  <c r="P724" i="2"/>
  <c r="S724" i="2" s="1"/>
  <c r="AE722" i="2"/>
  <c r="AF722" i="2" s="1"/>
  <c r="AC722" i="2"/>
  <c r="AD722" i="2" s="1"/>
  <c r="W722" i="2"/>
  <c r="P722" i="2"/>
  <c r="S722" i="2" s="1"/>
  <c r="AE720" i="2"/>
  <c r="AF720" i="2" s="1"/>
  <c r="AC720" i="2"/>
  <c r="AD720" i="2" s="1"/>
  <c r="W720" i="2"/>
  <c r="P720" i="2"/>
  <c r="AE718" i="2"/>
  <c r="AF718" i="2" s="1"/>
  <c r="AC718" i="2"/>
  <c r="AD718" i="2" s="1"/>
  <c r="W718" i="2"/>
  <c r="P718" i="2"/>
  <c r="AE716" i="2"/>
  <c r="AF716" i="2" s="1"/>
  <c r="AC716" i="2"/>
  <c r="AD716" i="2" s="1"/>
  <c r="W716" i="2"/>
  <c r="P716" i="2"/>
  <c r="R716" i="2" s="1"/>
  <c r="X716" i="2" s="1"/>
  <c r="AE714" i="2"/>
  <c r="AF714" i="2" s="1"/>
  <c r="AC714" i="2"/>
  <c r="AD714" i="2" s="1"/>
  <c r="W714" i="2"/>
  <c r="P714" i="2"/>
  <c r="R714" i="2" s="1"/>
  <c r="X714" i="2" s="1"/>
  <c r="AE713" i="2"/>
  <c r="AF713" i="2" s="1"/>
  <c r="AC713" i="2"/>
  <c r="AD713" i="2" s="1"/>
  <c r="W713" i="2"/>
  <c r="P713" i="2"/>
  <c r="R713" i="2" s="1"/>
  <c r="X713" i="2" s="1"/>
  <c r="AE712" i="2"/>
  <c r="AF712" i="2" s="1"/>
  <c r="AC712" i="2"/>
  <c r="AD712" i="2" s="1"/>
  <c r="W712" i="2"/>
  <c r="P712" i="2"/>
  <c r="R712" i="2" s="1"/>
  <c r="X712" i="2" s="1"/>
  <c r="AE711" i="2"/>
  <c r="AF711" i="2" s="1"/>
  <c r="AC711" i="2"/>
  <c r="AD711" i="2" s="1"/>
  <c r="W711" i="2"/>
  <c r="P711" i="2"/>
  <c r="S711" i="2" s="1"/>
  <c r="AE710" i="2"/>
  <c r="AF710" i="2" s="1"/>
  <c r="AC710" i="2"/>
  <c r="AD710" i="2" s="1"/>
  <c r="W710" i="2"/>
  <c r="P710" i="2"/>
  <c r="R710" i="2" s="1"/>
  <c r="X710" i="2" s="1"/>
  <c r="AE708" i="2"/>
  <c r="AF708" i="2" s="1"/>
  <c r="AC708" i="2"/>
  <c r="AD708" i="2" s="1"/>
  <c r="W708" i="2"/>
  <c r="P708" i="2"/>
  <c r="AE707" i="2"/>
  <c r="AF707" i="2" s="1"/>
  <c r="AC707" i="2"/>
  <c r="AD707" i="2" s="1"/>
  <c r="W707" i="2"/>
  <c r="P707" i="2"/>
  <c r="S707" i="2" s="1"/>
  <c r="AE706" i="2"/>
  <c r="AF706" i="2" s="1"/>
  <c r="AC706" i="2"/>
  <c r="AD706" i="2" s="1"/>
  <c r="W706" i="2"/>
  <c r="P706" i="2"/>
  <c r="R706" i="2" s="1"/>
  <c r="X706" i="2" s="1"/>
  <c r="AE705" i="2"/>
  <c r="AF705" i="2" s="1"/>
  <c r="AC705" i="2"/>
  <c r="AD705" i="2" s="1"/>
  <c r="W705" i="2"/>
  <c r="P705" i="2"/>
  <c r="AE704" i="2"/>
  <c r="AF704" i="2" s="1"/>
  <c r="AC704" i="2"/>
  <c r="AD704" i="2" s="1"/>
  <c r="W704" i="2"/>
  <c r="P704" i="2"/>
  <c r="S704" i="2" s="1"/>
  <c r="AE703" i="2"/>
  <c r="AF703" i="2" s="1"/>
  <c r="AC703" i="2"/>
  <c r="AD703" i="2" s="1"/>
  <c r="W703" i="2"/>
  <c r="P703" i="2"/>
  <c r="AE702" i="2"/>
  <c r="AF702" i="2" s="1"/>
  <c r="AC702" i="2"/>
  <c r="AD702" i="2" s="1"/>
  <c r="W702" i="2"/>
  <c r="P702" i="2"/>
  <c r="S702" i="2" s="1"/>
  <c r="AE701" i="2"/>
  <c r="AF701" i="2" s="1"/>
  <c r="AC701" i="2"/>
  <c r="AD701" i="2" s="1"/>
  <c r="W701" i="2"/>
  <c r="P701" i="2"/>
  <c r="S701" i="2" s="1"/>
  <c r="AE700" i="2"/>
  <c r="AF700" i="2" s="1"/>
  <c r="AC700" i="2"/>
  <c r="AD700" i="2" s="1"/>
  <c r="W700" i="2"/>
  <c r="P700" i="2"/>
  <c r="S700" i="2" s="1"/>
  <c r="AE699" i="2"/>
  <c r="AF699" i="2" s="1"/>
  <c r="AC699" i="2"/>
  <c r="AD699" i="2" s="1"/>
  <c r="W699" i="2"/>
  <c r="P699" i="2"/>
  <c r="S699" i="2" s="1"/>
  <c r="AE698" i="2"/>
  <c r="AF698" i="2" s="1"/>
  <c r="AC698" i="2"/>
  <c r="AD698" i="2" s="1"/>
  <c r="W698" i="2"/>
  <c r="P698" i="2"/>
  <c r="R698" i="2" s="1"/>
  <c r="X698" i="2" s="1"/>
  <c r="AE697" i="2"/>
  <c r="AF697" i="2" s="1"/>
  <c r="AC697" i="2"/>
  <c r="AD697" i="2" s="1"/>
  <c r="W697" i="2"/>
  <c r="P697" i="2"/>
  <c r="S697" i="2" s="1"/>
  <c r="AE696" i="2"/>
  <c r="AF696" i="2" s="1"/>
  <c r="AC696" i="2"/>
  <c r="AD696" i="2" s="1"/>
  <c r="W696" i="2"/>
  <c r="P696" i="2"/>
  <c r="R696" i="2" s="1"/>
  <c r="X696" i="2" s="1"/>
  <c r="AE695" i="2"/>
  <c r="AF695" i="2" s="1"/>
  <c r="AC695" i="2"/>
  <c r="AD695" i="2" s="1"/>
  <c r="W695" i="2"/>
  <c r="P695" i="2"/>
  <c r="R695" i="2" s="1"/>
  <c r="X695" i="2" s="1"/>
  <c r="AE694" i="2"/>
  <c r="AF694" i="2" s="1"/>
  <c r="AC694" i="2"/>
  <c r="AD694" i="2" s="1"/>
  <c r="W694" i="2"/>
  <c r="P694" i="2"/>
  <c r="AE693" i="2"/>
  <c r="AF693" i="2" s="1"/>
  <c r="AC693" i="2"/>
  <c r="AD693" i="2" s="1"/>
  <c r="W693" i="2"/>
  <c r="P693" i="2"/>
  <c r="S693" i="2" s="1"/>
  <c r="AE692" i="2"/>
  <c r="AF692" i="2" s="1"/>
  <c r="AC692" i="2"/>
  <c r="AD692" i="2" s="1"/>
  <c r="W692" i="2"/>
  <c r="P692" i="2"/>
  <c r="S692" i="2" s="1"/>
  <c r="AE691" i="2"/>
  <c r="AF691" i="2" s="1"/>
  <c r="AC691" i="2"/>
  <c r="AD691" i="2" s="1"/>
  <c r="W691" i="2"/>
  <c r="P691" i="2"/>
  <c r="R691" i="2" s="1"/>
  <c r="X691" i="2" s="1"/>
  <c r="AE690" i="2"/>
  <c r="AF690" i="2" s="1"/>
  <c r="AC690" i="2"/>
  <c r="AD690" i="2" s="1"/>
  <c r="W690" i="2"/>
  <c r="P690" i="2"/>
  <c r="R690" i="2" s="1"/>
  <c r="X690" i="2" s="1"/>
  <c r="AE689" i="2"/>
  <c r="AF689" i="2" s="1"/>
  <c r="AC689" i="2"/>
  <c r="AD689" i="2" s="1"/>
  <c r="W689" i="2"/>
  <c r="P689" i="2"/>
  <c r="S689" i="2" s="1"/>
  <c r="AE688" i="2"/>
  <c r="AF688" i="2" s="1"/>
  <c r="AC688" i="2"/>
  <c r="AD688" i="2" s="1"/>
  <c r="W688" i="2"/>
  <c r="P688" i="2"/>
  <c r="S688" i="2" s="1"/>
  <c r="AE687" i="2"/>
  <c r="AF687" i="2" s="1"/>
  <c r="AC687" i="2"/>
  <c r="AD687" i="2" s="1"/>
  <c r="W687" i="2"/>
  <c r="P687" i="2"/>
  <c r="R687" i="2" s="1"/>
  <c r="X687" i="2" s="1"/>
  <c r="AE686" i="2"/>
  <c r="AF686" i="2" s="1"/>
  <c r="AC686" i="2"/>
  <c r="AD686" i="2" s="1"/>
  <c r="W686" i="2"/>
  <c r="P686" i="2"/>
  <c r="S686" i="2" s="1"/>
  <c r="AE684" i="2"/>
  <c r="AF684" i="2" s="1"/>
  <c r="AC684" i="2"/>
  <c r="AD684" i="2" s="1"/>
  <c r="W684" i="2"/>
  <c r="P684" i="2"/>
  <c r="AE682" i="2"/>
  <c r="AF682" i="2" s="1"/>
  <c r="AC682" i="2"/>
  <c r="AD682" i="2" s="1"/>
  <c r="W682" i="2"/>
  <c r="P682" i="2"/>
  <c r="AE681" i="2"/>
  <c r="AF681" i="2" s="1"/>
  <c r="AC681" i="2"/>
  <c r="AD681" i="2" s="1"/>
  <c r="W681" i="2"/>
  <c r="P681" i="2"/>
  <c r="AE680" i="2"/>
  <c r="AF680" i="2" s="1"/>
  <c r="AC680" i="2"/>
  <c r="AD680" i="2" s="1"/>
  <c r="W680" i="2"/>
  <c r="P680" i="2"/>
  <c r="S680" i="2" s="1"/>
  <c r="AE679" i="2"/>
  <c r="AF679" i="2" s="1"/>
  <c r="AC679" i="2"/>
  <c r="AD679" i="2" s="1"/>
  <c r="W679" i="2"/>
  <c r="P679" i="2"/>
  <c r="S679" i="2" s="1"/>
  <c r="AE677" i="2"/>
  <c r="AF677" i="2" s="1"/>
  <c r="AC677" i="2"/>
  <c r="AD677" i="2" s="1"/>
  <c r="W677" i="2"/>
  <c r="P677" i="2"/>
  <c r="AE676" i="2"/>
  <c r="AF676" i="2" s="1"/>
  <c r="AC676" i="2"/>
  <c r="AD676" i="2" s="1"/>
  <c r="W676" i="2"/>
  <c r="P676" i="2"/>
  <c r="S676" i="2" s="1"/>
  <c r="AE675" i="2"/>
  <c r="AF675" i="2" s="1"/>
  <c r="AC675" i="2"/>
  <c r="AD675" i="2" s="1"/>
  <c r="W675" i="2"/>
  <c r="P675" i="2"/>
  <c r="AE674" i="2"/>
  <c r="AF674" i="2" s="1"/>
  <c r="AC674" i="2"/>
  <c r="AD674" i="2" s="1"/>
  <c r="W674" i="2"/>
  <c r="P674" i="2"/>
  <c r="S674" i="2" s="1"/>
  <c r="AE673" i="2"/>
  <c r="AF673" i="2" s="1"/>
  <c r="AC673" i="2"/>
  <c r="AD673" i="2" s="1"/>
  <c r="W673" i="2"/>
  <c r="P673" i="2"/>
  <c r="R673" i="2" s="1"/>
  <c r="X673" i="2" s="1"/>
  <c r="AE672" i="2"/>
  <c r="AF672" i="2" s="1"/>
  <c r="AC672" i="2"/>
  <c r="AD672" i="2" s="1"/>
  <c r="W672" i="2"/>
  <c r="P672" i="2"/>
  <c r="R672" i="2" s="1"/>
  <c r="X672" i="2" s="1"/>
  <c r="AE671" i="2"/>
  <c r="AF671" i="2" s="1"/>
  <c r="AC671" i="2"/>
  <c r="AD671" i="2" s="1"/>
  <c r="W671" i="2"/>
  <c r="P671" i="2"/>
  <c r="S671" i="2" s="1"/>
  <c r="AE670" i="2"/>
  <c r="AF670" i="2" s="1"/>
  <c r="AC670" i="2"/>
  <c r="AD670" i="2" s="1"/>
  <c r="W670" i="2"/>
  <c r="P670" i="2"/>
  <c r="S670" i="2" s="1"/>
  <c r="AE669" i="2"/>
  <c r="AF669" i="2" s="1"/>
  <c r="AC669" i="2"/>
  <c r="AD669" i="2" s="1"/>
  <c r="W669" i="2"/>
  <c r="P669" i="2"/>
  <c r="AE668" i="2"/>
  <c r="AF668" i="2" s="1"/>
  <c r="AC668" i="2"/>
  <c r="AD668" i="2" s="1"/>
  <c r="W668" i="2"/>
  <c r="P668" i="2"/>
  <c r="S668" i="2" s="1"/>
  <c r="AE667" i="2"/>
  <c r="AF667" i="2" s="1"/>
  <c r="AC667" i="2"/>
  <c r="AD667" i="2" s="1"/>
  <c r="W667" i="2"/>
  <c r="P667" i="2"/>
  <c r="S667" i="2" s="1"/>
  <c r="AE666" i="2"/>
  <c r="AF666" i="2" s="1"/>
  <c r="AC666" i="2"/>
  <c r="AD666" i="2" s="1"/>
  <c r="W666" i="2"/>
  <c r="P666" i="2"/>
  <c r="S666" i="2" s="1"/>
  <c r="AE665" i="2"/>
  <c r="AF665" i="2" s="1"/>
  <c r="AC665" i="2"/>
  <c r="AD665" i="2" s="1"/>
  <c r="W665" i="2"/>
  <c r="P665" i="2"/>
  <c r="S665" i="2" s="1"/>
  <c r="AE664" i="2"/>
  <c r="AF664" i="2" s="1"/>
  <c r="AC664" i="2"/>
  <c r="AD664" i="2" s="1"/>
  <c r="W664" i="2"/>
  <c r="P664" i="2"/>
  <c r="R664" i="2" s="1"/>
  <c r="X664" i="2" s="1"/>
  <c r="AE663" i="2"/>
  <c r="AF663" i="2" s="1"/>
  <c r="AC663" i="2"/>
  <c r="AD663" i="2" s="1"/>
  <c r="W663" i="2"/>
  <c r="P663" i="2"/>
  <c r="S663" i="2" s="1"/>
  <c r="AE662" i="2"/>
  <c r="AF662" i="2" s="1"/>
  <c r="AC662" i="2"/>
  <c r="AD662" i="2" s="1"/>
  <c r="W662" i="2"/>
  <c r="P662" i="2"/>
  <c r="S662" i="2" s="1"/>
  <c r="AE661" i="2"/>
  <c r="AF661" i="2" s="1"/>
  <c r="AC661" i="2"/>
  <c r="AD661" i="2" s="1"/>
  <c r="W661" i="2"/>
  <c r="P661" i="2"/>
  <c r="AE660" i="2"/>
  <c r="AF660" i="2" s="1"/>
  <c r="AC660" i="2"/>
  <c r="AD660" i="2" s="1"/>
  <c r="W660" i="2"/>
  <c r="P660" i="2"/>
  <c r="S660" i="2" s="1"/>
  <c r="AE658" i="2"/>
  <c r="AF658" i="2" s="1"/>
  <c r="AC658" i="2"/>
  <c r="AD658" i="2" s="1"/>
  <c r="W658" i="2"/>
  <c r="P658" i="2"/>
  <c r="S658" i="2" s="1"/>
  <c r="AE657" i="2"/>
  <c r="AF657" i="2" s="1"/>
  <c r="AC657" i="2"/>
  <c r="AD657" i="2" s="1"/>
  <c r="W657" i="2"/>
  <c r="P657" i="2"/>
  <c r="S657" i="2" s="1"/>
  <c r="AE656" i="2"/>
  <c r="AF656" i="2" s="1"/>
  <c r="AC656" i="2"/>
  <c r="AD656" i="2" s="1"/>
  <c r="W656" i="2"/>
  <c r="P656" i="2"/>
  <c r="R656" i="2" s="1"/>
  <c r="X656" i="2" s="1"/>
  <c r="AE655" i="2"/>
  <c r="AF655" i="2" s="1"/>
  <c r="AC655" i="2"/>
  <c r="AD655" i="2" s="1"/>
  <c r="W655" i="2"/>
  <c r="P655" i="2"/>
  <c r="R655" i="2" s="1"/>
  <c r="X655" i="2" s="1"/>
  <c r="AE653" i="2"/>
  <c r="AF653" i="2" s="1"/>
  <c r="AC653" i="2"/>
  <c r="AD653" i="2" s="1"/>
  <c r="W653" i="2"/>
  <c r="P653" i="2"/>
  <c r="AE652" i="2"/>
  <c r="AF652" i="2" s="1"/>
  <c r="AC652" i="2"/>
  <c r="AD652" i="2" s="1"/>
  <c r="W652" i="2"/>
  <c r="P652" i="2"/>
  <c r="S652" i="2" s="1"/>
  <c r="AE651" i="2"/>
  <c r="AF651" i="2" s="1"/>
  <c r="AC651" i="2"/>
  <c r="AD651" i="2" s="1"/>
  <c r="W651" i="2"/>
  <c r="P651" i="2"/>
  <c r="AE650" i="2"/>
  <c r="AF650" i="2" s="1"/>
  <c r="AC650" i="2"/>
  <c r="AD650" i="2" s="1"/>
  <c r="W650" i="2"/>
  <c r="P650" i="2"/>
  <c r="AE649" i="2"/>
  <c r="AF649" i="2" s="1"/>
  <c r="AC649" i="2"/>
  <c r="AD649" i="2" s="1"/>
  <c r="W649" i="2"/>
  <c r="P649" i="2"/>
  <c r="S649" i="2" s="1"/>
  <c r="AE648" i="2"/>
  <c r="AF648" i="2" s="1"/>
  <c r="AC648" i="2"/>
  <c r="AD648" i="2" s="1"/>
  <c r="W648" i="2"/>
  <c r="P648" i="2"/>
  <c r="S648" i="2" s="1"/>
  <c r="AE647" i="2"/>
  <c r="AF647" i="2" s="1"/>
  <c r="AC647" i="2"/>
  <c r="AD647" i="2" s="1"/>
  <c r="W647" i="2"/>
  <c r="P647" i="2"/>
  <c r="AE645" i="2"/>
  <c r="AF645" i="2" s="1"/>
  <c r="AC645" i="2"/>
  <c r="AD645" i="2" s="1"/>
  <c r="W645" i="2"/>
  <c r="P645" i="2"/>
  <c r="R645" i="2" s="1"/>
  <c r="X645" i="2" s="1"/>
  <c r="AE643" i="2"/>
  <c r="AF643" i="2" s="1"/>
  <c r="AC643" i="2"/>
  <c r="AD643" i="2" s="1"/>
  <c r="W643" i="2"/>
  <c r="P643" i="2"/>
  <c r="S643" i="2" s="1"/>
  <c r="AE641" i="2"/>
  <c r="AF641" i="2" s="1"/>
  <c r="AC641" i="2"/>
  <c r="AD641" i="2" s="1"/>
  <c r="W641" i="2"/>
  <c r="P641" i="2"/>
  <c r="S641" i="2" s="1"/>
  <c r="AE640" i="2"/>
  <c r="AF640" i="2" s="1"/>
  <c r="AC640" i="2"/>
  <c r="AD640" i="2" s="1"/>
  <c r="W640" i="2"/>
  <c r="P640" i="2"/>
  <c r="R640" i="2" s="1"/>
  <c r="X640" i="2" s="1"/>
  <c r="AE639" i="2"/>
  <c r="AF639" i="2" s="1"/>
  <c r="AC639" i="2"/>
  <c r="AD639" i="2" s="1"/>
  <c r="W639" i="2"/>
  <c r="P639" i="2"/>
  <c r="S639" i="2" s="1"/>
  <c r="AE638" i="2"/>
  <c r="AF638" i="2" s="1"/>
  <c r="AC638" i="2"/>
  <c r="AD638" i="2" s="1"/>
  <c r="W638" i="2"/>
  <c r="P638" i="2"/>
  <c r="S638" i="2" s="1"/>
  <c r="AE637" i="2"/>
  <c r="AF637" i="2" s="1"/>
  <c r="AC637" i="2"/>
  <c r="AD637" i="2" s="1"/>
  <c r="W637" i="2"/>
  <c r="P637" i="2"/>
  <c r="S637" i="2" s="1"/>
  <c r="AE636" i="2"/>
  <c r="AF636" i="2" s="1"/>
  <c r="AC636" i="2"/>
  <c r="AD636" i="2" s="1"/>
  <c r="W636" i="2"/>
  <c r="P636" i="2"/>
  <c r="S636" i="2" s="1"/>
  <c r="AE634" i="2"/>
  <c r="AF634" i="2" s="1"/>
  <c r="AC634" i="2"/>
  <c r="AD634" i="2" s="1"/>
  <c r="W634" i="2"/>
  <c r="P634" i="2"/>
  <c r="R634" i="2" s="1"/>
  <c r="X634" i="2" s="1"/>
  <c r="AE633" i="2"/>
  <c r="AF633" i="2" s="1"/>
  <c r="AC633" i="2"/>
  <c r="AD633" i="2" s="1"/>
  <c r="W633" i="2"/>
  <c r="P633" i="2"/>
  <c r="S633" i="2" s="1"/>
  <c r="AE632" i="2"/>
  <c r="AF632" i="2" s="1"/>
  <c r="AC632" i="2"/>
  <c r="AD632" i="2" s="1"/>
  <c r="W632" i="2"/>
  <c r="P632" i="2"/>
  <c r="AE630" i="2"/>
  <c r="AF630" i="2" s="1"/>
  <c r="AC630" i="2"/>
  <c r="AD630" i="2" s="1"/>
  <c r="W630" i="2"/>
  <c r="P630" i="2"/>
  <c r="AE629" i="2"/>
  <c r="AF629" i="2" s="1"/>
  <c r="AC629" i="2"/>
  <c r="AD629" i="2" s="1"/>
  <c r="W629" i="2"/>
  <c r="P629" i="2"/>
  <c r="S629" i="2" s="1"/>
  <c r="AE628" i="2"/>
  <c r="AF628" i="2" s="1"/>
  <c r="AC628" i="2"/>
  <c r="AD628" i="2" s="1"/>
  <c r="W628" i="2"/>
  <c r="P628" i="2"/>
  <c r="AE627" i="2"/>
  <c r="AF627" i="2" s="1"/>
  <c r="AC627" i="2"/>
  <c r="AD627" i="2" s="1"/>
  <c r="W627" i="2"/>
  <c r="P627" i="2"/>
  <c r="AE626" i="2"/>
  <c r="AF626" i="2" s="1"/>
  <c r="AC626" i="2"/>
  <c r="AD626" i="2" s="1"/>
  <c r="W626" i="2"/>
  <c r="P626" i="2"/>
  <c r="AE625" i="2"/>
  <c r="AF625" i="2" s="1"/>
  <c r="AC625" i="2"/>
  <c r="AD625" i="2" s="1"/>
  <c r="W625" i="2"/>
  <c r="P625" i="2"/>
  <c r="S625" i="2" s="1"/>
  <c r="AE624" i="2"/>
  <c r="AF624" i="2" s="1"/>
  <c r="AC624" i="2"/>
  <c r="AD624" i="2" s="1"/>
  <c r="W624" i="2"/>
  <c r="P624" i="2"/>
  <c r="S624" i="2" s="1"/>
  <c r="AE623" i="2"/>
  <c r="AF623" i="2" s="1"/>
  <c r="AC623" i="2"/>
  <c r="AD623" i="2" s="1"/>
  <c r="W623" i="2"/>
  <c r="P623" i="2"/>
  <c r="AE622" i="2"/>
  <c r="AF622" i="2" s="1"/>
  <c r="AC622" i="2"/>
  <c r="AD622" i="2" s="1"/>
  <c r="W622" i="2"/>
  <c r="P622" i="2"/>
  <c r="S622" i="2" s="1"/>
  <c r="AE621" i="2"/>
  <c r="AF621" i="2" s="1"/>
  <c r="AC621" i="2"/>
  <c r="AD621" i="2" s="1"/>
  <c r="W621" i="2"/>
  <c r="P621" i="2"/>
  <c r="S621" i="2" s="1"/>
  <c r="AE620" i="2"/>
  <c r="AF620" i="2" s="1"/>
  <c r="AC620" i="2"/>
  <c r="AD620" i="2" s="1"/>
  <c r="W620" i="2"/>
  <c r="P620" i="2"/>
  <c r="AE619" i="2"/>
  <c r="AF619" i="2" s="1"/>
  <c r="AC619" i="2"/>
  <c r="AD619" i="2" s="1"/>
  <c r="W619" i="2"/>
  <c r="P619" i="2"/>
  <c r="AE617" i="2"/>
  <c r="AF617" i="2" s="1"/>
  <c r="AC617" i="2"/>
  <c r="AD617" i="2" s="1"/>
  <c r="W617" i="2"/>
  <c r="P617" i="2"/>
  <c r="S617" i="2" s="1"/>
  <c r="AE615" i="2"/>
  <c r="AF615" i="2" s="1"/>
  <c r="AC615" i="2"/>
  <c r="AD615" i="2" s="1"/>
  <c r="W615" i="2"/>
  <c r="P615" i="2"/>
  <c r="S615" i="2" s="1"/>
  <c r="AE614" i="2"/>
  <c r="AF614" i="2" s="1"/>
  <c r="AC614" i="2"/>
  <c r="AD614" i="2" s="1"/>
  <c r="W614" i="2"/>
  <c r="P614" i="2"/>
  <c r="S614" i="2" s="1"/>
  <c r="AE613" i="2"/>
  <c r="AF613" i="2" s="1"/>
  <c r="AC613" i="2"/>
  <c r="AD613" i="2" s="1"/>
  <c r="W613" i="2"/>
  <c r="P613" i="2"/>
  <c r="R613" i="2" s="1"/>
  <c r="X613" i="2" s="1"/>
  <c r="AE612" i="2"/>
  <c r="AF612" i="2" s="1"/>
  <c r="AC612" i="2"/>
  <c r="AD612" i="2" s="1"/>
  <c r="W612" i="2"/>
  <c r="P612" i="2"/>
  <c r="S612" i="2" s="1"/>
  <c r="AE611" i="2"/>
  <c r="AF611" i="2" s="1"/>
  <c r="AC611" i="2"/>
  <c r="AD611" i="2" s="1"/>
  <c r="W611" i="2"/>
  <c r="P611" i="2"/>
  <c r="S611" i="2" s="1"/>
  <c r="AE609" i="2"/>
  <c r="AF609" i="2" s="1"/>
  <c r="AC609" i="2"/>
  <c r="AD609" i="2" s="1"/>
  <c r="W609" i="2"/>
  <c r="P609" i="2"/>
  <c r="AE608" i="2"/>
  <c r="AF608" i="2" s="1"/>
  <c r="AC608" i="2"/>
  <c r="AD608" i="2" s="1"/>
  <c r="W608" i="2"/>
  <c r="P608" i="2"/>
  <c r="S608" i="2" s="1"/>
  <c r="AE607" i="2"/>
  <c r="AF607" i="2" s="1"/>
  <c r="AC607" i="2"/>
  <c r="AD607" i="2" s="1"/>
  <c r="W607" i="2"/>
  <c r="P607" i="2"/>
  <c r="S607" i="2" s="1"/>
  <c r="AE606" i="2"/>
  <c r="AF606" i="2" s="1"/>
  <c r="AC606" i="2"/>
  <c r="AD606" i="2" s="1"/>
  <c r="W606" i="2"/>
  <c r="P606" i="2"/>
  <c r="AE605" i="2"/>
  <c r="AF605" i="2" s="1"/>
  <c r="AC605" i="2"/>
  <c r="AD605" i="2" s="1"/>
  <c r="W605" i="2"/>
  <c r="P605" i="2"/>
  <c r="S605" i="2" s="1"/>
  <c r="AE604" i="2"/>
  <c r="AF604" i="2" s="1"/>
  <c r="AC604" i="2"/>
  <c r="AD604" i="2" s="1"/>
  <c r="W604" i="2"/>
  <c r="P604" i="2"/>
  <c r="S604" i="2" s="1"/>
  <c r="AE603" i="2"/>
  <c r="AF603" i="2" s="1"/>
  <c r="AC603" i="2"/>
  <c r="AD603" i="2" s="1"/>
  <c r="W603" i="2"/>
  <c r="P603" i="2"/>
  <c r="S603" i="2" s="1"/>
  <c r="AE602" i="2"/>
  <c r="AF602" i="2" s="1"/>
  <c r="AC602" i="2"/>
  <c r="AD602" i="2" s="1"/>
  <c r="W602" i="2"/>
  <c r="P602" i="2"/>
  <c r="S602" i="2" s="1"/>
  <c r="AE601" i="2"/>
  <c r="AF601" i="2" s="1"/>
  <c r="AC601" i="2"/>
  <c r="AD601" i="2" s="1"/>
  <c r="W601" i="2"/>
  <c r="P601" i="2"/>
  <c r="AE600" i="2"/>
  <c r="AF600" i="2" s="1"/>
  <c r="AC600" i="2"/>
  <c r="AD600" i="2" s="1"/>
  <c r="W600" i="2"/>
  <c r="P600" i="2"/>
  <c r="S600" i="2" s="1"/>
  <c r="AE599" i="2"/>
  <c r="AF599" i="2" s="1"/>
  <c r="AC599" i="2"/>
  <c r="AD599" i="2" s="1"/>
  <c r="W599" i="2"/>
  <c r="P599" i="2"/>
  <c r="R599" i="2" s="1"/>
  <c r="X599" i="2" s="1"/>
  <c r="AE597" i="2"/>
  <c r="AF597" i="2" s="1"/>
  <c r="AC597" i="2"/>
  <c r="AD597" i="2" s="1"/>
  <c r="W597" i="2"/>
  <c r="P597" i="2"/>
  <c r="S597" i="2" s="1"/>
  <c r="AE596" i="2"/>
  <c r="AF596" i="2" s="1"/>
  <c r="AC596" i="2"/>
  <c r="AD596" i="2" s="1"/>
  <c r="W596" i="2"/>
  <c r="P596" i="2"/>
  <c r="S596" i="2" s="1"/>
  <c r="AE595" i="2"/>
  <c r="AF595" i="2" s="1"/>
  <c r="AC595" i="2"/>
  <c r="AD595" i="2" s="1"/>
  <c r="W595" i="2"/>
  <c r="P595" i="2"/>
  <c r="S595" i="2" s="1"/>
  <c r="AE594" i="2"/>
  <c r="AF594" i="2" s="1"/>
  <c r="AC594" i="2"/>
  <c r="AD594" i="2" s="1"/>
  <c r="W594" i="2"/>
  <c r="P594" i="2"/>
  <c r="AE593" i="2"/>
  <c r="AF593" i="2" s="1"/>
  <c r="AC593" i="2"/>
  <c r="AD593" i="2" s="1"/>
  <c r="W593" i="2"/>
  <c r="P593" i="2"/>
  <c r="S593" i="2" s="1"/>
  <c r="AE592" i="2"/>
  <c r="AF592" i="2" s="1"/>
  <c r="AC592" i="2"/>
  <c r="AD592" i="2" s="1"/>
  <c r="W592" i="2"/>
  <c r="P592" i="2"/>
  <c r="R592" i="2" s="1"/>
  <c r="X592" i="2" s="1"/>
  <c r="AE591" i="2"/>
  <c r="AF591" i="2" s="1"/>
  <c r="AC591" i="2"/>
  <c r="AD591" i="2" s="1"/>
  <c r="W591" i="2"/>
  <c r="P591" i="2"/>
  <c r="AE590" i="2"/>
  <c r="AF590" i="2" s="1"/>
  <c r="AC590" i="2"/>
  <c r="AD590" i="2" s="1"/>
  <c r="W590" i="2"/>
  <c r="P590" i="2"/>
  <c r="AE589" i="2"/>
  <c r="AF589" i="2" s="1"/>
  <c r="AC589" i="2"/>
  <c r="AD589" i="2" s="1"/>
  <c r="W589" i="2"/>
  <c r="P589" i="2"/>
  <c r="AE588" i="2"/>
  <c r="AF588" i="2" s="1"/>
  <c r="AC588" i="2"/>
  <c r="AD588" i="2" s="1"/>
  <c r="W588" i="2"/>
  <c r="P588" i="2"/>
  <c r="S588" i="2" s="1"/>
  <c r="AE587" i="2"/>
  <c r="AF587" i="2" s="1"/>
  <c r="AC587" i="2"/>
  <c r="AD587" i="2" s="1"/>
  <c r="W587" i="2"/>
  <c r="P587" i="2"/>
  <c r="S587" i="2" s="1"/>
  <c r="AE585" i="2"/>
  <c r="AF585" i="2" s="1"/>
  <c r="AC585" i="2"/>
  <c r="AD585" i="2" s="1"/>
  <c r="W585" i="2"/>
  <c r="P585" i="2"/>
  <c r="AE584" i="2"/>
  <c r="AF584" i="2" s="1"/>
  <c r="AC584" i="2"/>
  <c r="AD584" i="2" s="1"/>
  <c r="W584" i="2"/>
  <c r="P584" i="2"/>
  <c r="S584" i="2" s="1"/>
  <c r="AE583" i="2"/>
  <c r="AF583" i="2" s="1"/>
  <c r="AC583" i="2"/>
  <c r="AD583" i="2" s="1"/>
  <c r="W583" i="2"/>
  <c r="P583" i="2"/>
  <c r="R583" i="2" s="1"/>
  <c r="X583" i="2" s="1"/>
  <c r="AE582" i="2"/>
  <c r="AF582" i="2" s="1"/>
  <c r="AC582" i="2"/>
  <c r="AD582" i="2" s="1"/>
  <c r="W582" i="2"/>
  <c r="P582" i="2"/>
  <c r="S582" i="2" s="1"/>
  <c r="AE581" i="2"/>
  <c r="AF581" i="2" s="1"/>
  <c r="AC581" i="2"/>
  <c r="AD581" i="2" s="1"/>
  <c r="W581" i="2"/>
  <c r="P581" i="2"/>
  <c r="AE580" i="2"/>
  <c r="AF580" i="2" s="1"/>
  <c r="AC580" i="2"/>
  <c r="AD580" i="2" s="1"/>
  <c r="W580" i="2"/>
  <c r="P580" i="2"/>
  <c r="S580" i="2" s="1"/>
  <c r="AE579" i="2"/>
  <c r="AF579" i="2" s="1"/>
  <c r="AC579" i="2"/>
  <c r="AD579" i="2" s="1"/>
  <c r="W579" i="2"/>
  <c r="P579" i="2"/>
  <c r="R579" i="2" s="1"/>
  <c r="X579" i="2" s="1"/>
  <c r="AE578" i="2"/>
  <c r="AF578" i="2" s="1"/>
  <c r="AC578" i="2"/>
  <c r="AD578" i="2" s="1"/>
  <c r="W578" i="2"/>
  <c r="P578" i="2"/>
  <c r="R578" i="2" s="1"/>
  <c r="X578" i="2" s="1"/>
  <c r="AE577" i="2"/>
  <c r="AF577" i="2" s="1"/>
  <c r="AC577" i="2"/>
  <c r="AD577" i="2" s="1"/>
  <c r="W577" i="2"/>
  <c r="P577" i="2"/>
  <c r="AE576" i="2"/>
  <c r="AF576" i="2" s="1"/>
  <c r="AC576" i="2"/>
  <c r="AD576" i="2" s="1"/>
  <c r="W576" i="2"/>
  <c r="P576" i="2"/>
  <c r="AE574" i="2"/>
  <c r="AF574" i="2" s="1"/>
  <c r="AC574" i="2"/>
  <c r="AD574" i="2" s="1"/>
  <c r="W574" i="2"/>
  <c r="P574" i="2"/>
  <c r="AE573" i="2"/>
  <c r="AF573" i="2" s="1"/>
  <c r="AC573" i="2"/>
  <c r="AD573" i="2" s="1"/>
  <c r="W573" i="2"/>
  <c r="P573" i="2"/>
  <c r="S573" i="2" s="1"/>
  <c r="AE572" i="2"/>
  <c r="AF572" i="2" s="1"/>
  <c r="AC572" i="2"/>
  <c r="AD572" i="2" s="1"/>
  <c r="W572" i="2"/>
  <c r="P572" i="2"/>
  <c r="R572" i="2" s="1"/>
  <c r="X572" i="2" s="1"/>
  <c r="AE571" i="2"/>
  <c r="AF571" i="2" s="1"/>
  <c r="AC571" i="2"/>
  <c r="AD571" i="2" s="1"/>
  <c r="W571" i="2"/>
  <c r="P571" i="2"/>
  <c r="R571" i="2" s="1"/>
  <c r="X571" i="2" s="1"/>
  <c r="AE570" i="2"/>
  <c r="AF570" i="2" s="1"/>
  <c r="AC570" i="2"/>
  <c r="AD570" i="2" s="1"/>
  <c r="W570" i="2"/>
  <c r="P570" i="2"/>
  <c r="R570" i="2" s="1"/>
  <c r="X570" i="2" s="1"/>
  <c r="AE569" i="2"/>
  <c r="AF569" i="2" s="1"/>
  <c r="AC569" i="2"/>
  <c r="AD569" i="2" s="1"/>
  <c r="W569" i="2"/>
  <c r="P569" i="2"/>
  <c r="R569" i="2" s="1"/>
  <c r="X569" i="2" s="1"/>
  <c r="AE568" i="2"/>
  <c r="AF568" i="2" s="1"/>
  <c r="AC568" i="2"/>
  <c r="AD568" i="2" s="1"/>
  <c r="W568" i="2"/>
  <c r="P568" i="2"/>
  <c r="AE567" i="2"/>
  <c r="AF567" i="2" s="1"/>
  <c r="AC567" i="2"/>
  <c r="AD567" i="2" s="1"/>
  <c r="W567" i="2"/>
  <c r="P567" i="2"/>
  <c r="AE566" i="2"/>
  <c r="AF566" i="2" s="1"/>
  <c r="AC566" i="2"/>
  <c r="AD566" i="2" s="1"/>
  <c r="W566" i="2"/>
  <c r="P566" i="2"/>
  <c r="AE564" i="2"/>
  <c r="AF564" i="2" s="1"/>
  <c r="AC564" i="2"/>
  <c r="AD564" i="2" s="1"/>
  <c r="W564" i="2"/>
  <c r="P564" i="2"/>
  <c r="S564" i="2" s="1"/>
  <c r="AE562" i="2"/>
  <c r="AF562" i="2" s="1"/>
  <c r="AC562" i="2"/>
  <c r="AD562" i="2" s="1"/>
  <c r="W562" i="2"/>
  <c r="P562" i="2"/>
  <c r="R562" i="2" s="1"/>
  <c r="X562" i="2" s="1"/>
  <c r="AE560" i="2"/>
  <c r="AF560" i="2" s="1"/>
  <c r="AC560" i="2"/>
  <c r="AD560" i="2" s="1"/>
  <c r="W560" i="2"/>
  <c r="P560" i="2"/>
  <c r="AE558" i="2"/>
  <c r="AF558" i="2" s="1"/>
  <c r="AC558" i="2"/>
  <c r="AD558" i="2" s="1"/>
  <c r="W558" i="2"/>
  <c r="P558" i="2"/>
  <c r="S558" i="2" s="1"/>
  <c r="AE556" i="2"/>
  <c r="AF556" i="2" s="1"/>
  <c r="AC556" i="2"/>
  <c r="AD556" i="2" s="1"/>
  <c r="W556" i="2"/>
  <c r="P556" i="2"/>
  <c r="R556" i="2" s="1"/>
  <c r="X556" i="2" s="1"/>
  <c r="AE555" i="2"/>
  <c r="AF555" i="2" s="1"/>
  <c r="AC555" i="2"/>
  <c r="AD555" i="2" s="1"/>
  <c r="W555" i="2"/>
  <c r="P555" i="2"/>
  <c r="S555" i="2" s="1"/>
  <c r="AE554" i="2"/>
  <c r="AF554" i="2" s="1"/>
  <c r="AC554" i="2"/>
  <c r="AD554" i="2" s="1"/>
  <c r="W554" i="2"/>
  <c r="P554" i="2"/>
  <c r="AE553" i="2"/>
  <c r="AF553" i="2" s="1"/>
  <c r="AC553" i="2"/>
  <c r="AD553" i="2" s="1"/>
  <c r="W553" i="2"/>
  <c r="P553" i="2"/>
  <c r="R553" i="2" s="1"/>
  <c r="X553" i="2" s="1"/>
  <c r="AE552" i="2"/>
  <c r="AF552" i="2" s="1"/>
  <c r="AC552" i="2"/>
  <c r="AD552" i="2" s="1"/>
  <c r="W552" i="2"/>
  <c r="P552" i="2"/>
  <c r="S552" i="2" s="1"/>
  <c r="AE551" i="2"/>
  <c r="AF551" i="2" s="1"/>
  <c r="AC551" i="2"/>
  <c r="AD551" i="2" s="1"/>
  <c r="W551" i="2"/>
  <c r="P551" i="2"/>
  <c r="R551" i="2" s="1"/>
  <c r="X551" i="2" s="1"/>
  <c r="AE550" i="2"/>
  <c r="AF550" i="2" s="1"/>
  <c r="AC550" i="2"/>
  <c r="AD550" i="2" s="1"/>
  <c r="W550" i="2"/>
  <c r="P550" i="2"/>
  <c r="S550" i="2" s="1"/>
  <c r="AE549" i="2"/>
  <c r="AF549" i="2" s="1"/>
  <c r="AC549" i="2"/>
  <c r="AD549" i="2" s="1"/>
  <c r="W549" i="2"/>
  <c r="P549" i="2"/>
  <c r="S549" i="2" s="1"/>
  <c r="AE547" i="2"/>
  <c r="AF547" i="2" s="1"/>
  <c r="AC547" i="2"/>
  <c r="AD547" i="2" s="1"/>
  <c r="W547" i="2"/>
  <c r="P547" i="2"/>
  <c r="AE546" i="2"/>
  <c r="AF546" i="2" s="1"/>
  <c r="AC546" i="2"/>
  <c r="AD546" i="2" s="1"/>
  <c r="W546" i="2"/>
  <c r="P546" i="2"/>
  <c r="AE545" i="2"/>
  <c r="AF545" i="2" s="1"/>
  <c r="AC545" i="2"/>
  <c r="AD545" i="2" s="1"/>
  <c r="W545" i="2"/>
  <c r="P545" i="2"/>
  <c r="AE543" i="2"/>
  <c r="AF543" i="2" s="1"/>
  <c r="AC543" i="2"/>
  <c r="AD543" i="2" s="1"/>
  <c r="W543" i="2"/>
  <c r="P543" i="2"/>
  <c r="S543" i="2" s="1"/>
  <c r="AE541" i="2"/>
  <c r="AF541" i="2" s="1"/>
  <c r="AC541" i="2"/>
  <c r="AD541" i="2" s="1"/>
  <c r="W541" i="2"/>
  <c r="P541" i="2"/>
  <c r="S541" i="2" s="1"/>
  <c r="AE539" i="2"/>
  <c r="AF539" i="2" s="1"/>
  <c r="AC539" i="2"/>
  <c r="AD539" i="2" s="1"/>
  <c r="W539" i="2"/>
  <c r="P539" i="2"/>
  <c r="AE538" i="2"/>
  <c r="AF538" i="2" s="1"/>
  <c r="AC538" i="2"/>
  <c r="AD538" i="2" s="1"/>
  <c r="W538" i="2"/>
  <c r="P538" i="2"/>
  <c r="S538" i="2" s="1"/>
  <c r="AE537" i="2"/>
  <c r="AF537" i="2" s="1"/>
  <c r="AC537" i="2"/>
  <c r="AD537" i="2" s="1"/>
  <c r="W537" i="2"/>
  <c r="P537" i="2"/>
  <c r="S537" i="2" s="1"/>
  <c r="AE536" i="2"/>
  <c r="AF536" i="2" s="1"/>
  <c r="AC536" i="2"/>
  <c r="AD536" i="2" s="1"/>
  <c r="W536" i="2"/>
  <c r="P536" i="2"/>
  <c r="R536" i="2" s="1"/>
  <c r="X536" i="2" s="1"/>
  <c r="AE535" i="2"/>
  <c r="AF535" i="2" s="1"/>
  <c r="AC535" i="2"/>
  <c r="AD535" i="2" s="1"/>
  <c r="W535" i="2"/>
  <c r="P535" i="2"/>
  <c r="AE533" i="2"/>
  <c r="AF533" i="2" s="1"/>
  <c r="AC533" i="2"/>
  <c r="AD533" i="2" s="1"/>
  <c r="W533" i="2"/>
  <c r="P533" i="2"/>
  <c r="AE532" i="2"/>
  <c r="AF532" i="2" s="1"/>
  <c r="AC532" i="2"/>
  <c r="AD532" i="2" s="1"/>
  <c r="W532" i="2"/>
  <c r="P532" i="2"/>
  <c r="R532" i="2" s="1"/>
  <c r="X532" i="2" s="1"/>
  <c r="AE531" i="2"/>
  <c r="AF531" i="2" s="1"/>
  <c r="AC531" i="2"/>
  <c r="AD531" i="2" s="1"/>
  <c r="W531" i="2"/>
  <c r="P531" i="2"/>
  <c r="S531" i="2" s="1"/>
  <c r="AE530" i="2"/>
  <c r="AF530" i="2" s="1"/>
  <c r="AC530" i="2"/>
  <c r="AD530" i="2" s="1"/>
  <c r="W530" i="2"/>
  <c r="P530" i="2"/>
  <c r="R530" i="2" s="1"/>
  <c r="X530" i="2" s="1"/>
  <c r="AE529" i="2"/>
  <c r="AF529" i="2" s="1"/>
  <c r="AC529" i="2"/>
  <c r="AD529" i="2" s="1"/>
  <c r="W529" i="2"/>
  <c r="P529" i="2"/>
  <c r="AE528" i="2"/>
  <c r="AF528" i="2" s="1"/>
  <c r="AC528" i="2"/>
  <c r="AD528" i="2" s="1"/>
  <c r="W528" i="2"/>
  <c r="P528" i="2"/>
  <c r="S528" i="2" s="1"/>
  <c r="AE527" i="2"/>
  <c r="AF527" i="2" s="1"/>
  <c r="AC527" i="2"/>
  <c r="AD527" i="2" s="1"/>
  <c r="W527" i="2"/>
  <c r="P527" i="2"/>
  <c r="R527" i="2" s="1"/>
  <c r="X527" i="2" s="1"/>
  <c r="AE526" i="2"/>
  <c r="AF526" i="2" s="1"/>
  <c r="AC526" i="2"/>
  <c r="AD526" i="2" s="1"/>
  <c r="W526" i="2"/>
  <c r="P526" i="2"/>
  <c r="AE525" i="2"/>
  <c r="AF525" i="2" s="1"/>
  <c r="AC525" i="2"/>
  <c r="AD525" i="2" s="1"/>
  <c r="W525" i="2"/>
  <c r="P525" i="2"/>
  <c r="R525" i="2" s="1"/>
  <c r="X525" i="2" s="1"/>
  <c r="AE524" i="2"/>
  <c r="AF524" i="2" s="1"/>
  <c r="AC524" i="2"/>
  <c r="AD524" i="2" s="1"/>
  <c r="W524" i="2"/>
  <c r="P524" i="2"/>
  <c r="R524" i="2" s="1"/>
  <c r="X524" i="2" s="1"/>
  <c r="AE523" i="2"/>
  <c r="AF523" i="2" s="1"/>
  <c r="AC523" i="2"/>
  <c r="AD523" i="2" s="1"/>
  <c r="W523" i="2"/>
  <c r="P523" i="2"/>
  <c r="S523" i="2" s="1"/>
  <c r="AE522" i="2"/>
  <c r="AF522" i="2" s="1"/>
  <c r="AC522" i="2"/>
  <c r="AD522" i="2" s="1"/>
  <c r="W522" i="2"/>
  <c r="P522" i="2"/>
  <c r="AE521" i="2"/>
  <c r="AF521" i="2" s="1"/>
  <c r="AC521" i="2"/>
  <c r="AD521" i="2" s="1"/>
  <c r="W521" i="2"/>
  <c r="P521" i="2"/>
  <c r="S521" i="2" s="1"/>
  <c r="AE520" i="2"/>
  <c r="AF520" i="2" s="1"/>
  <c r="AC520" i="2"/>
  <c r="AD520" i="2" s="1"/>
  <c r="W520" i="2"/>
  <c r="P520" i="2"/>
  <c r="R520" i="2" s="1"/>
  <c r="X520" i="2" s="1"/>
  <c r="AE519" i="2"/>
  <c r="AF519" i="2" s="1"/>
  <c r="AC519" i="2"/>
  <c r="AD519" i="2" s="1"/>
  <c r="W519" i="2"/>
  <c r="P519" i="2"/>
  <c r="AE518" i="2"/>
  <c r="AF518" i="2" s="1"/>
  <c r="AC518" i="2"/>
  <c r="AD518" i="2" s="1"/>
  <c r="W518" i="2"/>
  <c r="P518" i="2"/>
  <c r="S518" i="2" s="1"/>
  <c r="AE517" i="2"/>
  <c r="AF517" i="2" s="1"/>
  <c r="AC517" i="2"/>
  <c r="AD517" i="2" s="1"/>
  <c r="W517" i="2"/>
  <c r="P517" i="2"/>
  <c r="R517" i="2" s="1"/>
  <c r="X517" i="2" s="1"/>
  <c r="AE516" i="2"/>
  <c r="AF516" i="2" s="1"/>
  <c r="AC516" i="2"/>
  <c r="AD516" i="2" s="1"/>
  <c r="W516" i="2"/>
  <c r="P516" i="2"/>
  <c r="R516" i="2" s="1"/>
  <c r="X516" i="2" s="1"/>
  <c r="AE515" i="2"/>
  <c r="AF515" i="2" s="1"/>
  <c r="AC515" i="2"/>
  <c r="AD515" i="2" s="1"/>
  <c r="W515" i="2"/>
  <c r="P515" i="2"/>
  <c r="S515" i="2" s="1"/>
  <c r="AE514" i="2"/>
  <c r="AF514" i="2" s="1"/>
  <c r="AC514" i="2"/>
  <c r="AD514" i="2" s="1"/>
  <c r="W514" i="2"/>
  <c r="P514" i="2"/>
  <c r="R514" i="2" s="1"/>
  <c r="X514" i="2" s="1"/>
  <c r="AE513" i="2"/>
  <c r="AF513" i="2" s="1"/>
  <c r="AC513" i="2"/>
  <c r="AD513" i="2" s="1"/>
  <c r="W513" i="2"/>
  <c r="P513" i="2"/>
  <c r="S513" i="2" s="1"/>
  <c r="AE512" i="2"/>
  <c r="AF512" i="2" s="1"/>
  <c r="AC512" i="2"/>
  <c r="AD512" i="2" s="1"/>
  <c r="W512" i="2"/>
  <c r="P512" i="2"/>
  <c r="S512" i="2" s="1"/>
  <c r="AE511" i="2"/>
  <c r="AF511" i="2" s="1"/>
  <c r="AC511" i="2"/>
  <c r="AD511" i="2" s="1"/>
  <c r="W511" i="2"/>
  <c r="P511" i="2"/>
  <c r="AE510" i="2"/>
  <c r="AF510" i="2" s="1"/>
  <c r="AC510" i="2"/>
  <c r="AD510" i="2" s="1"/>
  <c r="W510" i="2"/>
  <c r="P510" i="2"/>
  <c r="AE509" i="2"/>
  <c r="AF509" i="2" s="1"/>
  <c r="AC509" i="2"/>
  <c r="AD509" i="2" s="1"/>
  <c r="W509" i="2"/>
  <c r="P509" i="2"/>
  <c r="R509" i="2" s="1"/>
  <c r="X509" i="2" s="1"/>
  <c r="AE507" i="2"/>
  <c r="AF507" i="2" s="1"/>
  <c r="AC507" i="2"/>
  <c r="AD507" i="2" s="1"/>
  <c r="W507" i="2"/>
  <c r="P507" i="2"/>
  <c r="S507" i="2" s="1"/>
  <c r="AE505" i="2"/>
  <c r="AF505" i="2" s="1"/>
  <c r="AC505" i="2"/>
  <c r="AD505" i="2" s="1"/>
  <c r="W505" i="2"/>
  <c r="P505" i="2"/>
  <c r="S505" i="2" s="1"/>
  <c r="AE504" i="2"/>
  <c r="AF504" i="2" s="1"/>
  <c r="AC504" i="2"/>
  <c r="AD504" i="2" s="1"/>
  <c r="W504" i="2"/>
  <c r="P504" i="2"/>
  <c r="R504" i="2" s="1"/>
  <c r="X504" i="2" s="1"/>
  <c r="AE503" i="2"/>
  <c r="AF503" i="2" s="1"/>
  <c r="AC503" i="2"/>
  <c r="AD503" i="2" s="1"/>
  <c r="W503" i="2"/>
  <c r="P503" i="2"/>
  <c r="S503" i="2" s="1"/>
  <c r="AE502" i="2"/>
  <c r="AF502" i="2" s="1"/>
  <c r="AC502" i="2"/>
  <c r="AD502" i="2" s="1"/>
  <c r="W502" i="2"/>
  <c r="P502" i="2"/>
  <c r="S502" i="2" s="1"/>
  <c r="AE501" i="2"/>
  <c r="AF501" i="2" s="1"/>
  <c r="AC501" i="2"/>
  <c r="AD501" i="2" s="1"/>
  <c r="W501" i="2"/>
  <c r="P501" i="2"/>
  <c r="R501" i="2" s="1"/>
  <c r="X501" i="2" s="1"/>
  <c r="AE500" i="2"/>
  <c r="AF500" i="2" s="1"/>
  <c r="AC500" i="2"/>
  <c r="AD500" i="2" s="1"/>
  <c r="W500" i="2"/>
  <c r="P500" i="2"/>
  <c r="AE499" i="2"/>
  <c r="AF499" i="2" s="1"/>
  <c r="AC499" i="2"/>
  <c r="AD499" i="2" s="1"/>
  <c r="W499" i="2"/>
  <c r="P499" i="2"/>
  <c r="S499" i="2" s="1"/>
  <c r="AE498" i="2"/>
  <c r="AF498" i="2" s="1"/>
  <c r="AC498" i="2"/>
  <c r="AD498" i="2" s="1"/>
  <c r="W498" i="2"/>
  <c r="P498" i="2"/>
  <c r="R498" i="2" s="1"/>
  <c r="X498" i="2" s="1"/>
  <c r="AE497" i="2"/>
  <c r="AF497" i="2" s="1"/>
  <c r="AC497" i="2"/>
  <c r="AD497" i="2" s="1"/>
  <c r="W497" i="2"/>
  <c r="P497" i="2"/>
  <c r="S497" i="2" s="1"/>
  <c r="AE496" i="2"/>
  <c r="AF496" i="2" s="1"/>
  <c r="AC496" i="2"/>
  <c r="AD496" i="2" s="1"/>
  <c r="W496" i="2"/>
  <c r="P496" i="2"/>
  <c r="R496" i="2" s="1"/>
  <c r="X496" i="2" s="1"/>
  <c r="AE495" i="2"/>
  <c r="AF495" i="2" s="1"/>
  <c r="AC495" i="2"/>
  <c r="AD495" i="2" s="1"/>
  <c r="W495" i="2"/>
  <c r="P495" i="2"/>
  <c r="AE494" i="2"/>
  <c r="AF494" i="2" s="1"/>
  <c r="AC494" i="2"/>
  <c r="AD494" i="2" s="1"/>
  <c r="W494" i="2"/>
  <c r="P494" i="2"/>
  <c r="S494" i="2" s="1"/>
  <c r="AE492" i="2"/>
  <c r="AF492" i="2" s="1"/>
  <c r="AC492" i="2"/>
  <c r="AD492" i="2" s="1"/>
  <c r="W492" i="2"/>
  <c r="P492" i="2"/>
  <c r="R492" i="2" s="1"/>
  <c r="X492" i="2" s="1"/>
  <c r="AE491" i="2"/>
  <c r="AF491" i="2" s="1"/>
  <c r="AC491" i="2"/>
  <c r="AD491" i="2" s="1"/>
  <c r="W491" i="2"/>
  <c r="P491" i="2"/>
  <c r="R491" i="2" s="1"/>
  <c r="X491" i="2" s="1"/>
  <c r="AE490" i="2"/>
  <c r="AF490" i="2" s="1"/>
  <c r="AC490" i="2"/>
  <c r="AD490" i="2" s="1"/>
  <c r="W490" i="2"/>
  <c r="P490" i="2"/>
  <c r="S490" i="2" s="1"/>
  <c r="AE489" i="2"/>
  <c r="AF489" i="2" s="1"/>
  <c r="AC489" i="2"/>
  <c r="AD489" i="2" s="1"/>
  <c r="W489" i="2"/>
  <c r="P489" i="2"/>
  <c r="R489" i="2" s="1"/>
  <c r="X489" i="2" s="1"/>
  <c r="AE488" i="2"/>
  <c r="AF488" i="2" s="1"/>
  <c r="AC488" i="2"/>
  <c r="AD488" i="2" s="1"/>
  <c r="W488" i="2"/>
  <c r="P488" i="2"/>
  <c r="AE487" i="2"/>
  <c r="AF487" i="2" s="1"/>
  <c r="AC487" i="2"/>
  <c r="AD487" i="2" s="1"/>
  <c r="W487" i="2"/>
  <c r="P487" i="2"/>
  <c r="AE486" i="2"/>
  <c r="AF486" i="2" s="1"/>
  <c r="AC486" i="2"/>
  <c r="AD486" i="2" s="1"/>
  <c r="W486" i="2"/>
  <c r="P486" i="2"/>
  <c r="S486" i="2" s="1"/>
  <c r="AE485" i="2"/>
  <c r="AF485" i="2" s="1"/>
  <c r="AC485" i="2"/>
  <c r="AD485" i="2" s="1"/>
  <c r="W485" i="2"/>
  <c r="P485" i="2"/>
  <c r="AE484" i="2"/>
  <c r="AF484" i="2" s="1"/>
  <c r="AC484" i="2"/>
  <c r="AD484" i="2" s="1"/>
  <c r="W484" i="2"/>
  <c r="P484" i="2"/>
  <c r="S484" i="2" s="1"/>
  <c r="AE483" i="2"/>
  <c r="AF483" i="2" s="1"/>
  <c r="AC483" i="2"/>
  <c r="AD483" i="2" s="1"/>
  <c r="W483" i="2"/>
  <c r="P483" i="2"/>
  <c r="AE482" i="2"/>
  <c r="AF482" i="2" s="1"/>
  <c r="AC482" i="2"/>
  <c r="AD482" i="2" s="1"/>
  <c r="W482" i="2"/>
  <c r="P482" i="2"/>
  <c r="S482" i="2" s="1"/>
  <c r="AE481" i="2"/>
  <c r="AF481" i="2" s="1"/>
  <c r="AC481" i="2"/>
  <c r="AD481" i="2" s="1"/>
  <c r="W481" i="2"/>
  <c r="P481" i="2"/>
  <c r="R481" i="2" s="1"/>
  <c r="X481" i="2" s="1"/>
  <c r="AE480" i="2"/>
  <c r="AF480" i="2" s="1"/>
  <c r="AC480" i="2"/>
  <c r="AD480" i="2" s="1"/>
  <c r="W480" i="2"/>
  <c r="P480" i="2"/>
  <c r="AE479" i="2"/>
  <c r="AF479" i="2" s="1"/>
  <c r="AC479" i="2"/>
  <c r="AD479" i="2" s="1"/>
  <c r="W479" i="2"/>
  <c r="P479" i="2"/>
  <c r="AE478" i="2"/>
  <c r="AF478" i="2" s="1"/>
  <c r="AC478" i="2"/>
  <c r="AD478" i="2" s="1"/>
  <c r="W478" i="2"/>
  <c r="P478" i="2"/>
  <c r="S478" i="2" s="1"/>
  <c r="AE477" i="2"/>
  <c r="AF477" i="2" s="1"/>
  <c r="AC477" i="2"/>
  <c r="AD477" i="2" s="1"/>
  <c r="W477" i="2"/>
  <c r="P477" i="2"/>
  <c r="R477" i="2" s="1"/>
  <c r="X477" i="2" s="1"/>
  <c r="AE476" i="2"/>
  <c r="AF476" i="2" s="1"/>
  <c r="AC476" i="2"/>
  <c r="AD476" i="2" s="1"/>
  <c r="W476" i="2"/>
  <c r="P476" i="2"/>
  <c r="S476" i="2" s="1"/>
  <c r="AE475" i="2"/>
  <c r="AF475" i="2" s="1"/>
  <c r="AC475" i="2"/>
  <c r="AD475" i="2" s="1"/>
  <c r="W475" i="2"/>
  <c r="P475" i="2"/>
  <c r="AE474" i="2"/>
  <c r="AF474" i="2" s="1"/>
  <c r="AC474" i="2"/>
  <c r="AD474" i="2" s="1"/>
  <c r="W474" i="2"/>
  <c r="P474" i="2"/>
  <c r="S474" i="2" s="1"/>
  <c r="AE473" i="2"/>
  <c r="AF473" i="2" s="1"/>
  <c r="AC473" i="2"/>
  <c r="AD473" i="2" s="1"/>
  <c r="W473" i="2"/>
  <c r="P473" i="2"/>
  <c r="AE472" i="2"/>
  <c r="AF472" i="2" s="1"/>
  <c r="AC472" i="2"/>
  <c r="AD472" i="2" s="1"/>
  <c r="W472" i="2"/>
  <c r="P472" i="2"/>
  <c r="S472" i="2" s="1"/>
  <c r="AE471" i="2"/>
  <c r="AF471" i="2" s="1"/>
  <c r="AC471" i="2"/>
  <c r="AD471" i="2" s="1"/>
  <c r="W471" i="2"/>
  <c r="P471" i="2"/>
  <c r="S471" i="2" s="1"/>
  <c r="AE470" i="2"/>
  <c r="AF470" i="2" s="1"/>
  <c r="AC470" i="2"/>
  <c r="AD470" i="2" s="1"/>
  <c r="W470" i="2"/>
  <c r="P470" i="2"/>
  <c r="R470" i="2" s="1"/>
  <c r="X470" i="2" s="1"/>
  <c r="AE469" i="2"/>
  <c r="AF469" i="2" s="1"/>
  <c r="AC469" i="2"/>
  <c r="AD469" i="2" s="1"/>
  <c r="W469" i="2"/>
  <c r="P469" i="2"/>
  <c r="AE468" i="2"/>
  <c r="AF468" i="2" s="1"/>
  <c r="AC468" i="2"/>
  <c r="AD468" i="2" s="1"/>
  <c r="W468" i="2"/>
  <c r="P468" i="2"/>
  <c r="S468" i="2" s="1"/>
  <c r="AE467" i="2"/>
  <c r="AF467" i="2" s="1"/>
  <c r="AC467" i="2"/>
  <c r="AD467" i="2" s="1"/>
  <c r="W467" i="2"/>
  <c r="P467" i="2"/>
  <c r="AE466" i="2"/>
  <c r="AF466" i="2" s="1"/>
  <c r="AC466" i="2"/>
  <c r="AD466" i="2" s="1"/>
  <c r="W466" i="2"/>
  <c r="P466" i="2"/>
  <c r="S466" i="2" s="1"/>
  <c r="AE465" i="2"/>
  <c r="AF465" i="2" s="1"/>
  <c r="AC465" i="2"/>
  <c r="AD465" i="2" s="1"/>
  <c r="W465" i="2"/>
  <c r="P465" i="2"/>
  <c r="R465" i="2" s="1"/>
  <c r="X465" i="2" s="1"/>
  <c r="AE463" i="2"/>
  <c r="AF463" i="2" s="1"/>
  <c r="AC463" i="2"/>
  <c r="AD463" i="2" s="1"/>
  <c r="W463" i="2"/>
  <c r="P463" i="2"/>
  <c r="AE462" i="2"/>
  <c r="AF462" i="2" s="1"/>
  <c r="AC462" i="2"/>
  <c r="AD462" i="2" s="1"/>
  <c r="W462" i="2"/>
  <c r="P462" i="2"/>
  <c r="S462" i="2" s="1"/>
  <c r="AE461" i="2"/>
  <c r="AF461" i="2" s="1"/>
  <c r="AC461" i="2"/>
  <c r="AD461" i="2" s="1"/>
  <c r="W461" i="2"/>
  <c r="P461" i="2"/>
  <c r="AE460" i="2"/>
  <c r="AF460" i="2" s="1"/>
  <c r="AC460" i="2"/>
  <c r="AD460" i="2" s="1"/>
  <c r="W460" i="2"/>
  <c r="P460" i="2"/>
  <c r="S460" i="2" s="1"/>
  <c r="AE459" i="2"/>
  <c r="AF459" i="2" s="1"/>
  <c r="AC459" i="2"/>
  <c r="AD459" i="2" s="1"/>
  <c r="W459" i="2"/>
  <c r="P459" i="2"/>
  <c r="S459" i="2" s="1"/>
  <c r="AE458" i="2"/>
  <c r="AF458" i="2" s="1"/>
  <c r="AC458" i="2"/>
  <c r="AD458" i="2" s="1"/>
  <c r="W458" i="2"/>
  <c r="P458" i="2"/>
  <c r="AE457" i="2"/>
  <c r="AF457" i="2" s="1"/>
  <c r="AC457" i="2"/>
  <c r="AD457" i="2" s="1"/>
  <c r="W457" i="2"/>
  <c r="P457" i="2"/>
  <c r="S457" i="2" s="1"/>
  <c r="AE456" i="2"/>
  <c r="AF456" i="2" s="1"/>
  <c r="AC456" i="2"/>
  <c r="AD456" i="2" s="1"/>
  <c r="W456" i="2"/>
  <c r="P456" i="2"/>
  <c r="R456" i="2" s="1"/>
  <c r="X456" i="2" s="1"/>
  <c r="AE455" i="2"/>
  <c r="AF455" i="2" s="1"/>
  <c r="AC455" i="2"/>
  <c r="AD455" i="2" s="1"/>
  <c r="W455" i="2"/>
  <c r="P455" i="2"/>
  <c r="S455" i="2" s="1"/>
  <c r="AE454" i="2"/>
  <c r="AF454" i="2" s="1"/>
  <c r="AC454" i="2"/>
  <c r="AD454" i="2" s="1"/>
  <c r="W454" i="2"/>
  <c r="P454" i="2"/>
  <c r="AE453" i="2"/>
  <c r="AF453" i="2" s="1"/>
  <c r="AC453" i="2"/>
  <c r="AD453" i="2" s="1"/>
  <c r="W453" i="2"/>
  <c r="P453" i="2"/>
  <c r="S453" i="2" s="1"/>
  <c r="AE452" i="2"/>
  <c r="AF452" i="2" s="1"/>
  <c r="AC452" i="2"/>
  <c r="AD452" i="2" s="1"/>
  <c r="W452" i="2"/>
  <c r="P452" i="2"/>
  <c r="AE451" i="2"/>
  <c r="AF451" i="2" s="1"/>
  <c r="AC451" i="2"/>
  <c r="AD451" i="2" s="1"/>
  <c r="W451" i="2"/>
  <c r="P451" i="2"/>
  <c r="R451" i="2" s="1"/>
  <c r="X451" i="2" s="1"/>
  <c r="AE450" i="2"/>
  <c r="AF450" i="2" s="1"/>
  <c r="AC450" i="2"/>
  <c r="AD450" i="2" s="1"/>
  <c r="W450" i="2"/>
  <c r="P450" i="2"/>
  <c r="R450" i="2" s="1"/>
  <c r="X450" i="2" s="1"/>
  <c r="AE449" i="2"/>
  <c r="AF449" i="2" s="1"/>
  <c r="AC449" i="2"/>
  <c r="AD449" i="2" s="1"/>
  <c r="W449" i="2"/>
  <c r="P449" i="2"/>
  <c r="AE448" i="2"/>
  <c r="AF448" i="2" s="1"/>
  <c r="AC448" i="2"/>
  <c r="AD448" i="2" s="1"/>
  <c r="W448" i="2"/>
  <c r="P448" i="2"/>
  <c r="R448" i="2" s="1"/>
  <c r="X448" i="2" s="1"/>
  <c r="AE446" i="2"/>
  <c r="AF446" i="2" s="1"/>
  <c r="AC446" i="2"/>
  <c r="AD446" i="2" s="1"/>
  <c r="W446" i="2"/>
  <c r="P446" i="2"/>
  <c r="S446" i="2" s="1"/>
  <c r="AE445" i="2"/>
  <c r="AF445" i="2" s="1"/>
  <c r="AC445" i="2"/>
  <c r="AD445" i="2" s="1"/>
  <c r="W445" i="2"/>
  <c r="P445" i="2"/>
  <c r="S445" i="2" s="1"/>
  <c r="AE444" i="2"/>
  <c r="AF444" i="2" s="1"/>
  <c r="AC444" i="2"/>
  <c r="AD444" i="2" s="1"/>
  <c r="W444" i="2"/>
  <c r="P444" i="2"/>
  <c r="S444" i="2" s="1"/>
  <c r="AE443" i="2"/>
  <c r="AF443" i="2" s="1"/>
  <c r="AC443" i="2"/>
  <c r="AD443" i="2" s="1"/>
  <c r="W443" i="2"/>
  <c r="P443" i="2"/>
  <c r="R443" i="2" s="1"/>
  <c r="X443" i="2" s="1"/>
  <c r="AE442" i="2"/>
  <c r="AF442" i="2" s="1"/>
  <c r="AC442" i="2"/>
  <c r="AD442" i="2" s="1"/>
  <c r="W442" i="2"/>
  <c r="P442" i="2"/>
  <c r="AE441" i="2"/>
  <c r="AF441" i="2" s="1"/>
  <c r="AC441" i="2"/>
  <c r="AD441" i="2" s="1"/>
  <c r="W441" i="2"/>
  <c r="P441" i="2"/>
  <c r="R441" i="2" s="1"/>
  <c r="X441" i="2" s="1"/>
  <c r="AE440" i="2"/>
  <c r="AF440" i="2" s="1"/>
  <c r="AC440" i="2"/>
  <c r="AD440" i="2" s="1"/>
  <c r="W440" i="2"/>
  <c r="P440" i="2"/>
  <c r="R440" i="2" s="1"/>
  <c r="X440" i="2" s="1"/>
  <c r="AE439" i="2"/>
  <c r="AF439" i="2" s="1"/>
  <c r="AC439" i="2"/>
  <c r="AD439" i="2" s="1"/>
  <c r="W439" i="2"/>
  <c r="P439" i="2"/>
  <c r="R439" i="2" s="1"/>
  <c r="X439" i="2" s="1"/>
  <c r="AE438" i="2"/>
  <c r="AF438" i="2" s="1"/>
  <c r="AC438" i="2"/>
  <c r="AD438" i="2" s="1"/>
  <c r="W438" i="2"/>
  <c r="P438" i="2"/>
  <c r="S438" i="2" s="1"/>
  <c r="AE437" i="2"/>
  <c r="AF437" i="2" s="1"/>
  <c r="AC437" i="2"/>
  <c r="AD437" i="2" s="1"/>
  <c r="W437" i="2"/>
  <c r="P437" i="2"/>
  <c r="AE436" i="2"/>
  <c r="AF436" i="2" s="1"/>
  <c r="AC436" i="2"/>
  <c r="AD436" i="2" s="1"/>
  <c r="W436" i="2"/>
  <c r="P436" i="2"/>
  <c r="AE435" i="2"/>
  <c r="AF435" i="2" s="1"/>
  <c r="AC435" i="2"/>
  <c r="AD435" i="2" s="1"/>
  <c r="W435" i="2"/>
  <c r="P435" i="2"/>
  <c r="R435" i="2" s="1"/>
  <c r="X435" i="2" s="1"/>
  <c r="AE433" i="2"/>
  <c r="AF433" i="2" s="1"/>
  <c r="AC433" i="2"/>
  <c r="AD433" i="2" s="1"/>
  <c r="W433" i="2"/>
  <c r="P433" i="2"/>
  <c r="S433" i="2" s="1"/>
  <c r="AE431" i="2"/>
  <c r="AF431" i="2" s="1"/>
  <c r="AC431" i="2"/>
  <c r="AD431" i="2" s="1"/>
  <c r="W431" i="2"/>
  <c r="P431" i="2"/>
  <c r="R431" i="2" s="1"/>
  <c r="X431" i="2" s="1"/>
  <c r="AE430" i="2"/>
  <c r="AF430" i="2" s="1"/>
  <c r="AC430" i="2"/>
  <c r="AD430" i="2" s="1"/>
  <c r="W430" i="2"/>
  <c r="P430" i="2"/>
  <c r="R430" i="2" s="1"/>
  <c r="X430" i="2" s="1"/>
  <c r="AE429" i="2"/>
  <c r="AF429" i="2" s="1"/>
  <c r="AC429" i="2"/>
  <c r="AD429" i="2" s="1"/>
  <c r="W429" i="2"/>
  <c r="P429" i="2"/>
  <c r="S429" i="2" s="1"/>
  <c r="AE428" i="2"/>
  <c r="AF428" i="2" s="1"/>
  <c r="AC428" i="2"/>
  <c r="AD428" i="2" s="1"/>
  <c r="W428" i="2"/>
  <c r="P428" i="2"/>
  <c r="S428" i="2" s="1"/>
  <c r="AE426" i="2"/>
  <c r="AF426" i="2" s="1"/>
  <c r="AC426" i="2"/>
  <c r="AD426" i="2" s="1"/>
  <c r="W426" i="2"/>
  <c r="P426" i="2"/>
  <c r="AE425" i="2"/>
  <c r="AF425" i="2" s="1"/>
  <c r="AC425" i="2"/>
  <c r="AD425" i="2" s="1"/>
  <c r="W425" i="2"/>
  <c r="P425" i="2"/>
  <c r="AE424" i="2"/>
  <c r="AF424" i="2" s="1"/>
  <c r="AC424" i="2"/>
  <c r="AD424" i="2" s="1"/>
  <c r="W424" i="2"/>
  <c r="P424" i="2"/>
  <c r="S424" i="2" s="1"/>
  <c r="AE423" i="2"/>
  <c r="AF423" i="2" s="1"/>
  <c r="AC423" i="2"/>
  <c r="AD423" i="2" s="1"/>
  <c r="W423" i="2"/>
  <c r="P423" i="2"/>
  <c r="AE421" i="2"/>
  <c r="AF421" i="2" s="1"/>
  <c r="AC421" i="2"/>
  <c r="AD421" i="2" s="1"/>
  <c r="W421" i="2"/>
  <c r="P421" i="2"/>
  <c r="AE420" i="2"/>
  <c r="AF420" i="2" s="1"/>
  <c r="AC420" i="2"/>
  <c r="AD420" i="2" s="1"/>
  <c r="W420" i="2"/>
  <c r="P420" i="2"/>
  <c r="R420" i="2" s="1"/>
  <c r="X420" i="2" s="1"/>
  <c r="AE419" i="2"/>
  <c r="AF419" i="2" s="1"/>
  <c r="AC419" i="2"/>
  <c r="AD419" i="2" s="1"/>
  <c r="W419" i="2"/>
  <c r="P419" i="2"/>
  <c r="S419" i="2" s="1"/>
  <c r="AE418" i="2"/>
  <c r="AF418" i="2" s="1"/>
  <c r="AC418" i="2"/>
  <c r="AD418" i="2" s="1"/>
  <c r="W418" i="2"/>
  <c r="P418" i="2"/>
  <c r="AE417" i="2"/>
  <c r="AF417" i="2" s="1"/>
  <c r="AC417" i="2"/>
  <c r="AD417" i="2" s="1"/>
  <c r="W417" i="2"/>
  <c r="P417" i="2"/>
  <c r="S416" i="2"/>
  <c r="AE415" i="2"/>
  <c r="AF415" i="2" s="1"/>
  <c r="AC415" i="2"/>
  <c r="AD415" i="2" s="1"/>
  <c r="W415" i="2"/>
  <c r="P415" i="2"/>
  <c r="R415" i="2" s="1"/>
  <c r="X415" i="2" s="1"/>
  <c r="AE414" i="2"/>
  <c r="AF414" i="2" s="1"/>
  <c r="AC414" i="2"/>
  <c r="AD414" i="2" s="1"/>
  <c r="W414" i="2"/>
  <c r="P414" i="2"/>
  <c r="AE413" i="2"/>
  <c r="AF413" i="2" s="1"/>
  <c r="AC413" i="2"/>
  <c r="AD413" i="2" s="1"/>
  <c r="W413" i="2"/>
  <c r="P413" i="2"/>
  <c r="AE412" i="2"/>
  <c r="AF412" i="2" s="1"/>
  <c r="AC412" i="2"/>
  <c r="AD412" i="2" s="1"/>
  <c r="W412" i="2"/>
  <c r="P412" i="2"/>
  <c r="S412" i="2" s="1"/>
  <c r="AE411" i="2"/>
  <c r="AF411" i="2" s="1"/>
  <c r="AC411" i="2"/>
  <c r="AD411" i="2" s="1"/>
  <c r="W411" i="2"/>
  <c r="P411" i="2"/>
  <c r="S411" i="2" s="1"/>
  <c r="AE409" i="2"/>
  <c r="AF409" i="2" s="1"/>
  <c r="AC409" i="2"/>
  <c r="AD409" i="2" s="1"/>
  <c r="W409" i="2"/>
  <c r="P409" i="2"/>
  <c r="S409" i="2" s="1"/>
  <c r="AE408" i="2"/>
  <c r="AF408" i="2" s="1"/>
  <c r="AC408" i="2"/>
  <c r="AD408" i="2" s="1"/>
  <c r="W408" i="2"/>
  <c r="P408" i="2"/>
  <c r="AE407" i="2"/>
  <c r="AF407" i="2" s="1"/>
  <c r="AC407" i="2"/>
  <c r="AD407" i="2" s="1"/>
  <c r="W407" i="2"/>
  <c r="P407" i="2"/>
  <c r="S407" i="2" s="1"/>
  <c r="AE406" i="2"/>
  <c r="AF406" i="2" s="1"/>
  <c r="AC406" i="2"/>
  <c r="AD406" i="2" s="1"/>
  <c r="W406" i="2"/>
  <c r="P406" i="2"/>
  <c r="S406" i="2" s="1"/>
  <c r="AE404" i="2"/>
  <c r="AF404" i="2" s="1"/>
  <c r="AC404" i="2"/>
  <c r="AD404" i="2" s="1"/>
  <c r="W404" i="2"/>
  <c r="P404" i="2"/>
  <c r="AE403" i="2"/>
  <c r="AF403" i="2" s="1"/>
  <c r="AC403" i="2"/>
  <c r="AD403" i="2" s="1"/>
  <c r="W403" i="2"/>
  <c r="P403" i="2"/>
  <c r="S403" i="2" s="1"/>
  <c r="AE402" i="2"/>
  <c r="AF402" i="2" s="1"/>
  <c r="AC402" i="2"/>
  <c r="AD402" i="2" s="1"/>
  <c r="W402" i="2"/>
  <c r="P402" i="2"/>
  <c r="S402" i="2" s="1"/>
  <c r="AE401" i="2"/>
  <c r="AF401" i="2" s="1"/>
  <c r="AC401" i="2"/>
  <c r="AD401" i="2" s="1"/>
  <c r="W401" i="2"/>
  <c r="P401" i="2"/>
  <c r="S401" i="2" s="1"/>
  <c r="AE400" i="2"/>
  <c r="AF400" i="2" s="1"/>
  <c r="AC400" i="2"/>
  <c r="AD400" i="2" s="1"/>
  <c r="W400" i="2"/>
  <c r="P400" i="2"/>
  <c r="S400" i="2" s="1"/>
  <c r="AE399" i="2"/>
  <c r="AF399" i="2" s="1"/>
  <c r="AC399" i="2"/>
  <c r="AD399" i="2" s="1"/>
  <c r="W399" i="2"/>
  <c r="P399" i="2"/>
  <c r="AE398" i="2"/>
  <c r="AF398" i="2" s="1"/>
  <c r="AC398" i="2"/>
  <c r="AD398" i="2" s="1"/>
  <c r="W398" i="2"/>
  <c r="P398" i="2"/>
  <c r="S398" i="2" s="1"/>
  <c r="AE397" i="2"/>
  <c r="AF397" i="2" s="1"/>
  <c r="AC397" i="2"/>
  <c r="AD397" i="2" s="1"/>
  <c r="W397" i="2"/>
  <c r="P397" i="2"/>
  <c r="R397" i="2" s="1"/>
  <c r="X397" i="2" s="1"/>
  <c r="AE396" i="2"/>
  <c r="AF396" i="2" s="1"/>
  <c r="AC396" i="2"/>
  <c r="AD396" i="2" s="1"/>
  <c r="W396" i="2"/>
  <c r="P396" i="2"/>
  <c r="S396" i="2" s="1"/>
  <c r="AE395" i="2"/>
  <c r="AF395" i="2" s="1"/>
  <c r="AC395" i="2"/>
  <c r="AD395" i="2" s="1"/>
  <c r="W395" i="2"/>
  <c r="P395" i="2"/>
  <c r="AE394" i="2"/>
  <c r="AF394" i="2" s="1"/>
  <c r="AC394" i="2"/>
  <c r="AD394" i="2" s="1"/>
  <c r="W394" i="2"/>
  <c r="P394" i="2"/>
  <c r="AE393" i="2"/>
  <c r="AF393" i="2" s="1"/>
  <c r="AC393" i="2"/>
  <c r="AD393" i="2" s="1"/>
  <c r="W393" i="2"/>
  <c r="P393" i="2"/>
  <c r="AE392" i="2"/>
  <c r="AF392" i="2" s="1"/>
  <c r="AC392" i="2"/>
  <c r="AD392" i="2" s="1"/>
  <c r="W392" i="2"/>
  <c r="P392" i="2"/>
  <c r="S392" i="2" s="1"/>
  <c r="AE391" i="2"/>
  <c r="AF391" i="2" s="1"/>
  <c r="AC391" i="2"/>
  <c r="AD391" i="2" s="1"/>
  <c r="W391" i="2"/>
  <c r="P391" i="2"/>
  <c r="AE389" i="2"/>
  <c r="AF389" i="2" s="1"/>
  <c r="AC389" i="2"/>
  <c r="AD389" i="2" s="1"/>
  <c r="W389" i="2"/>
  <c r="P389" i="2"/>
  <c r="AE388" i="2"/>
  <c r="AF388" i="2" s="1"/>
  <c r="AC388" i="2"/>
  <c r="AD388" i="2" s="1"/>
  <c r="W388" i="2"/>
  <c r="P388" i="2"/>
  <c r="S388" i="2" s="1"/>
  <c r="AE387" i="2"/>
  <c r="AF387" i="2" s="1"/>
  <c r="AC387" i="2"/>
  <c r="AD387" i="2" s="1"/>
  <c r="W387" i="2"/>
  <c r="P387" i="2"/>
  <c r="AE385" i="2"/>
  <c r="AF385" i="2" s="1"/>
  <c r="AC385" i="2"/>
  <c r="AD385" i="2" s="1"/>
  <c r="W385" i="2"/>
  <c r="P385" i="2"/>
  <c r="AE384" i="2"/>
  <c r="AF384" i="2" s="1"/>
  <c r="AC384" i="2"/>
  <c r="AD384" i="2" s="1"/>
  <c r="W384" i="2"/>
  <c r="P384" i="2"/>
  <c r="S384" i="2" s="1"/>
  <c r="AE383" i="2"/>
  <c r="AF383" i="2" s="1"/>
  <c r="AC383" i="2"/>
  <c r="AD383" i="2" s="1"/>
  <c r="W383" i="2"/>
  <c r="P383" i="2"/>
  <c r="S383" i="2" s="1"/>
  <c r="AE382" i="2"/>
  <c r="AF382" i="2" s="1"/>
  <c r="AC382" i="2"/>
  <c r="AD382" i="2" s="1"/>
  <c r="W382" i="2"/>
  <c r="P382" i="2"/>
  <c r="S382" i="2" s="1"/>
  <c r="AE381" i="2"/>
  <c r="AF381" i="2" s="1"/>
  <c r="AC381" i="2"/>
  <c r="AD381" i="2" s="1"/>
  <c r="W381" i="2"/>
  <c r="P381" i="2"/>
  <c r="AE379" i="2"/>
  <c r="AF379" i="2" s="1"/>
  <c r="AC379" i="2"/>
  <c r="AD379" i="2" s="1"/>
  <c r="W379" i="2"/>
  <c r="P379" i="2"/>
  <c r="AE377" i="2"/>
  <c r="AF377" i="2" s="1"/>
  <c r="AC377" i="2"/>
  <c r="AD377" i="2" s="1"/>
  <c r="W377" i="2"/>
  <c r="P377" i="2"/>
  <c r="S377" i="2" s="1"/>
  <c r="AE375" i="2"/>
  <c r="AF375" i="2" s="1"/>
  <c r="AC375" i="2"/>
  <c r="AD375" i="2" s="1"/>
  <c r="W375" i="2"/>
  <c r="P375" i="2"/>
  <c r="S375" i="2" s="1"/>
  <c r="AE374" i="2"/>
  <c r="AF374" i="2" s="1"/>
  <c r="AC374" i="2"/>
  <c r="AD374" i="2" s="1"/>
  <c r="W374" i="2"/>
  <c r="P374" i="2"/>
  <c r="AE372" i="2"/>
  <c r="AF372" i="2" s="1"/>
  <c r="AC372" i="2"/>
  <c r="AD372" i="2" s="1"/>
  <c r="W372" i="2"/>
  <c r="P372" i="2"/>
  <c r="S372" i="2" s="1"/>
  <c r="AE371" i="2"/>
  <c r="AF371" i="2" s="1"/>
  <c r="AC371" i="2"/>
  <c r="AD371" i="2" s="1"/>
  <c r="W371" i="2"/>
  <c r="P371" i="2"/>
  <c r="R371" i="2" s="1"/>
  <c r="X371" i="2" s="1"/>
  <c r="AE370" i="2"/>
  <c r="AF370" i="2" s="1"/>
  <c r="AC370" i="2"/>
  <c r="AD370" i="2" s="1"/>
  <c r="W370" i="2"/>
  <c r="P370" i="2"/>
  <c r="R370" i="2" s="1"/>
  <c r="X370" i="2" s="1"/>
  <c r="AE369" i="2"/>
  <c r="AF369" i="2" s="1"/>
  <c r="AC369" i="2"/>
  <c r="AD369" i="2" s="1"/>
  <c r="W369" i="2"/>
  <c r="P369" i="2"/>
  <c r="AE368" i="2"/>
  <c r="AF368" i="2" s="1"/>
  <c r="AC368" i="2"/>
  <c r="AD368" i="2" s="1"/>
  <c r="W368" i="2"/>
  <c r="P368" i="2"/>
  <c r="S368" i="2" s="1"/>
  <c r="AE367" i="2"/>
  <c r="AF367" i="2" s="1"/>
  <c r="AC367" i="2"/>
  <c r="AD367" i="2" s="1"/>
  <c r="W367" i="2"/>
  <c r="P367" i="2"/>
  <c r="AE366" i="2"/>
  <c r="AF366" i="2" s="1"/>
  <c r="AC366" i="2"/>
  <c r="AD366" i="2" s="1"/>
  <c r="W366" i="2"/>
  <c r="P366" i="2"/>
  <c r="R366" i="2" s="1"/>
  <c r="X366" i="2" s="1"/>
  <c r="AE364" i="2"/>
  <c r="AF364" i="2" s="1"/>
  <c r="AC364" i="2"/>
  <c r="AD364" i="2" s="1"/>
  <c r="W364" i="2"/>
  <c r="P364" i="2"/>
  <c r="AE362" i="2"/>
  <c r="AF362" i="2" s="1"/>
  <c r="AC362" i="2"/>
  <c r="AD362" i="2" s="1"/>
  <c r="W362" i="2"/>
  <c r="P362" i="2"/>
  <c r="AE361" i="2"/>
  <c r="AF361" i="2" s="1"/>
  <c r="AC361" i="2"/>
  <c r="AD361" i="2" s="1"/>
  <c r="W361" i="2"/>
  <c r="P361" i="2"/>
  <c r="S361" i="2" s="1"/>
  <c r="AE359" i="2"/>
  <c r="AF359" i="2" s="1"/>
  <c r="AC359" i="2"/>
  <c r="AD359" i="2" s="1"/>
  <c r="W359" i="2"/>
  <c r="P359" i="2"/>
  <c r="S359" i="2" s="1"/>
  <c r="AE358" i="2"/>
  <c r="AF358" i="2" s="1"/>
  <c r="AC358" i="2"/>
  <c r="AD358" i="2" s="1"/>
  <c r="W358" i="2"/>
  <c r="P358" i="2"/>
  <c r="R358" i="2" s="1"/>
  <c r="X358" i="2" s="1"/>
  <c r="AE356" i="2"/>
  <c r="AF356" i="2" s="1"/>
  <c r="AC356" i="2"/>
  <c r="AD356" i="2" s="1"/>
  <c r="W356" i="2"/>
  <c r="P356" i="2"/>
  <c r="AE355" i="2"/>
  <c r="AF355" i="2" s="1"/>
  <c r="AC355" i="2"/>
  <c r="AD355" i="2" s="1"/>
  <c r="W355" i="2"/>
  <c r="P355" i="2"/>
  <c r="AE354" i="2"/>
  <c r="AF354" i="2" s="1"/>
  <c r="AC354" i="2"/>
  <c r="AD354" i="2" s="1"/>
  <c r="W354" i="2"/>
  <c r="P354" i="2"/>
  <c r="S354" i="2" s="1"/>
  <c r="AE353" i="2"/>
  <c r="AF353" i="2" s="1"/>
  <c r="AC353" i="2"/>
  <c r="AD353" i="2" s="1"/>
  <c r="W353" i="2"/>
  <c r="P353" i="2"/>
  <c r="AE352" i="2"/>
  <c r="AF352" i="2" s="1"/>
  <c r="AC352" i="2"/>
  <c r="AD352" i="2" s="1"/>
  <c r="W352" i="2"/>
  <c r="P352" i="2"/>
  <c r="S352" i="2" s="1"/>
  <c r="AE351" i="2"/>
  <c r="AF351" i="2" s="1"/>
  <c r="AC351" i="2"/>
  <c r="AD351" i="2" s="1"/>
  <c r="W351" i="2"/>
  <c r="P351" i="2"/>
  <c r="S351" i="2" s="1"/>
  <c r="AE350" i="2"/>
  <c r="AF350" i="2" s="1"/>
  <c r="AC350" i="2"/>
  <c r="AD350" i="2" s="1"/>
  <c r="W350" i="2"/>
  <c r="P350" i="2"/>
  <c r="S350" i="2" s="1"/>
  <c r="AE349" i="2"/>
  <c r="AF349" i="2" s="1"/>
  <c r="AC349" i="2"/>
  <c r="AD349" i="2" s="1"/>
  <c r="W349" i="2"/>
  <c r="P349" i="2"/>
  <c r="AE348" i="2"/>
  <c r="AF348" i="2" s="1"/>
  <c r="AC348" i="2"/>
  <c r="AD348" i="2" s="1"/>
  <c r="W348" i="2"/>
  <c r="P348" i="2"/>
  <c r="AE347" i="2"/>
  <c r="AF347" i="2" s="1"/>
  <c r="AC347" i="2"/>
  <c r="AD347" i="2" s="1"/>
  <c r="W347" i="2"/>
  <c r="P347" i="2"/>
  <c r="AE346" i="2"/>
  <c r="AF346" i="2" s="1"/>
  <c r="AC346" i="2"/>
  <c r="AD346" i="2" s="1"/>
  <c r="W346" i="2"/>
  <c r="P346" i="2"/>
  <c r="S346" i="2" s="1"/>
  <c r="AE345" i="2"/>
  <c r="AF345" i="2" s="1"/>
  <c r="AC345" i="2"/>
  <c r="AD345" i="2" s="1"/>
  <c r="W345" i="2"/>
  <c r="P345" i="2"/>
  <c r="S345" i="2" s="1"/>
  <c r="AE343" i="2"/>
  <c r="AF343" i="2" s="1"/>
  <c r="AC343" i="2"/>
  <c r="AD343" i="2" s="1"/>
  <c r="W343" i="2"/>
  <c r="P343" i="2"/>
  <c r="R343" i="2" s="1"/>
  <c r="X343" i="2" s="1"/>
  <c r="AE341" i="2"/>
  <c r="AF341" i="2" s="1"/>
  <c r="AC341" i="2"/>
  <c r="AD341" i="2" s="1"/>
  <c r="W341" i="2"/>
  <c r="P341" i="2"/>
  <c r="AE339" i="2"/>
  <c r="AF339" i="2" s="1"/>
  <c r="AC339" i="2"/>
  <c r="AD339" i="2" s="1"/>
  <c r="W339" i="2"/>
  <c r="P339" i="2"/>
  <c r="S339" i="2" s="1"/>
  <c r="AE338" i="2"/>
  <c r="AF338" i="2" s="1"/>
  <c r="AC338" i="2"/>
  <c r="AD338" i="2" s="1"/>
  <c r="W338" i="2"/>
  <c r="P338" i="2"/>
  <c r="R338" i="2" s="1"/>
  <c r="X338" i="2" s="1"/>
  <c r="AE337" i="2"/>
  <c r="AF337" i="2" s="1"/>
  <c r="AC337" i="2"/>
  <c r="AD337" i="2" s="1"/>
  <c r="W337" i="2"/>
  <c r="P337" i="2"/>
  <c r="S337" i="2" s="1"/>
  <c r="AE336" i="2"/>
  <c r="AF336" i="2" s="1"/>
  <c r="AC336" i="2"/>
  <c r="AD336" i="2" s="1"/>
  <c r="W336" i="2"/>
  <c r="P336" i="2"/>
  <c r="AE335" i="2"/>
  <c r="AF335" i="2" s="1"/>
  <c r="AC335" i="2"/>
  <c r="AD335" i="2" s="1"/>
  <c r="W335" i="2"/>
  <c r="P335" i="2"/>
  <c r="R335" i="2" s="1"/>
  <c r="X335" i="2" s="1"/>
  <c r="AE333" i="2"/>
  <c r="AF333" i="2" s="1"/>
  <c r="AC333" i="2"/>
  <c r="AD333" i="2" s="1"/>
  <c r="W333" i="2"/>
  <c r="P333" i="2"/>
  <c r="S333" i="2" s="1"/>
  <c r="AE332" i="2"/>
  <c r="AF332" i="2" s="1"/>
  <c r="AC332" i="2"/>
  <c r="AD332" i="2" s="1"/>
  <c r="W332" i="2"/>
  <c r="P332" i="2"/>
  <c r="R332" i="2" s="1"/>
  <c r="X332" i="2" s="1"/>
  <c r="AE331" i="2"/>
  <c r="AF331" i="2" s="1"/>
  <c r="AC331" i="2"/>
  <c r="AD331" i="2" s="1"/>
  <c r="W331" i="2"/>
  <c r="P331" i="2"/>
  <c r="S331" i="2" s="1"/>
  <c r="AE329" i="2"/>
  <c r="AF329" i="2" s="1"/>
  <c r="AC329" i="2"/>
  <c r="AD329" i="2" s="1"/>
  <c r="W329" i="2"/>
  <c r="P329" i="2"/>
  <c r="R329" i="2" s="1"/>
  <c r="X329" i="2" s="1"/>
  <c r="AE328" i="2"/>
  <c r="AF328" i="2" s="1"/>
  <c r="AC328" i="2"/>
  <c r="AD328" i="2" s="1"/>
  <c r="W328" i="2"/>
  <c r="P328" i="2"/>
  <c r="S328" i="2" s="1"/>
  <c r="AE327" i="2"/>
  <c r="AF327" i="2" s="1"/>
  <c r="AC327" i="2"/>
  <c r="AD327" i="2" s="1"/>
  <c r="W327" i="2"/>
  <c r="P327" i="2"/>
  <c r="S327" i="2" s="1"/>
  <c r="AE325" i="2"/>
  <c r="AF325" i="2" s="1"/>
  <c r="AC325" i="2"/>
  <c r="AD325" i="2" s="1"/>
  <c r="W325" i="2"/>
  <c r="P325" i="2"/>
  <c r="AE324" i="2"/>
  <c r="AF324" i="2" s="1"/>
  <c r="AC324" i="2"/>
  <c r="AD324" i="2" s="1"/>
  <c r="W324" i="2"/>
  <c r="P324" i="2"/>
  <c r="S324" i="2" s="1"/>
  <c r="AE323" i="2"/>
  <c r="AF323" i="2" s="1"/>
  <c r="AC323" i="2"/>
  <c r="AD323" i="2" s="1"/>
  <c r="W323" i="2"/>
  <c r="P323" i="2"/>
  <c r="S323" i="2" s="1"/>
  <c r="AE322" i="2"/>
  <c r="AF322" i="2" s="1"/>
  <c r="AC322" i="2"/>
  <c r="AD322" i="2" s="1"/>
  <c r="W322" i="2"/>
  <c r="P322" i="2"/>
  <c r="S322" i="2" s="1"/>
  <c r="AE321" i="2"/>
  <c r="AF321" i="2" s="1"/>
  <c r="AC321" i="2"/>
  <c r="AD321" i="2" s="1"/>
  <c r="W321" i="2"/>
  <c r="P321" i="2"/>
  <c r="S321" i="2" s="1"/>
  <c r="AE320" i="2"/>
  <c r="AF320" i="2" s="1"/>
  <c r="AC320" i="2"/>
  <c r="AD320" i="2" s="1"/>
  <c r="W320" i="2"/>
  <c r="P320" i="2"/>
  <c r="R320" i="2" s="1"/>
  <c r="X320" i="2" s="1"/>
  <c r="AE319" i="2"/>
  <c r="AF319" i="2" s="1"/>
  <c r="AC319" i="2"/>
  <c r="AD319" i="2" s="1"/>
  <c r="W319" i="2"/>
  <c r="P319" i="2"/>
  <c r="S319" i="2" s="1"/>
  <c r="AE318" i="2"/>
  <c r="AF318" i="2" s="1"/>
  <c r="AC318" i="2"/>
  <c r="AD318" i="2" s="1"/>
  <c r="W318" i="2"/>
  <c r="P318" i="2"/>
  <c r="S318" i="2" s="1"/>
  <c r="AE317" i="2"/>
  <c r="AF317" i="2" s="1"/>
  <c r="AC317" i="2"/>
  <c r="AD317" i="2" s="1"/>
  <c r="W317" i="2"/>
  <c r="P317" i="2"/>
  <c r="AE316" i="2"/>
  <c r="AF316" i="2" s="1"/>
  <c r="AC316" i="2"/>
  <c r="AD316" i="2" s="1"/>
  <c r="W316" i="2"/>
  <c r="P316" i="2"/>
  <c r="S316" i="2" s="1"/>
  <c r="AE315" i="2"/>
  <c r="AF315" i="2" s="1"/>
  <c r="AC315" i="2"/>
  <c r="AD315" i="2" s="1"/>
  <c r="W315" i="2"/>
  <c r="P315" i="2"/>
  <c r="S315" i="2" s="1"/>
  <c r="AE314" i="2"/>
  <c r="AF314" i="2" s="1"/>
  <c r="AC314" i="2"/>
  <c r="AD314" i="2" s="1"/>
  <c r="W314" i="2"/>
  <c r="P314" i="2"/>
  <c r="S314" i="2" s="1"/>
  <c r="AE313" i="2"/>
  <c r="AF313" i="2" s="1"/>
  <c r="AC313" i="2"/>
  <c r="AD313" i="2" s="1"/>
  <c r="W313" i="2"/>
  <c r="P313" i="2"/>
  <c r="S313" i="2" s="1"/>
  <c r="AE312" i="2"/>
  <c r="AF312" i="2" s="1"/>
  <c r="AC312" i="2"/>
  <c r="AD312" i="2" s="1"/>
  <c r="W312" i="2"/>
  <c r="P312" i="2"/>
  <c r="R312" i="2" s="1"/>
  <c r="X312" i="2" s="1"/>
  <c r="AE311" i="2"/>
  <c r="AF311" i="2" s="1"/>
  <c r="AC311" i="2"/>
  <c r="AD311" i="2" s="1"/>
  <c r="W311" i="2"/>
  <c r="P311" i="2"/>
  <c r="S311" i="2" s="1"/>
  <c r="AE310" i="2"/>
  <c r="AF310" i="2" s="1"/>
  <c r="AC310" i="2"/>
  <c r="AD310" i="2" s="1"/>
  <c r="W310" i="2"/>
  <c r="P310" i="2"/>
  <c r="S310" i="2" s="1"/>
  <c r="AE309" i="2"/>
  <c r="AF309" i="2" s="1"/>
  <c r="AC309" i="2"/>
  <c r="AD309" i="2" s="1"/>
  <c r="W309" i="2"/>
  <c r="P309" i="2"/>
  <c r="AE308" i="2"/>
  <c r="AF308" i="2" s="1"/>
  <c r="AC308" i="2"/>
  <c r="AD308" i="2" s="1"/>
  <c r="W308" i="2"/>
  <c r="P308" i="2"/>
  <c r="S308" i="2" s="1"/>
  <c r="AE307" i="2"/>
  <c r="AF307" i="2" s="1"/>
  <c r="AC307" i="2"/>
  <c r="AD307" i="2" s="1"/>
  <c r="W307" i="2"/>
  <c r="P307" i="2"/>
  <c r="S307" i="2" s="1"/>
  <c r="AE306" i="2"/>
  <c r="AF306" i="2" s="1"/>
  <c r="AC306" i="2"/>
  <c r="AD306" i="2" s="1"/>
  <c r="W306" i="2"/>
  <c r="P306" i="2"/>
  <c r="S306" i="2" s="1"/>
  <c r="AE305" i="2"/>
  <c r="AF305" i="2" s="1"/>
  <c r="AC305" i="2"/>
  <c r="AD305" i="2" s="1"/>
  <c r="W305" i="2"/>
  <c r="P305" i="2"/>
  <c r="S305" i="2" s="1"/>
  <c r="AE304" i="2"/>
  <c r="AF304" i="2" s="1"/>
  <c r="AC304" i="2"/>
  <c r="AD304" i="2" s="1"/>
  <c r="W304" i="2"/>
  <c r="P304" i="2"/>
  <c r="R304" i="2" s="1"/>
  <c r="X304" i="2" s="1"/>
  <c r="AE303" i="2"/>
  <c r="AF303" i="2" s="1"/>
  <c r="AC303" i="2"/>
  <c r="AD303" i="2" s="1"/>
  <c r="W303" i="2"/>
  <c r="P303" i="2"/>
  <c r="S303" i="2" s="1"/>
  <c r="AE302" i="2"/>
  <c r="AF302" i="2" s="1"/>
  <c r="AC302" i="2"/>
  <c r="AD302" i="2" s="1"/>
  <c r="W302" i="2"/>
  <c r="P302" i="2"/>
  <c r="S302" i="2" s="1"/>
  <c r="AE300" i="2"/>
  <c r="AF300" i="2" s="1"/>
  <c r="AC300" i="2"/>
  <c r="AD300" i="2" s="1"/>
  <c r="W300" i="2"/>
  <c r="P300" i="2"/>
  <c r="AE298" i="2"/>
  <c r="AF298" i="2" s="1"/>
  <c r="AC298" i="2"/>
  <c r="AD298" i="2" s="1"/>
  <c r="W298" i="2"/>
  <c r="P298" i="2"/>
  <c r="S298" i="2" s="1"/>
  <c r="AE297" i="2"/>
  <c r="AF297" i="2" s="1"/>
  <c r="AC297" i="2"/>
  <c r="AD297" i="2" s="1"/>
  <c r="W297" i="2"/>
  <c r="P297" i="2"/>
  <c r="S297" i="2" s="1"/>
  <c r="AE295" i="2"/>
  <c r="AF295" i="2" s="1"/>
  <c r="AC295" i="2"/>
  <c r="AD295" i="2" s="1"/>
  <c r="W295" i="2"/>
  <c r="P295" i="2"/>
  <c r="R295" i="2" s="1"/>
  <c r="X295" i="2" s="1"/>
  <c r="AE294" i="2"/>
  <c r="AF294" i="2" s="1"/>
  <c r="AC294" i="2"/>
  <c r="AD294" i="2" s="1"/>
  <c r="W294" i="2"/>
  <c r="P294" i="2"/>
  <c r="R294" i="2" s="1"/>
  <c r="X294" i="2" s="1"/>
  <c r="AE293" i="2"/>
  <c r="AF293" i="2" s="1"/>
  <c r="AC293" i="2"/>
  <c r="AD293" i="2" s="1"/>
  <c r="W293" i="2"/>
  <c r="P293" i="2"/>
  <c r="R293" i="2" s="1"/>
  <c r="X293" i="2" s="1"/>
  <c r="AE292" i="2"/>
  <c r="AF292" i="2" s="1"/>
  <c r="AC292" i="2"/>
  <c r="AD292" i="2" s="1"/>
  <c r="W292" i="2"/>
  <c r="P292" i="2"/>
  <c r="S292" i="2" s="1"/>
  <c r="AE291" i="2"/>
  <c r="AF291" i="2" s="1"/>
  <c r="AC291" i="2"/>
  <c r="AD291" i="2" s="1"/>
  <c r="W291" i="2"/>
  <c r="P291" i="2"/>
  <c r="S291" i="2" s="1"/>
  <c r="AE290" i="2"/>
  <c r="AF290" i="2" s="1"/>
  <c r="AC290" i="2"/>
  <c r="AD290" i="2" s="1"/>
  <c r="W290" i="2"/>
  <c r="P290" i="2"/>
  <c r="AE289" i="2"/>
  <c r="AF289" i="2" s="1"/>
  <c r="AC289" i="2"/>
  <c r="AD289" i="2" s="1"/>
  <c r="W289" i="2"/>
  <c r="P289" i="2"/>
  <c r="S289" i="2" s="1"/>
  <c r="AE288" i="2"/>
  <c r="AF288" i="2" s="1"/>
  <c r="AC288" i="2"/>
  <c r="AD288" i="2" s="1"/>
  <c r="W288" i="2"/>
  <c r="P288" i="2"/>
  <c r="S288" i="2" s="1"/>
  <c r="AE287" i="2"/>
  <c r="AF287" i="2" s="1"/>
  <c r="AC287" i="2"/>
  <c r="AD287" i="2" s="1"/>
  <c r="W287" i="2"/>
  <c r="P287" i="2"/>
  <c r="S287" i="2" s="1"/>
  <c r="AE286" i="2"/>
  <c r="AF286" i="2" s="1"/>
  <c r="AC286" i="2"/>
  <c r="AD286" i="2" s="1"/>
  <c r="W286" i="2"/>
  <c r="P286" i="2"/>
  <c r="S286" i="2" s="1"/>
  <c r="AE285" i="2"/>
  <c r="AF285" i="2" s="1"/>
  <c r="AC285" i="2"/>
  <c r="AD285" i="2" s="1"/>
  <c r="W285" i="2"/>
  <c r="P285" i="2"/>
  <c r="R285" i="2" s="1"/>
  <c r="X285" i="2" s="1"/>
  <c r="AE284" i="2"/>
  <c r="AF284" i="2" s="1"/>
  <c r="AC284" i="2"/>
  <c r="AD284" i="2" s="1"/>
  <c r="W284" i="2"/>
  <c r="P284" i="2"/>
  <c r="S284" i="2" s="1"/>
  <c r="AE283" i="2"/>
  <c r="AF283" i="2" s="1"/>
  <c r="AC283" i="2"/>
  <c r="AD283" i="2" s="1"/>
  <c r="W283" i="2"/>
  <c r="P283" i="2"/>
  <c r="S283" i="2" s="1"/>
  <c r="AE282" i="2"/>
  <c r="AF282" i="2" s="1"/>
  <c r="AC282" i="2"/>
  <c r="AD282" i="2" s="1"/>
  <c r="W282" i="2"/>
  <c r="P282" i="2"/>
  <c r="AE281" i="2"/>
  <c r="AF281" i="2" s="1"/>
  <c r="AC281" i="2"/>
  <c r="AD281" i="2" s="1"/>
  <c r="W281" i="2"/>
  <c r="P281" i="2"/>
  <c r="S281" i="2" s="1"/>
  <c r="AE280" i="2"/>
  <c r="AF280" i="2" s="1"/>
  <c r="AC280" i="2"/>
  <c r="AD280" i="2" s="1"/>
  <c r="W280" i="2"/>
  <c r="P280" i="2"/>
  <c r="S280" i="2" s="1"/>
  <c r="AE279" i="2"/>
  <c r="AF279" i="2" s="1"/>
  <c r="AC279" i="2"/>
  <c r="AD279" i="2" s="1"/>
  <c r="W279" i="2"/>
  <c r="P279" i="2"/>
  <c r="R279" i="2" s="1"/>
  <c r="X279" i="2" s="1"/>
  <c r="AE278" i="2"/>
  <c r="AF278" i="2" s="1"/>
  <c r="AC278" i="2"/>
  <c r="AD278" i="2" s="1"/>
  <c r="W278" i="2"/>
  <c r="P278" i="2"/>
  <c r="R278" i="2" s="1"/>
  <c r="X278" i="2" s="1"/>
  <c r="AE277" i="2"/>
  <c r="AF277" i="2" s="1"/>
  <c r="AC277" i="2"/>
  <c r="AD277" i="2" s="1"/>
  <c r="W277" i="2"/>
  <c r="P277" i="2"/>
  <c r="R277" i="2" s="1"/>
  <c r="X277" i="2" s="1"/>
  <c r="AE276" i="2"/>
  <c r="AF276" i="2" s="1"/>
  <c r="AC276" i="2"/>
  <c r="AD276" i="2" s="1"/>
  <c r="W276" i="2"/>
  <c r="P276" i="2"/>
  <c r="AE275" i="2"/>
  <c r="AF275" i="2" s="1"/>
  <c r="AC275" i="2"/>
  <c r="AD275" i="2" s="1"/>
  <c r="W275" i="2"/>
  <c r="P275" i="2"/>
  <c r="R275" i="2" s="1"/>
  <c r="X275" i="2" s="1"/>
  <c r="AE274" i="2"/>
  <c r="AF274" i="2" s="1"/>
  <c r="AC274" i="2"/>
  <c r="AD274" i="2" s="1"/>
  <c r="W274" i="2"/>
  <c r="P274" i="2"/>
  <c r="AE273" i="2"/>
  <c r="AF273" i="2" s="1"/>
  <c r="AC273" i="2"/>
  <c r="AD273" i="2" s="1"/>
  <c r="W273" i="2"/>
  <c r="P273" i="2"/>
  <c r="S273" i="2" s="1"/>
  <c r="AE272" i="2"/>
  <c r="AF272" i="2" s="1"/>
  <c r="AC272" i="2"/>
  <c r="AD272" i="2" s="1"/>
  <c r="W272" i="2"/>
  <c r="P272" i="2"/>
  <c r="R272" i="2" s="1"/>
  <c r="X272" i="2" s="1"/>
  <c r="AE271" i="2"/>
  <c r="AF271" i="2" s="1"/>
  <c r="AC271" i="2"/>
  <c r="AD271" i="2" s="1"/>
  <c r="W271" i="2"/>
  <c r="P271" i="2"/>
  <c r="S271" i="2" s="1"/>
  <c r="AE270" i="2"/>
  <c r="AF270" i="2" s="1"/>
  <c r="AC270" i="2"/>
  <c r="AD270" i="2" s="1"/>
  <c r="W270" i="2"/>
  <c r="P270" i="2"/>
  <c r="S270" i="2" s="1"/>
  <c r="AE269" i="2"/>
  <c r="AF269" i="2" s="1"/>
  <c r="AC269" i="2"/>
  <c r="AD269" i="2" s="1"/>
  <c r="W269" i="2"/>
  <c r="P269" i="2"/>
  <c r="R269" i="2" s="1"/>
  <c r="X269" i="2" s="1"/>
  <c r="AE268" i="2"/>
  <c r="AF268" i="2" s="1"/>
  <c r="AC268" i="2"/>
  <c r="AD268" i="2" s="1"/>
  <c r="W268" i="2"/>
  <c r="P268" i="2"/>
  <c r="S268" i="2" s="1"/>
  <c r="AE267" i="2"/>
  <c r="AF267" i="2" s="1"/>
  <c r="AC267" i="2"/>
  <c r="AD267" i="2" s="1"/>
  <c r="W267" i="2"/>
  <c r="P267" i="2"/>
  <c r="S267" i="2" s="1"/>
  <c r="AE266" i="2"/>
  <c r="AF266" i="2" s="1"/>
  <c r="AC266" i="2"/>
  <c r="AD266" i="2" s="1"/>
  <c r="W266" i="2"/>
  <c r="P266" i="2"/>
  <c r="AE265" i="2"/>
  <c r="AF265" i="2" s="1"/>
  <c r="AC265" i="2"/>
  <c r="AD265" i="2" s="1"/>
  <c r="W265" i="2"/>
  <c r="P265" i="2"/>
  <c r="AE264" i="2"/>
  <c r="AF264" i="2" s="1"/>
  <c r="AC264" i="2"/>
  <c r="AD264" i="2" s="1"/>
  <c r="W264" i="2"/>
  <c r="P264" i="2"/>
  <c r="S264" i="2" s="1"/>
  <c r="AE263" i="2"/>
  <c r="AF263" i="2" s="1"/>
  <c r="AC263" i="2"/>
  <c r="AD263" i="2" s="1"/>
  <c r="W263" i="2"/>
  <c r="P263" i="2"/>
  <c r="S263" i="2" s="1"/>
  <c r="AE262" i="2"/>
  <c r="AF262" i="2" s="1"/>
  <c r="AC262" i="2"/>
  <c r="AD262" i="2" s="1"/>
  <c r="W262" i="2"/>
  <c r="P262" i="2"/>
  <c r="R262" i="2" s="1"/>
  <c r="X262" i="2" s="1"/>
  <c r="AE261" i="2"/>
  <c r="AF261" i="2" s="1"/>
  <c r="AC261" i="2"/>
  <c r="AD261" i="2" s="1"/>
  <c r="W261" i="2"/>
  <c r="P261" i="2"/>
  <c r="R261" i="2" s="1"/>
  <c r="X261" i="2" s="1"/>
  <c r="AE260" i="2"/>
  <c r="AF260" i="2" s="1"/>
  <c r="AC260" i="2"/>
  <c r="AD260" i="2" s="1"/>
  <c r="W260" i="2"/>
  <c r="P260" i="2"/>
  <c r="AE259" i="2"/>
  <c r="AF259" i="2" s="1"/>
  <c r="AC259" i="2"/>
  <c r="AD259" i="2" s="1"/>
  <c r="W259" i="2"/>
  <c r="P259" i="2"/>
  <c r="S259" i="2" s="1"/>
  <c r="AE258" i="2"/>
  <c r="AF258" i="2" s="1"/>
  <c r="AC258" i="2"/>
  <c r="AD258" i="2" s="1"/>
  <c r="W258" i="2"/>
  <c r="P258" i="2"/>
  <c r="AE257" i="2"/>
  <c r="AF257" i="2" s="1"/>
  <c r="AC257" i="2"/>
  <c r="AD257" i="2" s="1"/>
  <c r="W257" i="2"/>
  <c r="P257" i="2"/>
  <c r="S257" i="2" s="1"/>
  <c r="AE256" i="2"/>
  <c r="AF256" i="2" s="1"/>
  <c r="AC256" i="2"/>
  <c r="AD256" i="2" s="1"/>
  <c r="W256" i="2"/>
  <c r="P256" i="2"/>
  <c r="S256" i="2" s="1"/>
  <c r="AE255" i="2"/>
  <c r="AF255" i="2" s="1"/>
  <c r="AC255" i="2"/>
  <c r="AD255" i="2" s="1"/>
  <c r="W255" i="2"/>
  <c r="P255" i="2"/>
  <c r="R255" i="2" s="1"/>
  <c r="X255" i="2" s="1"/>
  <c r="AE254" i="2"/>
  <c r="AF254" i="2" s="1"/>
  <c r="AC254" i="2"/>
  <c r="AD254" i="2" s="1"/>
  <c r="W254" i="2"/>
  <c r="P254" i="2"/>
  <c r="S254" i="2" s="1"/>
  <c r="AE253" i="2"/>
  <c r="AF253" i="2" s="1"/>
  <c r="AC253" i="2"/>
  <c r="AD253" i="2" s="1"/>
  <c r="W253" i="2"/>
  <c r="P253" i="2"/>
  <c r="R253" i="2" s="1"/>
  <c r="X253" i="2" s="1"/>
  <c r="AE252" i="2"/>
  <c r="AF252" i="2" s="1"/>
  <c r="AC252" i="2"/>
  <c r="AD252" i="2" s="1"/>
  <c r="W252" i="2"/>
  <c r="P252" i="2"/>
  <c r="S252" i="2" s="1"/>
  <c r="AE251" i="2"/>
  <c r="AF251" i="2" s="1"/>
  <c r="AC251" i="2"/>
  <c r="AD251" i="2" s="1"/>
  <c r="W251" i="2"/>
  <c r="P251" i="2"/>
  <c r="S251" i="2" s="1"/>
  <c r="AE249" i="2"/>
  <c r="AF249" i="2" s="1"/>
  <c r="AC249" i="2"/>
  <c r="AD249" i="2" s="1"/>
  <c r="W249" i="2"/>
  <c r="P249" i="2"/>
  <c r="AE248" i="2"/>
  <c r="AF248" i="2" s="1"/>
  <c r="AC248" i="2"/>
  <c r="AD248" i="2" s="1"/>
  <c r="W248" i="2"/>
  <c r="P248" i="2"/>
  <c r="S248" i="2" s="1"/>
  <c r="AE247" i="2"/>
  <c r="AF247" i="2" s="1"/>
  <c r="AC247" i="2"/>
  <c r="AD247" i="2" s="1"/>
  <c r="W247" i="2"/>
  <c r="P247" i="2"/>
  <c r="S247" i="2" s="1"/>
  <c r="AE246" i="2"/>
  <c r="AF246" i="2" s="1"/>
  <c r="AC246" i="2"/>
  <c r="AD246" i="2" s="1"/>
  <c r="W246" i="2"/>
  <c r="P246" i="2"/>
  <c r="AE245" i="2"/>
  <c r="AF245" i="2" s="1"/>
  <c r="AC245" i="2"/>
  <c r="AD245" i="2" s="1"/>
  <c r="W245" i="2"/>
  <c r="P245" i="2"/>
  <c r="AE244" i="2"/>
  <c r="AF244" i="2" s="1"/>
  <c r="AC244" i="2"/>
  <c r="AD244" i="2" s="1"/>
  <c r="W244" i="2"/>
  <c r="P244" i="2"/>
  <c r="AE243" i="2"/>
  <c r="AF243" i="2" s="1"/>
  <c r="AC243" i="2"/>
  <c r="AD243" i="2" s="1"/>
  <c r="W243" i="2"/>
  <c r="P243" i="2"/>
  <c r="S243" i="2" s="1"/>
  <c r="AE242" i="2"/>
  <c r="AF242" i="2" s="1"/>
  <c r="AC242" i="2"/>
  <c r="AD242" i="2" s="1"/>
  <c r="W242" i="2"/>
  <c r="P242" i="2"/>
  <c r="S242" i="2" s="1"/>
  <c r="AE241" i="2"/>
  <c r="AF241" i="2" s="1"/>
  <c r="AC241" i="2"/>
  <c r="AD241" i="2" s="1"/>
  <c r="W241" i="2"/>
  <c r="P241" i="2"/>
  <c r="AE240" i="2"/>
  <c r="AF240" i="2" s="1"/>
  <c r="AC240" i="2"/>
  <c r="AD240" i="2" s="1"/>
  <c r="W240" i="2"/>
  <c r="P240" i="2"/>
  <c r="AE239" i="2"/>
  <c r="AF239" i="2" s="1"/>
  <c r="AC239" i="2"/>
  <c r="AD239" i="2" s="1"/>
  <c r="W239" i="2"/>
  <c r="P239" i="2"/>
  <c r="R239" i="2" s="1"/>
  <c r="X239" i="2" s="1"/>
  <c r="AE238" i="2"/>
  <c r="AF238" i="2" s="1"/>
  <c r="AC238" i="2"/>
  <c r="AD238" i="2" s="1"/>
  <c r="W238" i="2"/>
  <c r="P238" i="2"/>
  <c r="S238" i="2" s="1"/>
  <c r="AE237" i="2"/>
  <c r="AF237" i="2" s="1"/>
  <c r="AC237" i="2"/>
  <c r="AD237" i="2" s="1"/>
  <c r="W237" i="2"/>
  <c r="P237" i="2"/>
  <c r="R237" i="2" s="1"/>
  <c r="X237" i="2" s="1"/>
  <c r="AE236" i="2"/>
  <c r="AF236" i="2" s="1"/>
  <c r="AC236" i="2"/>
  <c r="AD236" i="2" s="1"/>
  <c r="W236" i="2"/>
  <c r="P236" i="2"/>
  <c r="R236" i="2" s="1"/>
  <c r="X236" i="2" s="1"/>
  <c r="AE235" i="2"/>
  <c r="AF235" i="2" s="1"/>
  <c r="AC235" i="2"/>
  <c r="AD235" i="2" s="1"/>
  <c r="W235" i="2"/>
  <c r="P235" i="2"/>
  <c r="S235" i="2" s="1"/>
  <c r="AE234" i="2"/>
  <c r="AF234" i="2" s="1"/>
  <c r="AC234" i="2"/>
  <c r="AD234" i="2" s="1"/>
  <c r="W234" i="2"/>
  <c r="P234" i="2"/>
  <c r="S234" i="2" s="1"/>
  <c r="AE233" i="2"/>
  <c r="AF233" i="2" s="1"/>
  <c r="AC233" i="2"/>
  <c r="AD233" i="2" s="1"/>
  <c r="W233" i="2"/>
  <c r="P233" i="2"/>
  <c r="R233" i="2" s="1"/>
  <c r="X233" i="2" s="1"/>
  <c r="AE232" i="2"/>
  <c r="AF232" i="2" s="1"/>
  <c r="AC232" i="2"/>
  <c r="AD232" i="2" s="1"/>
  <c r="W232" i="2"/>
  <c r="P232" i="2"/>
  <c r="AE231" i="2"/>
  <c r="AF231" i="2" s="1"/>
  <c r="AC231" i="2"/>
  <c r="AD231" i="2" s="1"/>
  <c r="W231" i="2"/>
  <c r="P231" i="2"/>
  <c r="S231" i="2" s="1"/>
  <c r="AE230" i="2"/>
  <c r="AF230" i="2" s="1"/>
  <c r="AC230" i="2"/>
  <c r="AD230" i="2" s="1"/>
  <c r="W230" i="2"/>
  <c r="P230" i="2"/>
  <c r="R230" i="2" s="1"/>
  <c r="X230" i="2" s="1"/>
  <c r="AE229" i="2"/>
  <c r="AF229" i="2" s="1"/>
  <c r="AC229" i="2"/>
  <c r="AD229" i="2" s="1"/>
  <c r="W229" i="2"/>
  <c r="P229" i="2"/>
  <c r="R229" i="2" s="1"/>
  <c r="X229" i="2" s="1"/>
  <c r="AE228" i="2"/>
  <c r="AF228" i="2" s="1"/>
  <c r="AC228" i="2"/>
  <c r="AD228" i="2" s="1"/>
  <c r="W228" i="2"/>
  <c r="P228" i="2"/>
  <c r="R228" i="2" s="1"/>
  <c r="X228" i="2" s="1"/>
  <c r="AE227" i="2"/>
  <c r="AF227" i="2" s="1"/>
  <c r="AC227" i="2"/>
  <c r="AD227" i="2" s="1"/>
  <c r="W227" i="2"/>
  <c r="P227" i="2"/>
  <c r="S227" i="2" s="1"/>
  <c r="AE226" i="2"/>
  <c r="AF226" i="2" s="1"/>
  <c r="AC226" i="2"/>
  <c r="AD226" i="2" s="1"/>
  <c r="W226" i="2"/>
  <c r="P226" i="2"/>
  <c r="S226" i="2" s="1"/>
  <c r="AE225" i="2"/>
  <c r="AF225" i="2" s="1"/>
  <c r="AC225" i="2"/>
  <c r="AD225" i="2" s="1"/>
  <c r="W225" i="2"/>
  <c r="P225" i="2"/>
  <c r="R225" i="2" s="1"/>
  <c r="X225" i="2" s="1"/>
  <c r="AE224" i="2"/>
  <c r="AF224" i="2" s="1"/>
  <c r="AC224" i="2"/>
  <c r="AD224" i="2" s="1"/>
  <c r="W224" i="2"/>
  <c r="P224" i="2"/>
  <c r="AE223" i="2"/>
  <c r="AF223" i="2" s="1"/>
  <c r="AC223" i="2"/>
  <c r="AD223" i="2" s="1"/>
  <c r="W223" i="2"/>
  <c r="P223" i="2"/>
  <c r="R223" i="2" s="1"/>
  <c r="X223" i="2" s="1"/>
  <c r="AE222" i="2"/>
  <c r="AF222" i="2" s="1"/>
  <c r="AC222" i="2"/>
  <c r="AD222" i="2" s="1"/>
  <c r="W222" i="2"/>
  <c r="P222" i="2"/>
  <c r="S222" i="2" s="1"/>
  <c r="AE220" i="2"/>
  <c r="AF220" i="2" s="1"/>
  <c r="AC220" i="2"/>
  <c r="AD220" i="2" s="1"/>
  <c r="W220" i="2"/>
  <c r="P220" i="2"/>
  <c r="AE219" i="2"/>
  <c r="AF219" i="2" s="1"/>
  <c r="AC219" i="2"/>
  <c r="AD219" i="2" s="1"/>
  <c r="W219" i="2"/>
  <c r="P219" i="2"/>
  <c r="R219" i="2" s="1"/>
  <c r="X219" i="2" s="1"/>
  <c r="AE218" i="2"/>
  <c r="AF218" i="2" s="1"/>
  <c r="AC218" i="2"/>
  <c r="AD218" i="2" s="1"/>
  <c r="W218" i="2"/>
  <c r="P218" i="2"/>
  <c r="S218" i="2" s="1"/>
  <c r="AE217" i="2"/>
  <c r="AF217" i="2" s="1"/>
  <c r="AC217" i="2"/>
  <c r="AD217" i="2" s="1"/>
  <c r="W217" i="2"/>
  <c r="P217" i="2"/>
  <c r="S217" i="2" s="1"/>
  <c r="AE216" i="2"/>
  <c r="AF216" i="2" s="1"/>
  <c r="AC216" i="2"/>
  <c r="AD216" i="2" s="1"/>
  <c r="W216" i="2"/>
  <c r="P216" i="2"/>
  <c r="R216" i="2" s="1"/>
  <c r="X216" i="2" s="1"/>
  <c r="AE214" i="2"/>
  <c r="AF214" i="2" s="1"/>
  <c r="AC214" i="2"/>
  <c r="AD214" i="2" s="1"/>
  <c r="W214" i="2"/>
  <c r="P214" i="2"/>
  <c r="S214" i="2" s="1"/>
  <c r="AE213" i="2"/>
  <c r="AF213" i="2" s="1"/>
  <c r="AC213" i="2"/>
  <c r="AD213" i="2" s="1"/>
  <c r="W213" i="2"/>
  <c r="P213" i="2"/>
  <c r="R213" i="2" s="1"/>
  <c r="X213" i="2" s="1"/>
  <c r="AE212" i="2"/>
  <c r="AF212" i="2" s="1"/>
  <c r="AC212" i="2"/>
  <c r="AD212" i="2" s="1"/>
  <c r="W212" i="2"/>
  <c r="P212" i="2"/>
  <c r="S212" i="2" s="1"/>
  <c r="AE211" i="2"/>
  <c r="AF211" i="2" s="1"/>
  <c r="AC211" i="2"/>
  <c r="AD211" i="2" s="1"/>
  <c r="W211" i="2"/>
  <c r="P211" i="2"/>
  <c r="S211" i="2" s="1"/>
  <c r="AE210" i="2"/>
  <c r="AF210" i="2" s="1"/>
  <c r="AC210" i="2"/>
  <c r="AD210" i="2" s="1"/>
  <c r="W210" i="2"/>
  <c r="P210" i="2"/>
  <c r="AE209" i="2"/>
  <c r="AF209" i="2" s="1"/>
  <c r="AC209" i="2"/>
  <c r="AD209" i="2" s="1"/>
  <c r="W209" i="2"/>
  <c r="P209" i="2"/>
  <c r="S209" i="2" s="1"/>
  <c r="AE208" i="2"/>
  <c r="AF208" i="2" s="1"/>
  <c r="AC208" i="2"/>
  <c r="AD208" i="2" s="1"/>
  <c r="W208" i="2"/>
  <c r="P208" i="2"/>
  <c r="S208" i="2" s="1"/>
  <c r="AE207" i="2"/>
  <c r="AF207" i="2" s="1"/>
  <c r="AC207" i="2"/>
  <c r="AD207" i="2" s="1"/>
  <c r="W207" i="2"/>
  <c r="P207" i="2"/>
  <c r="S207" i="2" s="1"/>
  <c r="AE206" i="2"/>
  <c r="AF206" i="2" s="1"/>
  <c r="AC206" i="2"/>
  <c r="AD206" i="2" s="1"/>
  <c r="W206" i="2"/>
  <c r="P206" i="2"/>
  <c r="AE205" i="2"/>
  <c r="AF205" i="2" s="1"/>
  <c r="AC205" i="2"/>
  <c r="AD205" i="2" s="1"/>
  <c r="W205" i="2"/>
  <c r="P205" i="2"/>
  <c r="R205" i="2" s="1"/>
  <c r="X205" i="2" s="1"/>
  <c r="AE204" i="2"/>
  <c r="AF204" i="2" s="1"/>
  <c r="AC204" i="2"/>
  <c r="AD204" i="2" s="1"/>
  <c r="W204" i="2"/>
  <c r="P204" i="2"/>
  <c r="AE203" i="2"/>
  <c r="AF203" i="2" s="1"/>
  <c r="AC203" i="2"/>
  <c r="AD203" i="2" s="1"/>
  <c r="W203" i="2"/>
  <c r="P203" i="2"/>
  <c r="R203" i="2" s="1"/>
  <c r="X203" i="2" s="1"/>
  <c r="AE201" i="2"/>
  <c r="AF201" i="2" s="1"/>
  <c r="AC201" i="2"/>
  <c r="AD201" i="2" s="1"/>
  <c r="W201" i="2"/>
  <c r="P201" i="2"/>
  <c r="R201" i="2" s="1"/>
  <c r="X201" i="2" s="1"/>
  <c r="AE200" i="2"/>
  <c r="AF200" i="2" s="1"/>
  <c r="AC200" i="2"/>
  <c r="AD200" i="2" s="1"/>
  <c r="W200" i="2"/>
  <c r="P200" i="2"/>
  <c r="AE199" i="2"/>
  <c r="AF199" i="2" s="1"/>
  <c r="AC199" i="2"/>
  <c r="AD199" i="2" s="1"/>
  <c r="W199" i="2"/>
  <c r="P199" i="2"/>
  <c r="S199" i="2" s="1"/>
  <c r="AE198" i="2"/>
  <c r="AF198" i="2" s="1"/>
  <c r="AC198" i="2"/>
  <c r="AD198" i="2" s="1"/>
  <c r="W198" i="2"/>
  <c r="P198" i="2"/>
  <c r="AE197" i="2"/>
  <c r="AF197" i="2" s="1"/>
  <c r="AC197" i="2"/>
  <c r="AD197" i="2" s="1"/>
  <c r="W197" i="2"/>
  <c r="P197" i="2"/>
  <c r="S197" i="2" s="1"/>
  <c r="AE196" i="2"/>
  <c r="AF196" i="2" s="1"/>
  <c r="AC196" i="2"/>
  <c r="AD196" i="2" s="1"/>
  <c r="W196" i="2"/>
  <c r="P196" i="2"/>
  <c r="AE195" i="2"/>
  <c r="AF195" i="2" s="1"/>
  <c r="AC195" i="2"/>
  <c r="AD195" i="2" s="1"/>
  <c r="W195" i="2"/>
  <c r="P195" i="2"/>
  <c r="S195" i="2" s="1"/>
  <c r="AE194" i="2"/>
  <c r="AF194" i="2" s="1"/>
  <c r="AC194" i="2"/>
  <c r="AD194" i="2" s="1"/>
  <c r="W194" i="2"/>
  <c r="P194" i="2"/>
  <c r="AE193" i="2"/>
  <c r="AF193" i="2" s="1"/>
  <c r="AC193" i="2"/>
  <c r="AD193" i="2" s="1"/>
  <c r="W193" i="2"/>
  <c r="P193" i="2"/>
  <c r="S193" i="2" s="1"/>
  <c r="AE192" i="2"/>
  <c r="AF192" i="2" s="1"/>
  <c r="AC192" i="2"/>
  <c r="AD192" i="2" s="1"/>
  <c r="W192" i="2"/>
  <c r="P192" i="2"/>
  <c r="S192" i="2" s="1"/>
  <c r="AE191" i="2"/>
  <c r="AF191" i="2" s="1"/>
  <c r="AC191" i="2"/>
  <c r="AD191" i="2" s="1"/>
  <c r="W191" i="2"/>
  <c r="P191" i="2"/>
  <c r="R191" i="2" s="1"/>
  <c r="X191" i="2" s="1"/>
  <c r="AE190" i="2"/>
  <c r="AF190" i="2" s="1"/>
  <c r="AC190" i="2"/>
  <c r="AD190" i="2" s="1"/>
  <c r="W190" i="2"/>
  <c r="P190" i="2"/>
  <c r="R190" i="2" s="1"/>
  <c r="X190" i="2" s="1"/>
  <c r="AE189" i="2"/>
  <c r="AF189" i="2" s="1"/>
  <c r="AC189" i="2"/>
  <c r="AD189" i="2" s="1"/>
  <c r="W189" i="2"/>
  <c r="P189" i="2"/>
  <c r="S189" i="2" s="1"/>
  <c r="AE188" i="2"/>
  <c r="AF188" i="2" s="1"/>
  <c r="AC188" i="2"/>
  <c r="AD188" i="2" s="1"/>
  <c r="W188" i="2"/>
  <c r="P188" i="2"/>
  <c r="S188" i="2" s="1"/>
  <c r="AE187" i="2"/>
  <c r="AF187" i="2" s="1"/>
  <c r="AC187" i="2"/>
  <c r="AD187" i="2" s="1"/>
  <c r="W187" i="2"/>
  <c r="P187" i="2"/>
  <c r="AE186" i="2"/>
  <c r="AF186" i="2" s="1"/>
  <c r="AC186" i="2"/>
  <c r="AD186" i="2" s="1"/>
  <c r="W186" i="2"/>
  <c r="P186" i="2"/>
  <c r="S186" i="2" s="1"/>
  <c r="AE185" i="2"/>
  <c r="AF185" i="2" s="1"/>
  <c r="AC185" i="2"/>
  <c r="AD185" i="2" s="1"/>
  <c r="W185" i="2"/>
  <c r="P185" i="2"/>
  <c r="S185" i="2" s="1"/>
  <c r="AE184" i="2"/>
  <c r="AF184" i="2" s="1"/>
  <c r="AC184" i="2"/>
  <c r="AD184" i="2" s="1"/>
  <c r="W184" i="2"/>
  <c r="P184" i="2"/>
  <c r="S184" i="2" s="1"/>
  <c r="AE183" i="2"/>
  <c r="AF183" i="2" s="1"/>
  <c r="AC183" i="2"/>
  <c r="AD183" i="2" s="1"/>
  <c r="W183" i="2"/>
  <c r="P183" i="2"/>
  <c r="S183" i="2" s="1"/>
  <c r="AE182" i="2"/>
  <c r="AF182" i="2" s="1"/>
  <c r="AC182" i="2"/>
  <c r="AD182" i="2" s="1"/>
  <c r="W182" i="2"/>
  <c r="P182" i="2"/>
  <c r="R182" i="2" s="1"/>
  <c r="X182" i="2" s="1"/>
  <c r="AE181" i="2"/>
  <c r="AF181" i="2" s="1"/>
  <c r="AC181" i="2"/>
  <c r="AD181" i="2" s="1"/>
  <c r="W181" i="2"/>
  <c r="P181" i="2"/>
  <c r="R181" i="2" s="1"/>
  <c r="X181" i="2" s="1"/>
  <c r="AE180" i="2"/>
  <c r="AF180" i="2" s="1"/>
  <c r="AC180" i="2"/>
  <c r="AD180" i="2" s="1"/>
  <c r="W180" i="2"/>
  <c r="P180" i="2"/>
  <c r="S180" i="2" s="1"/>
  <c r="AE179" i="2"/>
  <c r="AF179" i="2" s="1"/>
  <c r="AC179" i="2"/>
  <c r="AD179" i="2" s="1"/>
  <c r="W179" i="2"/>
  <c r="P179" i="2"/>
  <c r="AE178" i="2"/>
  <c r="AF178" i="2" s="1"/>
  <c r="AC178" i="2"/>
  <c r="AD178" i="2" s="1"/>
  <c r="W178" i="2"/>
  <c r="P178" i="2"/>
  <c r="S178" i="2" s="1"/>
  <c r="AE177" i="2"/>
  <c r="AF177" i="2" s="1"/>
  <c r="AC177" i="2"/>
  <c r="AD177" i="2" s="1"/>
  <c r="W177" i="2"/>
  <c r="P177" i="2"/>
  <c r="S177" i="2" s="1"/>
  <c r="AE176" i="2"/>
  <c r="AF176" i="2" s="1"/>
  <c r="AC176" i="2"/>
  <c r="AD176" i="2" s="1"/>
  <c r="W176" i="2"/>
  <c r="P176" i="2"/>
  <c r="S176" i="2" s="1"/>
  <c r="AE175" i="2"/>
  <c r="AF175" i="2" s="1"/>
  <c r="AC175" i="2"/>
  <c r="AD175" i="2" s="1"/>
  <c r="W175" i="2"/>
  <c r="P175" i="2"/>
  <c r="S175" i="2" s="1"/>
  <c r="AE174" i="2"/>
  <c r="AF174" i="2" s="1"/>
  <c r="AC174" i="2"/>
  <c r="AD174" i="2" s="1"/>
  <c r="W174" i="2"/>
  <c r="P174" i="2"/>
  <c r="R174" i="2" s="1"/>
  <c r="X174" i="2" s="1"/>
  <c r="AE173" i="2"/>
  <c r="AF173" i="2" s="1"/>
  <c r="AC173" i="2"/>
  <c r="AD173" i="2" s="1"/>
  <c r="W173" i="2"/>
  <c r="P173" i="2"/>
  <c r="S173" i="2" s="1"/>
  <c r="AE172" i="2"/>
  <c r="AF172" i="2" s="1"/>
  <c r="AC172" i="2"/>
  <c r="AD172" i="2" s="1"/>
  <c r="W172" i="2"/>
  <c r="P172" i="2"/>
  <c r="S172" i="2" s="1"/>
  <c r="AE171" i="2"/>
  <c r="AF171" i="2" s="1"/>
  <c r="AC171" i="2"/>
  <c r="AD171" i="2" s="1"/>
  <c r="W171" i="2"/>
  <c r="P171" i="2"/>
  <c r="AE170" i="2"/>
  <c r="AF170" i="2" s="1"/>
  <c r="AC170" i="2"/>
  <c r="AD170" i="2" s="1"/>
  <c r="W170" i="2"/>
  <c r="P170" i="2"/>
  <c r="S170" i="2" s="1"/>
  <c r="AE169" i="2"/>
  <c r="AF169" i="2" s="1"/>
  <c r="AC169" i="2"/>
  <c r="AD169" i="2" s="1"/>
  <c r="W169" i="2"/>
  <c r="P169" i="2"/>
  <c r="S169" i="2" s="1"/>
  <c r="AE168" i="2"/>
  <c r="AF168" i="2" s="1"/>
  <c r="AC168" i="2"/>
  <c r="AD168" i="2" s="1"/>
  <c r="W168" i="2"/>
  <c r="P168" i="2"/>
  <c r="S168" i="2" s="1"/>
  <c r="AE167" i="2"/>
  <c r="AF167" i="2" s="1"/>
  <c r="AC167" i="2"/>
  <c r="AD167" i="2" s="1"/>
  <c r="W167" i="2"/>
  <c r="P167" i="2"/>
  <c r="R167" i="2" s="1"/>
  <c r="X167" i="2" s="1"/>
  <c r="AE165" i="2"/>
  <c r="AF165" i="2" s="1"/>
  <c r="AC165" i="2"/>
  <c r="AD165" i="2" s="1"/>
  <c r="W165" i="2"/>
  <c r="P165" i="2"/>
  <c r="R165" i="2" s="1"/>
  <c r="X165" i="2" s="1"/>
  <c r="AE164" i="2"/>
  <c r="AF164" i="2" s="1"/>
  <c r="AC164" i="2"/>
  <c r="AD164" i="2" s="1"/>
  <c r="W164" i="2"/>
  <c r="P164" i="2"/>
  <c r="S164" i="2" s="1"/>
  <c r="AE163" i="2"/>
  <c r="AF163" i="2" s="1"/>
  <c r="AC163" i="2"/>
  <c r="AD163" i="2" s="1"/>
  <c r="W163" i="2"/>
  <c r="P163" i="2"/>
  <c r="S163" i="2" s="1"/>
  <c r="AE162" i="2"/>
  <c r="AF162" i="2" s="1"/>
  <c r="AC162" i="2"/>
  <c r="AD162" i="2" s="1"/>
  <c r="W162" i="2"/>
  <c r="P162" i="2"/>
  <c r="AE160" i="2"/>
  <c r="AF160" i="2" s="1"/>
  <c r="AC160" i="2"/>
  <c r="AD160" i="2" s="1"/>
  <c r="W160" i="2"/>
  <c r="P160" i="2"/>
  <c r="S160" i="2" s="1"/>
  <c r="AE159" i="2"/>
  <c r="AF159" i="2" s="1"/>
  <c r="AC159" i="2"/>
  <c r="AD159" i="2" s="1"/>
  <c r="W159" i="2"/>
  <c r="P159" i="2"/>
  <c r="AE158" i="2"/>
  <c r="AF158" i="2" s="1"/>
  <c r="AC158" i="2"/>
  <c r="AD158" i="2" s="1"/>
  <c r="W158" i="2"/>
  <c r="P158" i="2"/>
  <c r="AE157" i="2"/>
  <c r="AF157" i="2" s="1"/>
  <c r="AC157" i="2"/>
  <c r="AD157" i="2" s="1"/>
  <c r="W157" i="2"/>
  <c r="P157" i="2"/>
  <c r="S157" i="2" s="1"/>
  <c r="AE155" i="2"/>
  <c r="AF155" i="2" s="1"/>
  <c r="AC155" i="2"/>
  <c r="AD155" i="2" s="1"/>
  <c r="W155" i="2"/>
  <c r="P155" i="2"/>
  <c r="R155" i="2" s="1"/>
  <c r="X155" i="2" s="1"/>
  <c r="AE154" i="2"/>
  <c r="AF154" i="2" s="1"/>
  <c r="AC154" i="2"/>
  <c r="AD154" i="2" s="1"/>
  <c r="W154" i="2"/>
  <c r="P154" i="2"/>
  <c r="S154" i="2" s="1"/>
  <c r="AE152" i="2"/>
  <c r="AF152" i="2" s="1"/>
  <c r="AC152" i="2"/>
  <c r="AD152" i="2" s="1"/>
  <c r="W152" i="2"/>
  <c r="P152" i="2"/>
  <c r="S152" i="2" s="1"/>
  <c r="AE151" i="2"/>
  <c r="AF151" i="2" s="1"/>
  <c r="AC151" i="2"/>
  <c r="AD151" i="2" s="1"/>
  <c r="W151" i="2"/>
  <c r="P151" i="2"/>
  <c r="AE149" i="2"/>
  <c r="AF149" i="2" s="1"/>
  <c r="AC149" i="2"/>
  <c r="AD149" i="2" s="1"/>
  <c r="W149" i="2"/>
  <c r="P149" i="2"/>
  <c r="S149" i="2" s="1"/>
  <c r="AE148" i="2"/>
  <c r="AF148" i="2" s="1"/>
  <c r="AC148" i="2"/>
  <c r="AD148" i="2" s="1"/>
  <c r="W148" i="2"/>
  <c r="P148" i="2"/>
  <c r="AE147" i="2"/>
  <c r="AF147" i="2" s="1"/>
  <c r="AC147" i="2"/>
  <c r="AD147" i="2" s="1"/>
  <c r="W147" i="2"/>
  <c r="P147" i="2"/>
  <c r="AE146" i="2"/>
  <c r="AF146" i="2" s="1"/>
  <c r="AC146" i="2"/>
  <c r="AD146" i="2" s="1"/>
  <c r="W146" i="2"/>
  <c r="P146" i="2"/>
  <c r="R146" i="2" s="1"/>
  <c r="X146" i="2" s="1"/>
  <c r="AE145" i="2"/>
  <c r="AF145" i="2" s="1"/>
  <c r="AC145" i="2"/>
  <c r="AD145" i="2" s="1"/>
  <c r="W145" i="2"/>
  <c r="P145" i="2"/>
  <c r="R145" i="2" s="1"/>
  <c r="X145" i="2" s="1"/>
  <c r="AE144" i="2"/>
  <c r="AF144" i="2" s="1"/>
  <c r="AC144" i="2"/>
  <c r="AD144" i="2" s="1"/>
  <c r="W144" i="2"/>
  <c r="P144" i="2"/>
  <c r="S144" i="2" s="1"/>
  <c r="AE143" i="2"/>
  <c r="AF143" i="2" s="1"/>
  <c r="AC143" i="2"/>
  <c r="AD143" i="2" s="1"/>
  <c r="W143" i="2"/>
  <c r="P143" i="2"/>
  <c r="S143" i="2" s="1"/>
  <c r="AE142" i="2"/>
  <c r="AF142" i="2" s="1"/>
  <c r="AC142" i="2"/>
  <c r="AD142" i="2" s="1"/>
  <c r="W142" i="2"/>
  <c r="P142" i="2"/>
  <c r="AE141" i="2"/>
  <c r="AF141" i="2" s="1"/>
  <c r="AC141" i="2"/>
  <c r="AD141" i="2" s="1"/>
  <c r="W141" i="2"/>
  <c r="P141" i="2"/>
  <c r="S141" i="2" s="1"/>
  <c r="AE140" i="2"/>
  <c r="AF140" i="2" s="1"/>
  <c r="AC140" i="2"/>
  <c r="AD140" i="2" s="1"/>
  <c r="W140" i="2"/>
  <c r="P140" i="2"/>
  <c r="AE139" i="2"/>
  <c r="AF139" i="2" s="1"/>
  <c r="AC139" i="2"/>
  <c r="AD139" i="2" s="1"/>
  <c r="W139" i="2"/>
  <c r="P139" i="2"/>
  <c r="AE138" i="2"/>
  <c r="AF138" i="2" s="1"/>
  <c r="AC138" i="2"/>
  <c r="AD138" i="2" s="1"/>
  <c r="W138" i="2"/>
  <c r="P138" i="2"/>
  <c r="AE137" i="2"/>
  <c r="AF137" i="2" s="1"/>
  <c r="AC137" i="2"/>
  <c r="AD137" i="2" s="1"/>
  <c r="W137" i="2"/>
  <c r="P137" i="2"/>
  <c r="R137" i="2" s="1"/>
  <c r="X137" i="2" s="1"/>
  <c r="AE136" i="2"/>
  <c r="AF136" i="2" s="1"/>
  <c r="AC136" i="2"/>
  <c r="AD136" i="2" s="1"/>
  <c r="W136" i="2"/>
  <c r="P136" i="2"/>
  <c r="S136" i="2" s="1"/>
  <c r="AE135" i="2"/>
  <c r="AF135" i="2" s="1"/>
  <c r="AC135" i="2"/>
  <c r="AD135" i="2" s="1"/>
  <c r="W135" i="2"/>
  <c r="P135" i="2"/>
  <c r="S135" i="2" s="1"/>
  <c r="AE134" i="2"/>
  <c r="AF134" i="2" s="1"/>
  <c r="AC134" i="2"/>
  <c r="AD134" i="2" s="1"/>
  <c r="W134" i="2"/>
  <c r="P134" i="2"/>
  <c r="AE133" i="2"/>
  <c r="AF133" i="2" s="1"/>
  <c r="AC133" i="2"/>
  <c r="AD133" i="2" s="1"/>
  <c r="W133" i="2"/>
  <c r="P133" i="2"/>
  <c r="S133" i="2" s="1"/>
  <c r="AE132" i="2"/>
  <c r="AF132" i="2" s="1"/>
  <c r="AC132" i="2"/>
  <c r="AD132" i="2" s="1"/>
  <c r="W132" i="2"/>
  <c r="P132" i="2"/>
  <c r="S132" i="2" s="1"/>
  <c r="AE131" i="2"/>
  <c r="AF131" i="2" s="1"/>
  <c r="AC131" i="2"/>
  <c r="AD131" i="2" s="1"/>
  <c r="W131" i="2"/>
  <c r="P131" i="2"/>
  <c r="AE130" i="2"/>
  <c r="AF130" i="2" s="1"/>
  <c r="AC130" i="2"/>
  <c r="AD130" i="2" s="1"/>
  <c r="W130" i="2"/>
  <c r="P130" i="2"/>
  <c r="AE129" i="2"/>
  <c r="AF129" i="2" s="1"/>
  <c r="AC129" i="2"/>
  <c r="AD129" i="2" s="1"/>
  <c r="W129" i="2"/>
  <c r="P129" i="2"/>
  <c r="AE128" i="2"/>
  <c r="AF128" i="2" s="1"/>
  <c r="AC128" i="2"/>
  <c r="AD128" i="2" s="1"/>
  <c r="W128" i="2"/>
  <c r="P128" i="2"/>
  <c r="R128" i="2" s="1"/>
  <c r="X128" i="2" s="1"/>
  <c r="AE127" i="2"/>
  <c r="AF127" i="2" s="1"/>
  <c r="AC127" i="2"/>
  <c r="AD127" i="2" s="1"/>
  <c r="W127" i="2"/>
  <c r="P127" i="2"/>
  <c r="S127" i="2" s="1"/>
  <c r="AE126" i="2"/>
  <c r="AF126" i="2" s="1"/>
  <c r="AC126" i="2"/>
  <c r="AD126" i="2" s="1"/>
  <c r="W126" i="2"/>
  <c r="P126" i="2"/>
  <c r="AE125" i="2"/>
  <c r="AF125" i="2" s="1"/>
  <c r="AC125" i="2"/>
  <c r="AD125" i="2" s="1"/>
  <c r="W125" i="2"/>
  <c r="P125" i="2"/>
  <c r="S125" i="2" s="1"/>
  <c r="AE124" i="2"/>
  <c r="AF124" i="2" s="1"/>
  <c r="AC124" i="2"/>
  <c r="AD124" i="2" s="1"/>
  <c r="W124" i="2"/>
  <c r="P124" i="2"/>
  <c r="S124" i="2" s="1"/>
  <c r="AE122" i="2"/>
  <c r="AF122" i="2" s="1"/>
  <c r="AC122" i="2"/>
  <c r="AD122" i="2" s="1"/>
  <c r="W122" i="2"/>
  <c r="P122" i="2"/>
  <c r="AE120" i="2"/>
  <c r="AF120" i="2" s="1"/>
  <c r="AC120" i="2"/>
  <c r="AD120" i="2" s="1"/>
  <c r="W120" i="2"/>
  <c r="P120" i="2"/>
  <c r="AE119" i="2"/>
  <c r="AF119" i="2" s="1"/>
  <c r="AC119" i="2"/>
  <c r="AD119" i="2" s="1"/>
  <c r="W119" i="2"/>
  <c r="P119" i="2"/>
  <c r="S119" i="2" s="1"/>
  <c r="AE118" i="2"/>
  <c r="AF118" i="2" s="1"/>
  <c r="AC118" i="2"/>
  <c r="AD118" i="2" s="1"/>
  <c r="W118" i="2"/>
  <c r="P118" i="2"/>
  <c r="R118" i="2" s="1"/>
  <c r="X118" i="2" s="1"/>
  <c r="AE116" i="2"/>
  <c r="AF116" i="2" s="1"/>
  <c r="AC116" i="2"/>
  <c r="AD116" i="2" s="1"/>
  <c r="W116" i="2"/>
  <c r="P116" i="2"/>
  <c r="S116" i="2" s="1"/>
  <c r="AE115" i="2"/>
  <c r="AF115" i="2" s="1"/>
  <c r="AC115" i="2"/>
  <c r="AD115" i="2" s="1"/>
  <c r="W115" i="2"/>
  <c r="P115" i="2"/>
  <c r="AE114" i="2"/>
  <c r="AF114" i="2" s="1"/>
  <c r="AC114" i="2"/>
  <c r="AD114" i="2" s="1"/>
  <c r="W114" i="2"/>
  <c r="P114" i="2"/>
  <c r="AE113" i="2"/>
  <c r="AF113" i="2" s="1"/>
  <c r="AC113" i="2"/>
  <c r="AD113" i="2" s="1"/>
  <c r="W113" i="2"/>
  <c r="P113" i="2"/>
  <c r="S113" i="2" s="1"/>
  <c r="AE112" i="2"/>
  <c r="AF112" i="2" s="1"/>
  <c r="AC112" i="2"/>
  <c r="AD112" i="2" s="1"/>
  <c r="W112" i="2"/>
  <c r="P112" i="2"/>
  <c r="S112" i="2" s="1"/>
  <c r="AE111" i="2"/>
  <c r="AF111" i="2" s="1"/>
  <c r="AC111" i="2"/>
  <c r="AD111" i="2" s="1"/>
  <c r="W111" i="2"/>
  <c r="P111" i="2"/>
  <c r="S111" i="2" s="1"/>
  <c r="AE110" i="2"/>
  <c r="AF110" i="2" s="1"/>
  <c r="AC110" i="2"/>
  <c r="AD110" i="2" s="1"/>
  <c r="W110" i="2"/>
  <c r="P110" i="2"/>
  <c r="R110" i="2" s="1"/>
  <c r="X110" i="2" s="1"/>
  <c r="AE109" i="2"/>
  <c r="AF109" i="2" s="1"/>
  <c r="AC109" i="2"/>
  <c r="AD109" i="2" s="1"/>
  <c r="W109" i="2"/>
  <c r="P109" i="2"/>
  <c r="S109" i="2" s="1"/>
  <c r="AE108" i="2"/>
  <c r="AF108" i="2" s="1"/>
  <c r="AC108" i="2"/>
  <c r="AD108" i="2" s="1"/>
  <c r="W108" i="2"/>
  <c r="P108" i="2"/>
  <c r="R108" i="2" s="1"/>
  <c r="X108" i="2" s="1"/>
  <c r="AE107" i="2"/>
  <c r="AF107" i="2" s="1"/>
  <c r="AC107" i="2"/>
  <c r="AD107" i="2" s="1"/>
  <c r="W107" i="2"/>
  <c r="P107" i="2"/>
  <c r="AE106" i="2"/>
  <c r="AF106" i="2" s="1"/>
  <c r="AC106" i="2"/>
  <c r="AD106" i="2" s="1"/>
  <c r="W106" i="2"/>
  <c r="P106" i="2"/>
  <c r="AE105" i="2"/>
  <c r="AF105" i="2" s="1"/>
  <c r="AC105" i="2"/>
  <c r="AD105" i="2" s="1"/>
  <c r="W105" i="2"/>
  <c r="P105" i="2"/>
  <c r="S105" i="2" s="1"/>
  <c r="AE104" i="2"/>
  <c r="AF104" i="2" s="1"/>
  <c r="AC104" i="2"/>
  <c r="AD104" i="2" s="1"/>
  <c r="W104" i="2"/>
  <c r="P104" i="2"/>
  <c r="AE103" i="2"/>
  <c r="AF103" i="2" s="1"/>
  <c r="AC103" i="2"/>
  <c r="AD103" i="2" s="1"/>
  <c r="W103" i="2"/>
  <c r="P103" i="2"/>
  <c r="AE102" i="2"/>
  <c r="AF102" i="2" s="1"/>
  <c r="AC102" i="2"/>
  <c r="AD102" i="2" s="1"/>
  <c r="W102" i="2"/>
  <c r="P102" i="2"/>
  <c r="R102" i="2" s="1"/>
  <c r="X102" i="2" s="1"/>
  <c r="AE101" i="2"/>
  <c r="AF101" i="2" s="1"/>
  <c r="AC101" i="2"/>
  <c r="AD101" i="2" s="1"/>
  <c r="W101" i="2"/>
  <c r="P101" i="2"/>
  <c r="R101" i="2" s="1"/>
  <c r="X101" i="2" s="1"/>
  <c r="AE99" i="2"/>
  <c r="AF99" i="2" s="1"/>
  <c r="AC99" i="2"/>
  <c r="AD99" i="2" s="1"/>
  <c r="W99" i="2"/>
  <c r="P99" i="2"/>
  <c r="R99" i="2" s="1"/>
  <c r="X99" i="2" s="1"/>
  <c r="AE98" i="2"/>
  <c r="AF98" i="2" s="1"/>
  <c r="AC98" i="2"/>
  <c r="AD98" i="2" s="1"/>
  <c r="W98" i="2"/>
  <c r="P98" i="2"/>
  <c r="AE97" i="2"/>
  <c r="AF97" i="2" s="1"/>
  <c r="AC97" i="2"/>
  <c r="AD97" i="2" s="1"/>
  <c r="W97" i="2"/>
  <c r="P97" i="2"/>
  <c r="S97" i="2" s="1"/>
  <c r="AE96" i="2"/>
  <c r="AF96" i="2" s="1"/>
  <c r="AC96" i="2"/>
  <c r="AD96" i="2" s="1"/>
  <c r="W96" i="2"/>
  <c r="P96" i="2"/>
  <c r="AE95" i="2"/>
  <c r="AF95" i="2" s="1"/>
  <c r="AC95" i="2"/>
  <c r="AD95" i="2" s="1"/>
  <c r="W95" i="2"/>
  <c r="P95" i="2"/>
  <c r="S95" i="2" s="1"/>
  <c r="AE94" i="2"/>
  <c r="AF94" i="2" s="1"/>
  <c r="AC94" i="2"/>
  <c r="AD94" i="2" s="1"/>
  <c r="W94" i="2"/>
  <c r="P94" i="2"/>
  <c r="S94" i="2" s="1"/>
  <c r="AE92" i="2"/>
  <c r="AF92" i="2" s="1"/>
  <c r="AC92" i="2"/>
  <c r="AD92" i="2" s="1"/>
  <c r="W92" i="2"/>
  <c r="P92" i="2"/>
  <c r="AE91" i="2"/>
  <c r="AF91" i="2" s="1"/>
  <c r="AC91" i="2"/>
  <c r="AD91" i="2" s="1"/>
  <c r="W91" i="2"/>
  <c r="P91" i="2"/>
  <c r="S91" i="2" s="1"/>
  <c r="AE90" i="2"/>
  <c r="AF90" i="2" s="1"/>
  <c r="AC90" i="2"/>
  <c r="AD90" i="2" s="1"/>
  <c r="W90" i="2"/>
  <c r="P90" i="2"/>
  <c r="S90" i="2" s="1"/>
  <c r="AE89" i="2"/>
  <c r="AF89" i="2" s="1"/>
  <c r="AC89" i="2"/>
  <c r="AD89" i="2" s="1"/>
  <c r="W89" i="2"/>
  <c r="P89" i="2"/>
  <c r="AE88" i="2"/>
  <c r="AF88" i="2" s="1"/>
  <c r="AC88" i="2"/>
  <c r="AD88" i="2" s="1"/>
  <c r="W88" i="2"/>
  <c r="P88" i="2"/>
  <c r="S88" i="2" s="1"/>
  <c r="AE87" i="2"/>
  <c r="AF87" i="2" s="1"/>
  <c r="AC87" i="2"/>
  <c r="AD87" i="2" s="1"/>
  <c r="W87" i="2"/>
  <c r="P87" i="2"/>
  <c r="S87" i="2" s="1"/>
  <c r="AE86" i="2"/>
  <c r="AF86" i="2" s="1"/>
  <c r="AC86" i="2"/>
  <c r="AD86" i="2" s="1"/>
  <c r="W86" i="2"/>
  <c r="P86" i="2"/>
  <c r="S86" i="2" s="1"/>
  <c r="AE85" i="2"/>
  <c r="AF85" i="2" s="1"/>
  <c r="AC85" i="2"/>
  <c r="AD85" i="2" s="1"/>
  <c r="W85" i="2"/>
  <c r="P85" i="2"/>
  <c r="R85" i="2" s="1"/>
  <c r="X85" i="2" s="1"/>
  <c r="AE84" i="2"/>
  <c r="AF84" i="2" s="1"/>
  <c r="AC84" i="2"/>
  <c r="AD84" i="2" s="1"/>
  <c r="W84" i="2"/>
  <c r="P84" i="2"/>
  <c r="R84" i="2" s="1"/>
  <c r="X84" i="2" s="1"/>
  <c r="AE83" i="2"/>
  <c r="AF83" i="2" s="1"/>
  <c r="AC83" i="2"/>
  <c r="AD83" i="2" s="1"/>
  <c r="W83" i="2"/>
  <c r="P83" i="2"/>
  <c r="AE82" i="2"/>
  <c r="AF82" i="2" s="1"/>
  <c r="AC82" i="2"/>
  <c r="AD82" i="2" s="1"/>
  <c r="W82" i="2"/>
  <c r="P82" i="2"/>
  <c r="AE81" i="2"/>
  <c r="AF81" i="2" s="1"/>
  <c r="AC81" i="2"/>
  <c r="AD81" i="2" s="1"/>
  <c r="W81" i="2"/>
  <c r="P81" i="2"/>
  <c r="AE80" i="2"/>
  <c r="AF80" i="2" s="1"/>
  <c r="AC80" i="2"/>
  <c r="AD80" i="2" s="1"/>
  <c r="W80" i="2"/>
  <c r="P80" i="2"/>
  <c r="S80" i="2" s="1"/>
  <c r="AE79" i="2"/>
  <c r="AF79" i="2" s="1"/>
  <c r="AC79" i="2"/>
  <c r="AD79" i="2" s="1"/>
  <c r="W79" i="2"/>
  <c r="P79" i="2"/>
  <c r="AE78" i="2"/>
  <c r="AF78" i="2" s="1"/>
  <c r="AC78" i="2"/>
  <c r="AD78" i="2" s="1"/>
  <c r="W78" i="2"/>
  <c r="P78" i="2"/>
  <c r="S78" i="2" s="1"/>
  <c r="AE77" i="2"/>
  <c r="AF77" i="2" s="1"/>
  <c r="AC77" i="2"/>
  <c r="AD77" i="2" s="1"/>
  <c r="W77" i="2"/>
  <c r="P77" i="2"/>
  <c r="R77" i="2" s="1"/>
  <c r="X77" i="2" s="1"/>
  <c r="AE76" i="2"/>
  <c r="AF76" i="2" s="1"/>
  <c r="AC76" i="2"/>
  <c r="AD76" i="2" s="1"/>
  <c r="W76" i="2"/>
  <c r="P76" i="2"/>
  <c r="R76" i="2" s="1"/>
  <c r="X76" i="2" s="1"/>
  <c r="AE75" i="2"/>
  <c r="AF75" i="2" s="1"/>
  <c r="AC75" i="2"/>
  <c r="AD75" i="2" s="1"/>
  <c r="W75" i="2"/>
  <c r="P75" i="2"/>
  <c r="AE74" i="2"/>
  <c r="AF74" i="2" s="1"/>
  <c r="AC74" i="2"/>
  <c r="AD74" i="2" s="1"/>
  <c r="W74" i="2"/>
  <c r="P74" i="2"/>
  <c r="S74" i="2" s="1"/>
  <c r="AE73" i="2"/>
  <c r="AF73" i="2" s="1"/>
  <c r="AC73" i="2"/>
  <c r="AD73" i="2" s="1"/>
  <c r="W73" i="2"/>
  <c r="P73" i="2"/>
  <c r="AE72" i="2"/>
  <c r="AF72" i="2" s="1"/>
  <c r="AC72" i="2"/>
  <c r="AD72" i="2" s="1"/>
  <c r="W72" i="2"/>
  <c r="P72" i="2"/>
  <c r="AE71" i="2"/>
  <c r="AF71" i="2" s="1"/>
  <c r="AC71" i="2"/>
  <c r="AD71" i="2" s="1"/>
  <c r="W71" i="2"/>
  <c r="P71" i="2"/>
  <c r="S71" i="2" s="1"/>
  <c r="AE70" i="2"/>
  <c r="AF70" i="2" s="1"/>
  <c r="AC70" i="2"/>
  <c r="AD70" i="2" s="1"/>
  <c r="W70" i="2"/>
  <c r="P70" i="2"/>
  <c r="R70" i="2" s="1"/>
  <c r="X70" i="2" s="1"/>
  <c r="AE69" i="2"/>
  <c r="AF69" i="2" s="1"/>
  <c r="AC69" i="2"/>
  <c r="AD69" i="2" s="1"/>
  <c r="W69" i="2"/>
  <c r="P69" i="2"/>
  <c r="AE68" i="2"/>
  <c r="AF68" i="2" s="1"/>
  <c r="AC68" i="2"/>
  <c r="AD68" i="2" s="1"/>
  <c r="W68" i="2"/>
  <c r="P68" i="2"/>
  <c r="S68" i="2" s="1"/>
  <c r="AE67" i="2"/>
  <c r="AF67" i="2" s="1"/>
  <c r="AC67" i="2"/>
  <c r="AD67" i="2" s="1"/>
  <c r="W67" i="2"/>
  <c r="P67" i="2"/>
  <c r="S67" i="2" s="1"/>
  <c r="AE66" i="2"/>
  <c r="AF66" i="2" s="1"/>
  <c r="AC66" i="2"/>
  <c r="AD66" i="2" s="1"/>
  <c r="W66" i="2"/>
  <c r="P66" i="2"/>
  <c r="AE65" i="2"/>
  <c r="AF65" i="2" s="1"/>
  <c r="AC65" i="2"/>
  <c r="AD65" i="2" s="1"/>
  <c r="W65" i="2"/>
  <c r="P65" i="2"/>
  <c r="S65" i="2" s="1"/>
  <c r="AE64" i="2"/>
  <c r="AF64" i="2" s="1"/>
  <c r="AC64" i="2"/>
  <c r="AD64" i="2" s="1"/>
  <c r="W64" i="2"/>
  <c r="P64" i="2"/>
  <c r="R64" i="2" s="1"/>
  <c r="X64" i="2" s="1"/>
  <c r="AE63" i="2"/>
  <c r="AF63" i="2" s="1"/>
  <c r="AC63" i="2"/>
  <c r="AD63" i="2" s="1"/>
  <c r="W63" i="2"/>
  <c r="P63" i="2"/>
  <c r="S63" i="2" s="1"/>
  <c r="AE62" i="2"/>
  <c r="AF62" i="2" s="1"/>
  <c r="AC62" i="2"/>
  <c r="AD62" i="2" s="1"/>
  <c r="W62" i="2"/>
  <c r="P62" i="2"/>
  <c r="AE61" i="2"/>
  <c r="AF61" i="2" s="1"/>
  <c r="AC61" i="2"/>
  <c r="AD61" i="2" s="1"/>
  <c r="W61" i="2"/>
  <c r="P61" i="2"/>
  <c r="S61" i="2" s="1"/>
  <c r="AE60" i="2"/>
  <c r="AF60" i="2" s="1"/>
  <c r="AC60" i="2"/>
  <c r="AD60" i="2" s="1"/>
  <c r="W60" i="2"/>
  <c r="P60" i="2"/>
  <c r="S60" i="2" s="1"/>
  <c r="AE59" i="2"/>
  <c r="AF59" i="2" s="1"/>
  <c r="AC59" i="2"/>
  <c r="AD59" i="2" s="1"/>
  <c r="W59" i="2"/>
  <c r="P59" i="2"/>
  <c r="S59" i="2" s="1"/>
  <c r="AE58" i="2"/>
  <c r="AF58" i="2" s="1"/>
  <c r="AC58" i="2"/>
  <c r="AD58" i="2" s="1"/>
  <c r="W58" i="2"/>
  <c r="P58" i="2"/>
  <c r="AE57" i="2"/>
  <c r="AF57" i="2" s="1"/>
  <c r="AC57" i="2"/>
  <c r="AD57" i="2" s="1"/>
  <c r="W57" i="2"/>
  <c r="P57" i="2"/>
  <c r="S57" i="2" s="1"/>
  <c r="AE56" i="2"/>
  <c r="AF56" i="2" s="1"/>
  <c r="AC56" i="2"/>
  <c r="AD56" i="2" s="1"/>
  <c r="W56" i="2"/>
  <c r="P56" i="2"/>
  <c r="S56" i="2" s="1"/>
  <c r="AE55" i="2"/>
  <c r="AF55" i="2" s="1"/>
  <c r="AC55" i="2"/>
  <c r="AD55" i="2" s="1"/>
  <c r="W55" i="2"/>
  <c r="P55" i="2"/>
  <c r="S55" i="2" s="1"/>
  <c r="AE54" i="2"/>
  <c r="AF54" i="2" s="1"/>
  <c r="AC54" i="2"/>
  <c r="AD54" i="2" s="1"/>
  <c r="W54" i="2"/>
  <c r="P54" i="2"/>
  <c r="S54" i="2" s="1"/>
  <c r="AE53" i="2"/>
  <c r="AF53" i="2" s="1"/>
  <c r="AC53" i="2"/>
  <c r="AD53" i="2" s="1"/>
  <c r="W53" i="2"/>
  <c r="P53" i="2"/>
  <c r="S53" i="2" s="1"/>
  <c r="AE52" i="2"/>
  <c r="AF52" i="2" s="1"/>
  <c r="AC52" i="2"/>
  <c r="AD52" i="2" s="1"/>
  <c r="W52" i="2"/>
  <c r="P52" i="2"/>
  <c r="S52" i="2" s="1"/>
  <c r="AE51" i="2"/>
  <c r="AF51" i="2" s="1"/>
  <c r="AC51" i="2"/>
  <c r="AD51" i="2" s="1"/>
  <c r="W51" i="2"/>
  <c r="P51" i="2"/>
  <c r="S51" i="2" s="1"/>
  <c r="AE50" i="2"/>
  <c r="AF50" i="2" s="1"/>
  <c r="AC50" i="2"/>
  <c r="AD50" i="2" s="1"/>
  <c r="W50" i="2"/>
  <c r="P50" i="2"/>
  <c r="AE49" i="2"/>
  <c r="AF49" i="2" s="1"/>
  <c r="AC49" i="2"/>
  <c r="AD49" i="2" s="1"/>
  <c r="W49" i="2"/>
  <c r="P49" i="2"/>
  <c r="S49" i="2" s="1"/>
  <c r="AE48" i="2"/>
  <c r="AF48" i="2" s="1"/>
  <c r="AC48" i="2"/>
  <c r="AD48" i="2" s="1"/>
  <c r="W48" i="2"/>
  <c r="P48" i="2"/>
  <c r="S48" i="2" s="1"/>
  <c r="AE47" i="2"/>
  <c r="AF47" i="2" s="1"/>
  <c r="AC47" i="2"/>
  <c r="AD47" i="2" s="1"/>
  <c r="W47" i="2"/>
  <c r="P47" i="2"/>
  <c r="S47" i="2" s="1"/>
  <c r="AE46" i="2"/>
  <c r="AF46" i="2" s="1"/>
  <c r="AC46" i="2"/>
  <c r="AD46" i="2" s="1"/>
  <c r="W46" i="2"/>
  <c r="P46" i="2"/>
  <c r="AE45" i="2"/>
  <c r="AF45" i="2" s="1"/>
  <c r="AC45" i="2"/>
  <c r="AD45" i="2" s="1"/>
  <c r="W45" i="2"/>
  <c r="P45" i="2"/>
  <c r="S45" i="2" s="1"/>
  <c r="AE44" i="2"/>
  <c r="AF44" i="2" s="1"/>
  <c r="AC44" i="2"/>
  <c r="AD44" i="2" s="1"/>
  <c r="W44" i="2"/>
  <c r="P44" i="2"/>
  <c r="S44" i="2" s="1"/>
  <c r="AE43" i="2"/>
  <c r="AF43" i="2" s="1"/>
  <c r="AC43" i="2"/>
  <c r="AD43" i="2" s="1"/>
  <c r="W43" i="2"/>
  <c r="P43" i="2"/>
  <c r="S43" i="2" s="1"/>
  <c r="AE42" i="2"/>
  <c r="AF42" i="2" s="1"/>
  <c r="AC42" i="2"/>
  <c r="AD42" i="2" s="1"/>
  <c r="W42" i="2"/>
  <c r="P42" i="2"/>
  <c r="AE41" i="2"/>
  <c r="AF41" i="2" s="1"/>
  <c r="AC41" i="2"/>
  <c r="AD41" i="2" s="1"/>
  <c r="W41" i="2"/>
  <c r="P41" i="2"/>
  <c r="S41" i="2" s="1"/>
  <c r="AE40" i="2"/>
  <c r="AF40" i="2" s="1"/>
  <c r="AC40" i="2"/>
  <c r="AD40" i="2" s="1"/>
  <c r="W40" i="2"/>
  <c r="P40" i="2"/>
  <c r="S40" i="2" s="1"/>
  <c r="AE39" i="2"/>
  <c r="AF39" i="2" s="1"/>
  <c r="AC39" i="2"/>
  <c r="AD39" i="2" s="1"/>
  <c r="W39" i="2"/>
  <c r="P39" i="2"/>
  <c r="R39" i="2" s="1"/>
  <c r="X39" i="2" s="1"/>
  <c r="AE38" i="2"/>
  <c r="AF38" i="2" s="1"/>
  <c r="AC38" i="2"/>
  <c r="AD38" i="2" s="1"/>
  <c r="W38" i="2"/>
  <c r="P38" i="2"/>
  <c r="S38" i="2" s="1"/>
  <c r="AE37" i="2"/>
  <c r="AF37" i="2" s="1"/>
  <c r="AC37" i="2"/>
  <c r="AD37" i="2" s="1"/>
  <c r="W37" i="2"/>
  <c r="P37" i="2"/>
  <c r="S37" i="2" s="1"/>
  <c r="AE36" i="2"/>
  <c r="AF36" i="2" s="1"/>
  <c r="AC36" i="2"/>
  <c r="AD36" i="2" s="1"/>
  <c r="W36" i="2"/>
  <c r="P36" i="2"/>
  <c r="S36" i="2" s="1"/>
  <c r="AE35" i="2"/>
  <c r="AF35" i="2" s="1"/>
  <c r="AC35" i="2"/>
  <c r="AD35" i="2" s="1"/>
  <c r="W35" i="2"/>
  <c r="P35" i="2"/>
  <c r="S35" i="2" s="1"/>
  <c r="AE34" i="2"/>
  <c r="AF34" i="2" s="1"/>
  <c r="AC34" i="2"/>
  <c r="AD34" i="2" s="1"/>
  <c r="W34" i="2"/>
  <c r="P34" i="2"/>
  <c r="AE33" i="2"/>
  <c r="AF33" i="2" s="1"/>
  <c r="AC33" i="2"/>
  <c r="AD33" i="2" s="1"/>
  <c r="W33" i="2"/>
  <c r="P33" i="2"/>
  <c r="S33" i="2" s="1"/>
  <c r="AE32" i="2"/>
  <c r="AF32" i="2" s="1"/>
  <c r="AC32" i="2"/>
  <c r="AD32" i="2" s="1"/>
  <c r="W32" i="2"/>
  <c r="P32" i="2"/>
  <c r="S32" i="2" s="1"/>
  <c r="AE31" i="2"/>
  <c r="AF31" i="2" s="1"/>
  <c r="AC31" i="2"/>
  <c r="AD31" i="2" s="1"/>
  <c r="W31" i="2"/>
  <c r="P31" i="2"/>
  <c r="S31" i="2" s="1"/>
  <c r="AE30" i="2"/>
  <c r="AF30" i="2" s="1"/>
  <c r="AC30" i="2"/>
  <c r="AD30" i="2" s="1"/>
  <c r="W30" i="2"/>
  <c r="P30" i="2"/>
  <c r="AE29" i="2"/>
  <c r="AF29" i="2" s="1"/>
  <c r="AC29" i="2"/>
  <c r="AD29" i="2" s="1"/>
  <c r="W29" i="2"/>
  <c r="P29" i="2"/>
  <c r="S29" i="2" s="1"/>
  <c r="AE28" i="2"/>
  <c r="AF28" i="2" s="1"/>
  <c r="AC28" i="2"/>
  <c r="AD28" i="2" s="1"/>
  <c r="W28" i="2"/>
  <c r="P28" i="2"/>
  <c r="S28" i="2" s="1"/>
  <c r="AE27" i="2"/>
  <c r="AF27" i="2" s="1"/>
  <c r="AC27" i="2"/>
  <c r="AD27" i="2" s="1"/>
  <c r="W27" i="2"/>
  <c r="P27" i="2"/>
  <c r="S27" i="2" s="1"/>
  <c r="AE26" i="2"/>
  <c r="AF26" i="2" s="1"/>
  <c r="AC26" i="2"/>
  <c r="AD26" i="2" s="1"/>
  <c r="W26" i="2"/>
  <c r="P26" i="2"/>
  <c r="AE25" i="2"/>
  <c r="AF25" i="2" s="1"/>
  <c r="AC25" i="2"/>
  <c r="AD25" i="2" s="1"/>
  <c r="W25" i="2"/>
  <c r="P25" i="2"/>
  <c r="S25" i="2" s="1"/>
  <c r="AE24" i="2"/>
  <c r="AF24" i="2" s="1"/>
  <c r="AC24" i="2"/>
  <c r="AD24" i="2" s="1"/>
  <c r="W24" i="2"/>
  <c r="P24" i="2"/>
  <c r="S24" i="2" s="1"/>
  <c r="AE23" i="2"/>
  <c r="AF23" i="2" s="1"/>
  <c r="AC23" i="2"/>
  <c r="AD23" i="2" s="1"/>
  <c r="W23" i="2"/>
  <c r="P23" i="2"/>
  <c r="S23" i="2" s="1"/>
  <c r="AE22" i="2"/>
  <c r="AF22" i="2" s="1"/>
  <c r="AC22" i="2"/>
  <c r="AD22" i="2" s="1"/>
  <c r="W22" i="2"/>
  <c r="P22" i="2"/>
  <c r="S22" i="2" s="1"/>
  <c r="AE21" i="2"/>
  <c r="AF21" i="2" s="1"/>
  <c r="AC21" i="2"/>
  <c r="AD21" i="2" s="1"/>
  <c r="W21" i="2"/>
  <c r="P21" i="2"/>
  <c r="S21" i="2" s="1"/>
  <c r="AE20" i="2"/>
  <c r="AF20" i="2" s="1"/>
  <c r="AC20" i="2"/>
  <c r="AD20" i="2" s="1"/>
  <c r="W20" i="2"/>
  <c r="P20" i="2"/>
  <c r="S20" i="2" s="1"/>
  <c r="AE19" i="2"/>
  <c r="AF19" i="2" s="1"/>
  <c r="AC19" i="2"/>
  <c r="AD19" i="2" s="1"/>
  <c r="W19" i="2"/>
  <c r="P19" i="2"/>
  <c r="S19" i="2" s="1"/>
  <c r="AE18" i="2"/>
  <c r="AF18" i="2" s="1"/>
  <c r="AC18" i="2"/>
  <c r="AD18" i="2" s="1"/>
  <c r="W18" i="2"/>
  <c r="P18" i="2"/>
  <c r="AE17" i="2"/>
  <c r="AF17" i="2" s="1"/>
  <c r="AC17" i="2"/>
  <c r="AD17" i="2" s="1"/>
  <c r="W17" i="2"/>
  <c r="P17" i="2"/>
  <c r="S17" i="2" s="1"/>
  <c r="AE16" i="2"/>
  <c r="AF16" i="2" s="1"/>
  <c r="AC16" i="2"/>
  <c r="AD16" i="2" s="1"/>
  <c r="W16" i="2"/>
  <c r="P16" i="2"/>
  <c r="S16" i="2" s="1"/>
  <c r="AE15" i="2"/>
  <c r="AF15" i="2" s="1"/>
  <c r="AC15" i="2"/>
  <c r="AD15" i="2" s="1"/>
  <c r="W15" i="2"/>
  <c r="P15" i="2"/>
  <c r="S15" i="2" s="1"/>
  <c r="AE14" i="2"/>
  <c r="AF14" i="2" s="1"/>
  <c r="AC14" i="2"/>
  <c r="AD14" i="2" s="1"/>
  <c r="W14" i="2"/>
  <c r="P14" i="2"/>
  <c r="S14" i="2" s="1"/>
  <c r="AE13" i="2"/>
  <c r="AF13" i="2" s="1"/>
  <c r="AC13" i="2"/>
  <c r="AD13" i="2" s="1"/>
  <c r="W13" i="2"/>
  <c r="P13" i="2"/>
  <c r="S13" i="2" s="1"/>
  <c r="AE12" i="2"/>
  <c r="AF12" i="2" s="1"/>
  <c r="AC12" i="2"/>
  <c r="AD12" i="2" s="1"/>
  <c r="W12" i="2"/>
  <c r="P12" i="2"/>
  <c r="S12" i="2" s="1"/>
  <c r="AE11" i="2"/>
  <c r="AF11" i="2" s="1"/>
  <c r="AC11" i="2"/>
  <c r="AD11" i="2" s="1"/>
  <c r="W11" i="2"/>
  <c r="P11" i="2"/>
  <c r="S11" i="2" s="1"/>
  <c r="AE10" i="2"/>
  <c r="AF10" i="2" s="1"/>
  <c r="AC10" i="2"/>
  <c r="AD10" i="2" s="1"/>
  <c r="W10" i="2"/>
  <c r="P10" i="2"/>
  <c r="V103" i="12" l="1"/>
  <c r="Q110" i="12"/>
  <c r="Q135" i="12"/>
  <c r="V148" i="12"/>
  <c r="Q153" i="12"/>
  <c r="Q34" i="12"/>
  <c r="Q45" i="12"/>
  <c r="W75" i="12"/>
  <c r="X75" i="12" s="1"/>
  <c r="AM75" i="12" s="1"/>
  <c r="AK75" i="12" s="1"/>
  <c r="AO75" i="12" s="1"/>
  <c r="AI75" i="12" s="1"/>
  <c r="Q85" i="12"/>
  <c r="Q92" i="12"/>
  <c r="V106" i="12"/>
  <c r="Q109" i="12"/>
  <c r="Q143" i="12"/>
  <c r="V15" i="12"/>
  <c r="W15" i="12" s="1"/>
  <c r="X15" i="12" s="1"/>
  <c r="AM15" i="12" s="1"/>
  <c r="AK15" i="12" s="1"/>
  <c r="AO15" i="12" s="1"/>
  <c r="AI15" i="12" s="1"/>
  <c r="W40" i="12"/>
  <c r="X40" i="12" s="1"/>
  <c r="AM40" i="12" s="1"/>
  <c r="AK40" i="12" s="1"/>
  <c r="AO40" i="12" s="1"/>
  <c r="AI40" i="12" s="1"/>
  <c r="G40" i="12" s="1"/>
  <c r="J40" i="12" s="1"/>
  <c r="V56" i="12"/>
  <c r="V93" i="12"/>
  <c r="V128" i="12"/>
  <c r="W128" i="12" s="1"/>
  <c r="X128" i="12" s="1"/>
  <c r="AM128" i="12" s="1"/>
  <c r="AK128" i="12" s="1"/>
  <c r="AO128" i="12" s="1"/>
  <c r="AI128" i="12" s="1"/>
  <c r="W143" i="12"/>
  <c r="X143" i="12" s="1"/>
  <c r="AM143" i="12" s="1"/>
  <c r="AK143" i="12" s="1"/>
  <c r="AO143" i="12" s="1"/>
  <c r="AI143" i="12" s="1"/>
  <c r="Q18" i="12"/>
  <c r="Q28" i="12"/>
  <c r="Q104" i="12"/>
  <c r="Q17" i="12"/>
  <c r="Q27" i="12"/>
  <c r="W47" i="12"/>
  <c r="X47" i="12" s="1"/>
  <c r="AM47" i="12" s="1"/>
  <c r="AK47" i="12" s="1"/>
  <c r="AO47" i="12" s="1"/>
  <c r="AI47" i="12" s="1"/>
  <c r="W50" i="12"/>
  <c r="X50" i="12" s="1"/>
  <c r="AM50" i="12" s="1"/>
  <c r="AK50" i="12" s="1"/>
  <c r="AO50" i="12" s="1"/>
  <c r="AI50" i="12" s="1"/>
  <c r="W72" i="12"/>
  <c r="X72" i="12" s="1"/>
  <c r="AM72" i="12" s="1"/>
  <c r="AK72" i="12" s="1"/>
  <c r="AO72" i="12" s="1"/>
  <c r="AI72" i="12" s="1"/>
  <c r="W46" i="12"/>
  <c r="X46" i="12" s="1"/>
  <c r="AM46" i="12" s="1"/>
  <c r="AK46" i="12" s="1"/>
  <c r="AO46" i="12" s="1"/>
  <c r="AI46" i="12" s="1"/>
  <c r="Q53" i="12"/>
  <c r="Q67" i="12"/>
  <c r="V70" i="12"/>
  <c r="W70" i="12" s="1"/>
  <c r="X70" i="12" s="1"/>
  <c r="AM70" i="12" s="1"/>
  <c r="AK70" i="12" s="1"/>
  <c r="AO70" i="12" s="1"/>
  <c r="AI70" i="12" s="1"/>
  <c r="V79" i="12"/>
  <c r="W79" i="12" s="1"/>
  <c r="X79" i="12" s="1"/>
  <c r="AM79" i="12" s="1"/>
  <c r="AK79" i="12" s="1"/>
  <c r="AO79" i="12" s="1"/>
  <c r="AI79" i="12" s="1"/>
  <c r="Q87" i="12"/>
  <c r="W96" i="12"/>
  <c r="X96" i="12" s="1"/>
  <c r="AM96" i="12" s="1"/>
  <c r="AK96" i="12" s="1"/>
  <c r="AO96" i="12" s="1"/>
  <c r="AI96" i="12" s="1"/>
  <c r="V98" i="12"/>
  <c r="Q119" i="12"/>
  <c r="Q125" i="12"/>
  <c r="V127" i="12"/>
  <c r="W127" i="12" s="1"/>
  <c r="X127" i="12" s="1"/>
  <c r="AM127" i="12" s="1"/>
  <c r="AK127" i="12" s="1"/>
  <c r="AO127" i="12" s="1"/>
  <c r="AI127" i="12" s="1"/>
  <c r="Q150" i="12"/>
  <c r="Q156" i="12"/>
  <c r="Q157" i="12"/>
  <c r="V158" i="12"/>
  <c r="W158" i="12" s="1"/>
  <c r="X158" i="12" s="1"/>
  <c r="AM158" i="12" s="1"/>
  <c r="AK158" i="12" s="1"/>
  <c r="AO158" i="12" s="1"/>
  <c r="AI158" i="12" s="1"/>
  <c r="Q161" i="12"/>
  <c r="W22" i="12"/>
  <c r="X22" i="12" s="1"/>
  <c r="AM22" i="12" s="1"/>
  <c r="AK22" i="12" s="1"/>
  <c r="AO22" i="12" s="1"/>
  <c r="AI22" i="12" s="1"/>
  <c r="V21" i="12"/>
  <c r="W21" i="12" s="1"/>
  <c r="X21" i="12" s="1"/>
  <c r="AM21" i="12" s="1"/>
  <c r="AK21" i="12" s="1"/>
  <c r="AO21" i="12" s="1"/>
  <c r="AI21" i="12" s="1"/>
  <c r="W38" i="12"/>
  <c r="X38" i="12" s="1"/>
  <c r="AM38" i="12" s="1"/>
  <c r="AK38" i="12" s="1"/>
  <c r="AO38" i="12" s="1"/>
  <c r="AI38" i="12" s="1"/>
  <c r="G38" i="12" s="1"/>
  <c r="J38" i="12" s="1"/>
  <c r="V58" i="12"/>
  <c r="W58" i="12" s="1"/>
  <c r="X58" i="12" s="1"/>
  <c r="AM58" i="12" s="1"/>
  <c r="AK58" i="12" s="1"/>
  <c r="AO58" i="12" s="1"/>
  <c r="AI58" i="12" s="1"/>
  <c r="V88" i="12"/>
  <c r="V138" i="12"/>
  <c r="W138" i="12" s="1"/>
  <c r="X138" i="12" s="1"/>
  <c r="AM138" i="12" s="1"/>
  <c r="AK138" i="12" s="1"/>
  <c r="AO138" i="12" s="1"/>
  <c r="AI138" i="12" s="1"/>
  <c r="V170" i="12"/>
  <c r="Q36" i="12"/>
  <c r="V38" i="12"/>
  <c r="W56" i="12"/>
  <c r="X56" i="12" s="1"/>
  <c r="AM56" i="12" s="1"/>
  <c r="AK56" i="12" s="1"/>
  <c r="AO56" i="12" s="1"/>
  <c r="AI56" i="12" s="1"/>
  <c r="Q83" i="12"/>
  <c r="Q105" i="12"/>
  <c r="Q115" i="12"/>
  <c r="Q118" i="12"/>
  <c r="W121" i="12"/>
  <c r="X121" i="12" s="1"/>
  <c r="AM121" i="12" s="1"/>
  <c r="AK121" i="12" s="1"/>
  <c r="AO121" i="12" s="1"/>
  <c r="AI121" i="12" s="1"/>
  <c r="W122" i="12"/>
  <c r="X122" i="12" s="1"/>
  <c r="AM122" i="12" s="1"/>
  <c r="AK122" i="12" s="1"/>
  <c r="AO122" i="12" s="1"/>
  <c r="AI122" i="12" s="1"/>
  <c r="W123" i="12"/>
  <c r="X123" i="12" s="1"/>
  <c r="AM123" i="12" s="1"/>
  <c r="AK123" i="12" s="1"/>
  <c r="AO123" i="12" s="1"/>
  <c r="AI123" i="12" s="1"/>
  <c r="W152" i="12"/>
  <c r="X152" i="12" s="1"/>
  <c r="AM152" i="12" s="1"/>
  <c r="AK152" i="12" s="1"/>
  <c r="AO152" i="12" s="1"/>
  <c r="AI152" i="12" s="1"/>
  <c r="W154" i="12"/>
  <c r="X154" i="12" s="1"/>
  <c r="AM154" i="12" s="1"/>
  <c r="AK154" i="12" s="1"/>
  <c r="AO154" i="12" s="1"/>
  <c r="AI154" i="12" s="1"/>
  <c r="G154" i="12" s="1"/>
  <c r="J154" i="12" s="1"/>
  <c r="W83" i="12"/>
  <c r="X83" i="12" s="1"/>
  <c r="AM83" i="12" s="1"/>
  <c r="AK83" i="12" s="1"/>
  <c r="AO83" i="12" s="1"/>
  <c r="AI83" i="12" s="1"/>
  <c r="W16" i="12"/>
  <c r="X16" i="12" s="1"/>
  <c r="AM16" i="12" s="1"/>
  <c r="AK16" i="12" s="1"/>
  <c r="AO16" i="12" s="1"/>
  <c r="AI16" i="12" s="1"/>
  <c r="G16" i="12" s="1"/>
  <c r="J16" i="12" s="1"/>
  <c r="Q32" i="12"/>
  <c r="W63" i="12"/>
  <c r="X63" i="12" s="1"/>
  <c r="AM63" i="12" s="1"/>
  <c r="AK63" i="12" s="1"/>
  <c r="AO63" i="12" s="1"/>
  <c r="AI63" i="12" s="1"/>
  <c r="Q91" i="12"/>
  <c r="Q100" i="12"/>
  <c r="Q101" i="12"/>
  <c r="Q141" i="12"/>
  <c r="V63" i="12"/>
  <c r="W100" i="12"/>
  <c r="X100" i="12" s="1"/>
  <c r="AM100" i="12" s="1"/>
  <c r="AK100" i="12" s="1"/>
  <c r="AO100" i="12" s="1"/>
  <c r="AI100" i="12" s="1"/>
  <c r="W101" i="12"/>
  <c r="X101" i="12" s="1"/>
  <c r="AM101" i="12" s="1"/>
  <c r="AK101" i="12" s="1"/>
  <c r="AO101" i="12" s="1"/>
  <c r="AI101" i="12" s="1"/>
  <c r="G101" i="12" s="1"/>
  <c r="J101" i="12" s="1"/>
  <c r="V130" i="12"/>
  <c r="W130" i="12" s="1"/>
  <c r="X130" i="12" s="1"/>
  <c r="AM130" i="12" s="1"/>
  <c r="AK130" i="12" s="1"/>
  <c r="AO130" i="12" s="1"/>
  <c r="AI130" i="12" s="1"/>
  <c r="Q41" i="12"/>
  <c r="V61" i="12"/>
  <c r="V62" i="12"/>
  <c r="Q71" i="12"/>
  <c r="Q99" i="12"/>
  <c r="V133" i="12"/>
  <c r="W133" i="12" s="1"/>
  <c r="X133" i="12" s="1"/>
  <c r="AM133" i="12" s="1"/>
  <c r="AK133" i="12" s="1"/>
  <c r="AO133" i="12" s="1"/>
  <c r="AI133" i="12" s="1"/>
  <c r="G133" i="12" s="1"/>
  <c r="J133" i="12" s="1"/>
  <c r="W140" i="12"/>
  <c r="X140" i="12" s="1"/>
  <c r="AM140" i="12" s="1"/>
  <c r="AK140" i="12" s="1"/>
  <c r="AO140" i="12" s="1"/>
  <c r="AI140" i="12" s="1"/>
  <c r="G140" i="10" s="1"/>
  <c r="J140" i="10" s="1"/>
  <c r="W164" i="12"/>
  <c r="X164" i="12" s="1"/>
  <c r="AM164" i="12" s="1"/>
  <c r="AK164" i="12" s="1"/>
  <c r="AO164" i="12" s="1"/>
  <c r="AI164" i="12" s="1"/>
  <c r="G164" i="12" s="1"/>
  <c r="J164" i="12" s="1"/>
  <c r="Q166" i="12"/>
  <c r="R605" i="2"/>
  <c r="X605" i="2" s="1"/>
  <c r="R704" i="2"/>
  <c r="X704" i="2" s="1"/>
  <c r="Y798" i="2"/>
  <c r="Z798" i="2" s="1"/>
  <c r="AL798" i="2" s="1"/>
  <c r="AJ798" i="2" s="1"/>
  <c r="AN798" i="2" s="1"/>
  <c r="AH798" i="2" s="1"/>
  <c r="G798" i="2" s="1"/>
  <c r="R523" i="2"/>
  <c r="X523" i="2" s="1"/>
  <c r="S146" i="2"/>
  <c r="S713" i="2"/>
  <c r="R303" i="2"/>
  <c r="X303" i="2" s="1"/>
  <c r="Y303" i="2" s="1"/>
  <c r="Z303" i="2" s="1"/>
  <c r="AL303" i="2" s="1"/>
  <c r="AJ303" i="2" s="1"/>
  <c r="AN303" i="2" s="1"/>
  <c r="AH303" i="2" s="1"/>
  <c r="G303" i="2" s="1"/>
  <c r="R91" i="2"/>
  <c r="X91" i="2" s="1"/>
  <c r="Y91" i="2" s="1"/>
  <c r="Z91" i="2" s="1"/>
  <c r="AL91" i="2" s="1"/>
  <c r="AJ91" i="2" s="1"/>
  <c r="AN91" i="2" s="1"/>
  <c r="AH91" i="2" s="1"/>
  <c r="G91" i="2" s="1"/>
  <c r="J91" i="2" s="1"/>
  <c r="R331" i="2"/>
  <c r="X331" i="2" s="1"/>
  <c r="Y331" i="2" s="1"/>
  <c r="Z331" i="2" s="1"/>
  <c r="AL331" i="2" s="1"/>
  <c r="AJ331" i="2" s="1"/>
  <c r="AN331" i="2" s="1"/>
  <c r="AH331" i="2" s="1"/>
  <c r="G331" i="2" s="1"/>
  <c r="Y470" i="2"/>
  <c r="Z470" i="2" s="1"/>
  <c r="AL470" i="2" s="1"/>
  <c r="AJ470" i="2" s="1"/>
  <c r="AN470" i="2" s="1"/>
  <c r="AH470" i="2" s="1"/>
  <c r="G470" i="2" s="1"/>
  <c r="J470" i="2" s="1"/>
  <c r="R636" i="2"/>
  <c r="X636" i="2" s="1"/>
  <c r="Y636" i="2" s="1"/>
  <c r="Z636" i="2" s="1"/>
  <c r="AL636" i="2" s="1"/>
  <c r="AJ636" i="2" s="1"/>
  <c r="AN636" i="2" s="1"/>
  <c r="AH636" i="2" s="1"/>
  <c r="G636" i="2" s="1"/>
  <c r="Y696" i="2"/>
  <c r="Z696" i="2" s="1"/>
  <c r="AL696" i="2" s="1"/>
  <c r="AJ696" i="2" s="1"/>
  <c r="AN696" i="2" s="1"/>
  <c r="AH696" i="2" s="1"/>
  <c r="G696" i="2" s="1"/>
  <c r="J696" i="2" s="1"/>
  <c r="R302" i="2"/>
  <c r="X302" i="2" s="1"/>
  <c r="R259" i="2"/>
  <c r="X259" i="2" s="1"/>
  <c r="S778" i="2"/>
  <c r="S332" i="2"/>
  <c r="S145" i="2"/>
  <c r="R267" i="2"/>
  <c r="X267" i="2" s="1"/>
  <c r="Y267" i="2" s="1"/>
  <c r="Z267" i="2" s="1"/>
  <c r="AL267" i="2" s="1"/>
  <c r="AJ267" i="2" s="1"/>
  <c r="AN267" i="2" s="1"/>
  <c r="AH267" i="2" s="1"/>
  <c r="G267" i="2" s="1"/>
  <c r="G267" i="9" s="1"/>
  <c r="K267" i="9" s="1"/>
  <c r="R328" i="2"/>
  <c r="X328" i="2" s="1"/>
  <c r="Y328" i="2" s="1"/>
  <c r="Z328" i="2" s="1"/>
  <c r="AL328" i="2" s="1"/>
  <c r="AJ328" i="2" s="1"/>
  <c r="AN328" i="2" s="1"/>
  <c r="AH328" i="2" s="1"/>
  <c r="G328" i="2" s="1"/>
  <c r="R419" i="2"/>
  <c r="X419" i="2" s="1"/>
  <c r="R638" i="2"/>
  <c r="X638" i="2" s="1"/>
  <c r="S756" i="2"/>
  <c r="S514" i="2"/>
  <c r="R608" i="2"/>
  <c r="X608" i="2" s="1"/>
  <c r="Y608" i="2" s="1"/>
  <c r="Z608" i="2" s="1"/>
  <c r="AL608" i="2" s="1"/>
  <c r="AJ608" i="2" s="1"/>
  <c r="AN608" i="2" s="1"/>
  <c r="AH608" i="2" s="1"/>
  <c r="G608" i="2" s="1"/>
  <c r="Y532" i="2"/>
  <c r="Z532" i="2" s="1"/>
  <c r="AL532" i="2" s="1"/>
  <c r="AJ532" i="2" s="1"/>
  <c r="AN532" i="2" s="1"/>
  <c r="AH532" i="2" s="1"/>
  <c r="G532" i="2" s="1"/>
  <c r="J532" i="2" s="1"/>
  <c r="Y716" i="2"/>
  <c r="Z716" i="2" s="1"/>
  <c r="AL716" i="2" s="1"/>
  <c r="AJ716" i="2" s="1"/>
  <c r="AN716" i="2" s="1"/>
  <c r="AH716" i="2" s="1"/>
  <c r="G716" i="2" s="1"/>
  <c r="J716" i="2" s="1"/>
  <c r="R392" i="2"/>
  <c r="X392" i="2" s="1"/>
  <c r="Y392" i="2" s="1"/>
  <c r="Z392" i="2" s="1"/>
  <c r="AL392" i="2" s="1"/>
  <c r="AJ392" i="2" s="1"/>
  <c r="AN392" i="2" s="1"/>
  <c r="AH392" i="2" s="1"/>
  <c r="G392" i="2" s="1"/>
  <c r="R94" i="2"/>
  <c r="X94" i="2" s="1"/>
  <c r="R400" i="2"/>
  <c r="X400" i="2" s="1"/>
  <c r="R111" i="2"/>
  <c r="X111" i="2" s="1"/>
  <c r="Y111" i="2" s="1"/>
  <c r="Z111" i="2" s="1"/>
  <c r="AL111" i="2" s="1"/>
  <c r="AJ111" i="2" s="1"/>
  <c r="AN111" i="2" s="1"/>
  <c r="AH111" i="2" s="1"/>
  <c r="G111" i="2" s="1"/>
  <c r="R268" i="2"/>
  <c r="X268" i="2" s="1"/>
  <c r="Y268" i="2" s="1"/>
  <c r="Z268" i="2" s="1"/>
  <c r="AL268" i="2" s="1"/>
  <c r="AJ268" i="2" s="1"/>
  <c r="AN268" i="2" s="1"/>
  <c r="AH268" i="2" s="1"/>
  <c r="G268" i="2" s="1"/>
  <c r="R314" i="2"/>
  <c r="X314" i="2" s="1"/>
  <c r="Y314" i="2" s="1"/>
  <c r="Z314" i="2" s="1"/>
  <c r="AL314" i="2" s="1"/>
  <c r="AJ314" i="2" s="1"/>
  <c r="AN314" i="2" s="1"/>
  <c r="AH314" i="2" s="1"/>
  <c r="G314" i="2" s="1"/>
  <c r="R543" i="2"/>
  <c r="X543" i="2" s="1"/>
  <c r="Y543" i="2" s="1"/>
  <c r="Z543" i="2" s="1"/>
  <c r="AL543" i="2" s="1"/>
  <c r="AJ543" i="2" s="1"/>
  <c r="AN543" i="2" s="1"/>
  <c r="AH543" i="2" s="1"/>
  <c r="G543" i="2" s="1"/>
  <c r="R665" i="2"/>
  <c r="X665" i="2" s="1"/>
  <c r="Y665" i="2" s="1"/>
  <c r="Z665" i="2" s="1"/>
  <c r="AL665" i="2" s="1"/>
  <c r="AJ665" i="2" s="1"/>
  <c r="AN665" i="2" s="1"/>
  <c r="AH665" i="2" s="1"/>
  <c r="G665" i="2" s="1"/>
  <c r="Y743" i="2"/>
  <c r="Z743" i="2" s="1"/>
  <c r="AL743" i="2" s="1"/>
  <c r="AJ743" i="2" s="1"/>
  <c r="AN743" i="2" s="1"/>
  <c r="AH743" i="2" s="1"/>
  <c r="G743" i="2" s="1"/>
  <c r="R54" i="2"/>
  <c r="X54" i="2" s="1"/>
  <c r="S278" i="2"/>
  <c r="S743" i="2"/>
  <c r="R254" i="2"/>
  <c r="X254" i="2" s="1"/>
  <c r="Y254" i="2" s="1"/>
  <c r="Z254" i="2" s="1"/>
  <c r="AL254" i="2" s="1"/>
  <c r="AJ254" i="2" s="1"/>
  <c r="AN254" i="2" s="1"/>
  <c r="AH254" i="2" s="1"/>
  <c r="G254" i="2" s="1"/>
  <c r="R47" i="2"/>
  <c r="X47" i="2" s="1"/>
  <c r="Y47" i="2" s="1"/>
  <c r="Z47" i="2" s="1"/>
  <c r="AL47" i="2" s="1"/>
  <c r="AJ47" i="2" s="1"/>
  <c r="AN47" i="2" s="1"/>
  <c r="AH47" i="2" s="1"/>
  <c r="G47" i="2" s="1"/>
  <c r="G47" i="9" s="1"/>
  <c r="K47" i="9" s="1"/>
  <c r="R154" i="2"/>
  <c r="X154" i="2" s="1"/>
  <c r="Y154" i="2" s="1"/>
  <c r="Z154" i="2" s="1"/>
  <c r="AL154" i="2" s="1"/>
  <c r="AJ154" i="2" s="1"/>
  <c r="AN154" i="2" s="1"/>
  <c r="AH154" i="2" s="1"/>
  <c r="G154" i="2" s="1"/>
  <c r="R462" i="2"/>
  <c r="X462" i="2" s="1"/>
  <c r="Y462" i="2" s="1"/>
  <c r="Z462" i="2" s="1"/>
  <c r="AL462" i="2" s="1"/>
  <c r="AJ462" i="2" s="1"/>
  <c r="AN462" i="2" s="1"/>
  <c r="AH462" i="2" s="1"/>
  <c r="G462" i="2" s="1"/>
  <c r="R354" i="2"/>
  <c r="X354" i="2" s="1"/>
  <c r="Y354" i="2" s="1"/>
  <c r="Z354" i="2" s="1"/>
  <c r="AL354" i="2" s="1"/>
  <c r="AJ354" i="2" s="1"/>
  <c r="AN354" i="2" s="1"/>
  <c r="AH354" i="2" s="1"/>
  <c r="G354" i="2" s="1"/>
  <c r="R406" i="2"/>
  <c r="X406" i="2" s="1"/>
  <c r="R614" i="2"/>
  <c r="X614" i="2" s="1"/>
  <c r="R251" i="2"/>
  <c r="X251" i="2" s="1"/>
  <c r="Y251" i="2" s="1"/>
  <c r="Z251" i="2" s="1"/>
  <c r="AL251" i="2" s="1"/>
  <c r="AJ251" i="2" s="1"/>
  <c r="AN251" i="2" s="1"/>
  <c r="AH251" i="2" s="1"/>
  <c r="G251" i="2" s="1"/>
  <c r="S370" i="2"/>
  <c r="R512" i="2"/>
  <c r="X512" i="2" s="1"/>
  <c r="Y512" i="2" s="1"/>
  <c r="Z512" i="2" s="1"/>
  <c r="AL512" i="2" s="1"/>
  <c r="AJ512" i="2" s="1"/>
  <c r="AN512" i="2" s="1"/>
  <c r="AH512" i="2" s="1"/>
  <c r="G512" i="2" s="1"/>
  <c r="R624" i="2"/>
  <c r="X624" i="2" s="1"/>
  <c r="S695" i="2"/>
  <c r="W13" i="12"/>
  <c r="X13" i="12" s="1"/>
  <c r="AM13" i="12" s="1"/>
  <c r="AK13" i="12" s="1"/>
  <c r="AO13" i="12" s="1"/>
  <c r="AI13" i="12" s="1"/>
  <c r="G13" i="10" s="1"/>
  <c r="J13" i="10" s="1"/>
  <c r="Q73" i="12"/>
  <c r="V73" i="12"/>
  <c r="W73" i="12" s="1"/>
  <c r="X73" i="12" s="1"/>
  <c r="AM73" i="12" s="1"/>
  <c r="AK73" i="12" s="1"/>
  <c r="AO73" i="12" s="1"/>
  <c r="AI73" i="12" s="1"/>
  <c r="Q89" i="12"/>
  <c r="V89" i="12"/>
  <c r="Q11" i="12"/>
  <c r="V13" i="12"/>
  <c r="V25" i="12"/>
  <c r="W25" i="12" s="1"/>
  <c r="X25" i="12" s="1"/>
  <c r="AM25" i="12" s="1"/>
  <c r="AK25" i="12" s="1"/>
  <c r="AO25" i="12" s="1"/>
  <c r="AI25" i="12" s="1"/>
  <c r="Q29" i="12"/>
  <c r="W32" i="12"/>
  <c r="X32" i="12" s="1"/>
  <c r="AM32" i="12" s="1"/>
  <c r="AK32" i="12" s="1"/>
  <c r="AO32" i="12" s="1"/>
  <c r="AI32" i="12" s="1"/>
  <c r="W41" i="12"/>
  <c r="X41" i="12" s="1"/>
  <c r="AM41" i="12" s="1"/>
  <c r="AK41" i="12" s="1"/>
  <c r="AO41" i="12" s="1"/>
  <c r="AI41" i="12" s="1"/>
  <c r="G41" i="10" s="1"/>
  <c r="J41" i="10" s="1"/>
  <c r="Q46" i="12"/>
  <c r="Q48" i="12"/>
  <c r="Q54" i="12"/>
  <c r="Q59" i="12"/>
  <c r="V66" i="12"/>
  <c r="Q66" i="12"/>
  <c r="W90" i="12"/>
  <c r="X90" i="12" s="1"/>
  <c r="AM90" i="12" s="1"/>
  <c r="AK90" i="12" s="1"/>
  <c r="AO90" i="12" s="1"/>
  <c r="AI90" i="12" s="1"/>
  <c r="G90" i="10" s="1"/>
  <c r="J90" i="10" s="1"/>
  <c r="W11" i="12"/>
  <c r="X11" i="12" s="1"/>
  <c r="AM11" i="12" s="1"/>
  <c r="AK11" i="12" s="1"/>
  <c r="AO11" i="12" s="1"/>
  <c r="AI11" i="12" s="1"/>
  <c r="G11" i="10" s="1"/>
  <c r="J11" i="10" s="1"/>
  <c r="Q14" i="12"/>
  <c r="Q20" i="12"/>
  <c r="Q23" i="12"/>
  <c r="W29" i="12"/>
  <c r="X29" i="12" s="1"/>
  <c r="AM29" i="12" s="1"/>
  <c r="AK29" i="12" s="1"/>
  <c r="AO29" i="12" s="1"/>
  <c r="AI29" i="12" s="1"/>
  <c r="Q39" i="12"/>
  <c r="W48" i="12"/>
  <c r="X48" i="12" s="1"/>
  <c r="AM48" i="12" s="1"/>
  <c r="AK48" i="12" s="1"/>
  <c r="AO48" i="12" s="1"/>
  <c r="AI48" i="12" s="1"/>
  <c r="G48" i="10" s="1"/>
  <c r="J48" i="10" s="1"/>
  <c r="Q51" i="12"/>
  <c r="W54" i="12"/>
  <c r="X54" i="12" s="1"/>
  <c r="AM54" i="12" s="1"/>
  <c r="AK54" i="12" s="1"/>
  <c r="AO54" i="12" s="1"/>
  <c r="AI54" i="12" s="1"/>
  <c r="G54" i="12" s="1"/>
  <c r="J54" i="12" s="1"/>
  <c r="Q57" i="12"/>
  <c r="W59" i="12"/>
  <c r="X59" i="12" s="1"/>
  <c r="AM59" i="12" s="1"/>
  <c r="AK59" i="12" s="1"/>
  <c r="AO59" i="12" s="1"/>
  <c r="AI59" i="12" s="1"/>
  <c r="V65" i="12"/>
  <c r="W65" i="12" s="1"/>
  <c r="X65" i="12" s="1"/>
  <c r="AM65" i="12" s="1"/>
  <c r="AK65" i="12" s="1"/>
  <c r="AO65" i="12" s="1"/>
  <c r="AI65" i="12" s="1"/>
  <c r="W66" i="12"/>
  <c r="X66" i="12" s="1"/>
  <c r="AM66" i="12" s="1"/>
  <c r="AK66" i="12" s="1"/>
  <c r="AO66" i="12" s="1"/>
  <c r="AI66" i="12" s="1"/>
  <c r="Q139" i="12"/>
  <c r="V139" i="12"/>
  <c r="W139" i="12" s="1"/>
  <c r="X139" i="12" s="1"/>
  <c r="AM139" i="12" s="1"/>
  <c r="AK139" i="12" s="1"/>
  <c r="AO139" i="12" s="1"/>
  <c r="AI139" i="12" s="1"/>
  <c r="W141" i="12"/>
  <c r="X141" i="12" s="1"/>
  <c r="AM141" i="12" s="1"/>
  <c r="AK141" i="12" s="1"/>
  <c r="AO141" i="12" s="1"/>
  <c r="AI141" i="12" s="1"/>
  <c r="G141" i="10" s="1"/>
  <c r="J141" i="10" s="1"/>
  <c r="W14" i="12"/>
  <c r="X14" i="12" s="1"/>
  <c r="AM14" i="12" s="1"/>
  <c r="AK14" i="12" s="1"/>
  <c r="AO14" i="12" s="1"/>
  <c r="AI14" i="12" s="1"/>
  <c r="G14" i="10" s="1"/>
  <c r="J14" i="10" s="1"/>
  <c r="W20" i="12"/>
  <c r="X20" i="12" s="1"/>
  <c r="AM20" i="12" s="1"/>
  <c r="AK20" i="12" s="1"/>
  <c r="AO20" i="12" s="1"/>
  <c r="AI20" i="12" s="1"/>
  <c r="W23" i="12"/>
  <c r="X23" i="12" s="1"/>
  <c r="AM23" i="12" s="1"/>
  <c r="AK23" i="12" s="1"/>
  <c r="AO23" i="12" s="1"/>
  <c r="AI23" i="12" s="1"/>
  <c r="W39" i="12"/>
  <c r="X39" i="12" s="1"/>
  <c r="AM39" i="12" s="1"/>
  <c r="AK39" i="12" s="1"/>
  <c r="AO39" i="12" s="1"/>
  <c r="AI39" i="12" s="1"/>
  <c r="W51" i="12"/>
  <c r="X51" i="12" s="1"/>
  <c r="AM51" i="12" s="1"/>
  <c r="AK51" i="12" s="1"/>
  <c r="AO51" i="12" s="1"/>
  <c r="AI51" i="12" s="1"/>
  <c r="W57" i="12"/>
  <c r="X57" i="12" s="1"/>
  <c r="AM57" i="12" s="1"/>
  <c r="AK57" i="12" s="1"/>
  <c r="AO57" i="12" s="1"/>
  <c r="AI57" i="12" s="1"/>
  <c r="G57" i="10" s="1"/>
  <c r="J57" i="10" s="1"/>
  <c r="Q94" i="12"/>
  <c r="V94" i="12"/>
  <c r="W94" i="12" s="1"/>
  <c r="X94" i="12" s="1"/>
  <c r="AM94" i="12" s="1"/>
  <c r="AK94" i="12" s="1"/>
  <c r="AO94" i="12" s="1"/>
  <c r="AI94" i="12" s="1"/>
  <c r="Q107" i="12"/>
  <c r="V107" i="12"/>
  <c r="Q12" i="12"/>
  <c r="W17" i="12"/>
  <c r="X17" i="12" s="1"/>
  <c r="AM17" i="12" s="1"/>
  <c r="AK17" i="12" s="1"/>
  <c r="AO17" i="12" s="1"/>
  <c r="AI17" i="12" s="1"/>
  <c r="W27" i="12"/>
  <c r="X27" i="12" s="1"/>
  <c r="AM27" i="12" s="1"/>
  <c r="AK27" i="12" s="1"/>
  <c r="AO27" i="12" s="1"/>
  <c r="AI27" i="12" s="1"/>
  <c r="Q30" i="12"/>
  <c r="W33" i="12"/>
  <c r="X33" i="12" s="1"/>
  <c r="AM33" i="12" s="1"/>
  <c r="AK33" i="12" s="1"/>
  <c r="AO33" i="12" s="1"/>
  <c r="AI33" i="12" s="1"/>
  <c r="G33" i="12" s="1"/>
  <c r="J33" i="12" s="1"/>
  <c r="W36" i="12"/>
  <c r="X36" i="12" s="1"/>
  <c r="AM36" i="12" s="1"/>
  <c r="AK36" i="12" s="1"/>
  <c r="AO36" i="12" s="1"/>
  <c r="AI36" i="12" s="1"/>
  <c r="G36" i="10" s="1"/>
  <c r="J36" i="10" s="1"/>
  <c r="W42" i="12"/>
  <c r="X42" i="12" s="1"/>
  <c r="AM42" i="12" s="1"/>
  <c r="AK42" i="12" s="1"/>
  <c r="AO42" i="12" s="1"/>
  <c r="AI42" i="12" s="1"/>
  <c r="G42" i="10" s="1"/>
  <c r="J42" i="10" s="1"/>
  <c r="W44" i="12"/>
  <c r="X44" i="12" s="1"/>
  <c r="AM44" i="12" s="1"/>
  <c r="AK44" i="12" s="1"/>
  <c r="AO44" i="12" s="1"/>
  <c r="AI44" i="12" s="1"/>
  <c r="Q49" i="12"/>
  <c r="Q55" i="12"/>
  <c r="W108" i="12"/>
  <c r="X108" i="12" s="1"/>
  <c r="AM108" i="12" s="1"/>
  <c r="AK108" i="12" s="1"/>
  <c r="AO108" i="12" s="1"/>
  <c r="AI108" i="12" s="1"/>
  <c r="W12" i="12"/>
  <c r="X12" i="12" s="1"/>
  <c r="AM12" i="12" s="1"/>
  <c r="AK12" i="12" s="1"/>
  <c r="AO12" i="12" s="1"/>
  <c r="AI12" i="12" s="1"/>
  <c r="G12" i="10" s="1"/>
  <c r="J12" i="10" s="1"/>
  <c r="W24" i="12"/>
  <c r="X24" i="12" s="1"/>
  <c r="AM24" i="12" s="1"/>
  <c r="AK24" i="12" s="1"/>
  <c r="AO24" i="12" s="1"/>
  <c r="AI24" i="12" s="1"/>
  <c r="G24" i="12" s="1"/>
  <c r="J24" i="12" s="1"/>
  <c r="W30" i="12"/>
  <c r="X30" i="12" s="1"/>
  <c r="AM30" i="12" s="1"/>
  <c r="AK30" i="12" s="1"/>
  <c r="AO30" i="12" s="1"/>
  <c r="AI30" i="12" s="1"/>
  <c r="G30" i="12" s="1"/>
  <c r="J30" i="12" s="1"/>
  <c r="W49" i="12"/>
  <c r="X49" i="12" s="1"/>
  <c r="AM49" i="12" s="1"/>
  <c r="AK49" i="12" s="1"/>
  <c r="AO49" i="12" s="1"/>
  <c r="AI49" i="12" s="1"/>
  <c r="G49" i="12" s="1"/>
  <c r="J49" i="12" s="1"/>
  <c r="W55" i="12"/>
  <c r="X55" i="12" s="1"/>
  <c r="AM55" i="12" s="1"/>
  <c r="AK55" i="12" s="1"/>
  <c r="AO55" i="12" s="1"/>
  <c r="AI55" i="12" s="1"/>
  <c r="G55" i="10" s="1"/>
  <c r="J55" i="10" s="1"/>
  <c r="Q136" i="12"/>
  <c r="V136" i="12"/>
  <c r="W136" i="12" s="1"/>
  <c r="X136" i="12" s="1"/>
  <c r="AM136" i="12" s="1"/>
  <c r="AK136" i="12" s="1"/>
  <c r="AO136" i="12" s="1"/>
  <c r="AI136" i="12" s="1"/>
  <c r="W61" i="12"/>
  <c r="X61" i="12" s="1"/>
  <c r="AM61" i="12" s="1"/>
  <c r="AK61" i="12" s="1"/>
  <c r="AO61" i="12" s="1"/>
  <c r="AI61" i="12" s="1"/>
  <c r="Q81" i="12"/>
  <c r="V81" i="12"/>
  <c r="W81" i="12" s="1"/>
  <c r="X81" i="12" s="1"/>
  <c r="AM81" i="12" s="1"/>
  <c r="AK81" i="12" s="1"/>
  <c r="AO81" i="12" s="1"/>
  <c r="AI81" i="12" s="1"/>
  <c r="G81" i="12" s="1"/>
  <c r="J81" i="12" s="1"/>
  <c r="Q112" i="12"/>
  <c r="V112" i="12"/>
  <c r="W18" i="12"/>
  <c r="X18" i="12" s="1"/>
  <c r="AM18" i="12" s="1"/>
  <c r="AK18" i="12" s="1"/>
  <c r="AO18" i="12" s="1"/>
  <c r="AI18" i="12" s="1"/>
  <c r="G18" i="10" s="1"/>
  <c r="J18" i="10" s="1"/>
  <c r="W28" i="12"/>
  <c r="X28" i="12" s="1"/>
  <c r="AM28" i="12" s="1"/>
  <c r="AK28" i="12" s="1"/>
  <c r="AO28" i="12" s="1"/>
  <c r="AI28" i="12" s="1"/>
  <c r="W34" i="12"/>
  <c r="X34" i="12" s="1"/>
  <c r="AM34" i="12" s="1"/>
  <c r="AK34" i="12" s="1"/>
  <c r="AO34" i="12" s="1"/>
  <c r="AI34" i="12" s="1"/>
  <c r="W45" i="12"/>
  <c r="X45" i="12" s="1"/>
  <c r="AM45" i="12" s="1"/>
  <c r="AK45" i="12" s="1"/>
  <c r="AO45" i="12" s="1"/>
  <c r="AI45" i="12" s="1"/>
  <c r="W53" i="12"/>
  <c r="X53" i="12" s="1"/>
  <c r="AM53" i="12" s="1"/>
  <c r="AK53" i="12" s="1"/>
  <c r="AO53" i="12" s="1"/>
  <c r="AI53" i="12" s="1"/>
  <c r="G53" i="10" s="1"/>
  <c r="J53" i="10" s="1"/>
  <c r="W62" i="12"/>
  <c r="X62" i="12" s="1"/>
  <c r="AM62" i="12" s="1"/>
  <c r="AK62" i="12" s="1"/>
  <c r="AO62" i="12" s="1"/>
  <c r="AI62" i="12" s="1"/>
  <c r="G62" i="10" s="1"/>
  <c r="J62" i="10" s="1"/>
  <c r="V68" i="12"/>
  <c r="Q68" i="12"/>
  <c r="Q134" i="12"/>
  <c r="V134" i="12"/>
  <c r="W134" i="12" s="1"/>
  <c r="X134" i="12" s="1"/>
  <c r="AM134" i="12" s="1"/>
  <c r="AK134" i="12" s="1"/>
  <c r="AO134" i="12" s="1"/>
  <c r="AI134" i="12" s="1"/>
  <c r="Q147" i="12"/>
  <c r="V147" i="12"/>
  <c r="W147" i="12" s="1"/>
  <c r="X147" i="12" s="1"/>
  <c r="AM147" i="12" s="1"/>
  <c r="AK147" i="12" s="1"/>
  <c r="AO147" i="12" s="1"/>
  <c r="AI147" i="12" s="1"/>
  <c r="W71" i="12"/>
  <c r="X71" i="12" s="1"/>
  <c r="AM71" i="12" s="1"/>
  <c r="AK71" i="12" s="1"/>
  <c r="AO71" i="12" s="1"/>
  <c r="AI71" i="12" s="1"/>
  <c r="W68" i="12"/>
  <c r="X68" i="12" s="1"/>
  <c r="AM68" i="12" s="1"/>
  <c r="AK68" i="12" s="1"/>
  <c r="AO68" i="12" s="1"/>
  <c r="AI68" i="12" s="1"/>
  <c r="G68" i="10" s="1"/>
  <c r="J68" i="10" s="1"/>
  <c r="V76" i="12"/>
  <c r="W76" i="12" s="1"/>
  <c r="X76" i="12" s="1"/>
  <c r="AM76" i="12" s="1"/>
  <c r="AK76" i="12" s="1"/>
  <c r="AO76" i="12" s="1"/>
  <c r="AI76" i="12" s="1"/>
  <c r="Q82" i="12"/>
  <c r="V84" i="12"/>
  <c r="W84" i="12" s="1"/>
  <c r="X84" i="12" s="1"/>
  <c r="AM84" i="12" s="1"/>
  <c r="AK84" i="12" s="1"/>
  <c r="AO84" i="12" s="1"/>
  <c r="AI84" i="12" s="1"/>
  <c r="W87" i="12"/>
  <c r="X87" i="12" s="1"/>
  <c r="AM87" i="12" s="1"/>
  <c r="AK87" i="12" s="1"/>
  <c r="AO87" i="12" s="1"/>
  <c r="AI87" i="12" s="1"/>
  <c r="G87" i="12" s="1"/>
  <c r="J87" i="12" s="1"/>
  <c r="Q90" i="12"/>
  <c r="W92" i="12"/>
  <c r="X92" i="12" s="1"/>
  <c r="AM92" i="12" s="1"/>
  <c r="AK92" i="12" s="1"/>
  <c r="AO92" i="12" s="1"/>
  <c r="AI92" i="12" s="1"/>
  <c r="G92" i="12" s="1"/>
  <c r="J92" i="12" s="1"/>
  <c r="Q95" i="12"/>
  <c r="V97" i="12"/>
  <c r="W97" i="12" s="1"/>
  <c r="X97" i="12" s="1"/>
  <c r="AM97" i="12" s="1"/>
  <c r="AK97" i="12" s="1"/>
  <c r="AO97" i="12" s="1"/>
  <c r="AI97" i="12" s="1"/>
  <c r="V102" i="12"/>
  <c r="W102" i="12" s="1"/>
  <c r="X102" i="12" s="1"/>
  <c r="AM102" i="12" s="1"/>
  <c r="AK102" i="12" s="1"/>
  <c r="AO102" i="12" s="1"/>
  <c r="AI102" i="12" s="1"/>
  <c r="W105" i="12"/>
  <c r="X105" i="12" s="1"/>
  <c r="AM105" i="12" s="1"/>
  <c r="AK105" i="12" s="1"/>
  <c r="AO105" i="12" s="1"/>
  <c r="AI105" i="12" s="1"/>
  <c r="Q108" i="12"/>
  <c r="W110" i="12"/>
  <c r="X110" i="12" s="1"/>
  <c r="AM110" i="12" s="1"/>
  <c r="AK110" i="12" s="1"/>
  <c r="AO110" i="12" s="1"/>
  <c r="AI110" i="12" s="1"/>
  <c r="G110" i="10" s="1"/>
  <c r="J110" i="10" s="1"/>
  <c r="Q113" i="12"/>
  <c r="Q116" i="12"/>
  <c r="W119" i="12"/>
  <c r="X119" i="12" s="1"/>
  <c r="AM119" i="12" s="1"/>
  <c r="AK119" i="12" s="1"/>
  <c r="AO119" i="12" s="1"/>
  <c r="AI119" i="12" s="1"/>
  <c r="G119" i="12" s="1"/>
  <c r="J119" i="12" s="1"/>
  <c r="V124" i="12"/>
  <c r="W124" i="12" s="1"/>
  <c r="X124" i="12" s="1"/>
  <c r="AM124" i="12" s="1"/>
  <c r="AK124" i="12" s="1"/>
  <c r="AO124" i="12" s="1"/>
  <c r="AI124" i="12" s="1"/>
  <c r="V129" i="12"/>
  <c r="W129" i="12" s="1"/>
  <c r="X129" i="12" s="1"/>
  <c r="AM129" i="12" s="1"/>
  <c r="AK129" i="12" s="1"/>
  <c r="AO129" i="12" s="1"/>
  <c r="AI129" i="12" s="1"/>
  <c r="W132" i="12"/>
  <c r="X132" i="12" s="1"/>
  <c r="AM132" i="12" s="1"/>
  <c r="AK132" i="12" s="1"/>
  <c r="AO132" i="12" s="1"/>
  <c r="AI132" i="12" s="1"/>
  <c r="G132" i="10" s="1"/>
  <c r="J132" i="10" s="1"/>
  <c r="Q140" i="12"/>
  <c r="Q142" i="12"/>
  <c r="V144" i="12"/>
  <c r="W144" i="12" s="1"/>
  <c r="X144" i="12" s="1"/>
  <c r="AM144" i="12" s="1"/>
  <c r="AK144" i="12" s="1"/>
  <c r="AO144" i="12" s="1"/>
  <c r="AI144" i="12" s="1"/>
  <c r="W150" i="12"/>
  <c r="X150" i="12" s="1"/>
  <c r="AM150" i="12" s="1"/>
  <c r="AK150" i="12" s="1"/>
  <c r="AO150" i="12" s="1"/>
  <c r="AI150" i="12" s="1"/>
  <c r="G150" i="12" s="1"/>
  <c r="J150" i="12" s="1"/>
  <c r="V155" i="12"/>
  <c r="W155" i="12" s="1"/>
  <c r="X155" i="12" s="1"/>
  <c r="AM155" i="12" s="1"/>
  <c r="AK155" i="12" s="1"/>
  <c r="AO155" i="12" s="1"/>
  <c r="AI155" i="12" s="1"/>
  <c r="Q163" i="12"/>
  <c r="W166" i="12"/>
  <c r="X166" i="12" s="1"/>
  <c r="AM166" i="12" s="1"/>
  <c r="AK166" i="12" s="1"/>
  <c r="AO166" i="12" s="1"/>
  <c r="AI166" i="12" s="1"/>
  <c r="G166" i="12" s="1"/>
  <c r="J166" i="12" s="1"/>
  <c r="Q169" i="12"/>
  <c r="V171" i="12"/>
  <c r="W171" i="12" s="1"/>
  <c r="X171" i="12" s="1"/>
  <c r="AM171" i="12" s="1"/>
  <c r="AK171" i="12" s="1"/>
  <c r="AO171" i="12" s="1"/>
  <c r="AI171" i="12" s="1"/>
  <c r="W82" i="12"/>
  <c r="X82" i="12" s="1"/>
  <c r="AM82" i="12" s="1"/>
  <c r="AK82" i="12" s="1"/>
  <c r="AO82" i="12" s="1"/>
  <c r="AI82" i="12" s="1"/>
  <c r="W95" i="12"/>
  <c r="X95" i="12" s="1"/>
  <c r="AM95" i="12" s="1"/>
  <c r="AK95" i="12" s="1"/>
  <c r="AO95" i="12" s="1"/>
  <c r="AI95" i="12" s="1"/>
  <c r="G95" i="12" s="1"/>
  <c r="J95" i="12" s="1"/>
  <c r="W113" i="12"/>
  <c r="X113" i="12" s="1"/>
  <c r="AM113" i="12" s="1"/>
  <c r="AK113" i="12" s="1"/>
  <c r="AO113" i="12" s="1"/>
  <c r="AI113" i="12" s="1"/>
  <c r="G113" i="12" s="1"/>
  <c r="J113" i="12" s="1"/>
  <c r="W116" i="12"/>
  <c r="X116" i="12" s="1"/>
  <c r="AM116" i="12" s="1"/>
  <c r="AK116" i="12" s="1"/>
  <c r="AO116" i="12" s="1"/>
  <c r="AI116" i="12" s="1"/>
  <c r="W142" i="12"/>
  <c r="X142" i="12" s="1"/>
  <c r="AM142" i="12" s="1"/>
  <c r="AK142" i="12" s="1"/>
  <c r="AO142" i="12" s="1"/>
  <c r="AI142" i="12" s="1"/>
  <c r="G142" i="10" s="1"/>
  <c r="J142" i="10" s="1"/>
  <c r="W163" i="12"/>
  <c r="X163" i="12" s="1"/>
  <c r="AM163" i="12" s="1"/>
  <c r="AK163" i="12" s="1"/>
  <c r="AO163" i="12" s="1"/>
  <c r="AI163" i="12" s="1"/>
  <c r="G163" i="10" s="1"/>
  <c r="J163" i="10" s="1"/>
  <c r="W169" i="12"/>
  <c r="X169" i="12" s="1"/>
  <c r="AM169" i="12" s="1"/>
  <c r="AK169" i="12" s="1"/>
  <c r="AO169" i="12" s="1"/>
  <c r="AI169" i="12" s="1"/>
  <c r="W77" i="12"/>
  <c r="X77" i="12" s="1"/>
  <c r="AM77" i="12" s="1"/>
  <c r="AK77" i="12" s="1"/>
  <c r="AO77" i="12" s="1"/>
  <c r="AI77" i="12" s="1"/>
  <c r="W85" i="12"/>
  <c r="X85" i="12" s="1"/>
  <c r="AM85" i="12" s="1"/>
  <c r="AK85" i="12" s="1"/>
  <c r="AO85" i="12" s="1"/>
  <c r="AI85" i="12" s="1"/>
  <c r="G85" i="10" s="1"/>
  <c r="J85" i="10" s="1"/>
  <c r="W98" i="12"/>
  <c r="X98" i="12" s="1"/>
  <c r="AM98" i="12" s="1"/>
  <c r="AK98" i="12" s="1"/>
  <c r="AO98" i="12" s="1"/>
  <c r="AI98" i="12" s="1"/>
  <c r="G98" i="10" s="1"/>
  <c r="J98" i="10" s="1"/>
  <c r="W103" i="12"/>
  <c r="X103" i="12" s="1"/>
  <c r="AM103" i="12" s="1"/>
  <c r="AK103" i="12" s="1"/>
  <c r="AO103" i="12" s="1"/>
  <c r="AI103" i="12" s="1"/>
  <c r="G103" i="10" s="1"/>
  <c r="J103" i="10" s="1"/>
  <c r="W125" i="12"/>
  <c r="X125" i="12" s="1"/>
  <c r="AM125" i="12" s="1"/>
  <c r="AK125" i="12" s="1"/>
  <c r="AO125" i="12" s="1"/>
  <c r="AI125" i="12" s="1"/>
  <c r="G125" i="12" s="1"/>
  <c r="J125" i="12" s="1"/>
  <c r="W145" i="12"/>
  <c r="X145" i="12" s="1"/>
  <c r="AM145" i="12" s="1"/>
  <c r="AK145" i="12" s="1"/>
  <c r="AO145" i="12" s="1"/>
  <c r="AI145" i="12" s="1"/>
  <c r="G145" i="10" s="1"/>
  <c r="J145" i="10" s="1"/>
  <c r="W148" i="12"/>
  <c r="X148" i="12" s="1"/>
  <c r="AM148" i="12" s="1"/>
  <c r="AK148" i="12" s="1"/>
  <c r="AO148" i="12" s="1"/>
  <c r="AI148" i="12" s="1"/>
  <c r="G148" i="12" s="1"/>
  <c r="J148" i="12" s="1"/>
  <c r="W156" i="12"/>
  <c r="X156" i="12" s="1"/>
  <c r="AM156" i="12" s="1"/>
  <c r="AK156" i="12" s="1"/>
  <c r="AO156" i="12" s="1"/>
  <c r="AI156" i="12" s="1"/>
  <c r="G156" i="12" s="1"/>
  <c r="J156" i="12" s="1"/>
  <c r="Q167" i="12"/>
  <c r="W80" i="12"/>
  <c r="X80" i="12" s="1"/>
  <c r="AM80" i="12" s="1"/>
  <c r="AK80" i="12" s="1"/>
  <c r="AO80" i="12" s="1"/>
  <c r="AI80" i="12" s="1"/>
  <c r="G80" i="12" s="1"/>
  <c r="J80" i="12" s="1"/>
  <c r="W88" i="12"/>
  <c r="X88" i="12" s="1"/>
  <c r="AM88" i="12" s="1"/>
  <c r="AK88" i="12" s="1"/>
  <c r="AO88" i="12" s="1"/>
  <c r="AI88" i="12" s="1"/>
  <c r="G88" i="10" s="1"/>
  <c r="J88" i="10" s="1"/>
  <c r="W93" i="12"/>
  <c r="X93" i="12" s="1"/>
  <c r="AM93" i="12" s="1"/>
  <c r="AK93" i="12" s="1"/>
  <c r="AO93" i="12" s="1"/>
  <c r="AI93" i="12" s="1"/>
  <c r="G93" i="10" s="1"/>
  <c r="J93" i="10" s="1"/>
  <c r="W106" i="12"/>
  <c r="X106" i="12" s="1"/>
  <c r="AM106" i="12" s="1"/>
  <c r="AK106" i="12" s="1"/>
  <c r="AO106" i="12" s="1"/>
  <c r="AI106" i="12" s="1"/>
  <c r="W111" i="12"/>
  <c r="X111" i="12" s="1"/>
  <c r="AM111" i="12" s="1"/>
  <c r="AK111" i="12" s="1"/>
  <c r="AO111" i="12" s="1"/>
  <c r="AI111" i="12" s="1"/>
  <c r="G111" i="10" s="1"/>
  <c r="J111" i="10" s="1"/>
  <c r="W167" i="12"/>
  <c r="X167" i="12" s="1"/>
  <c r="AM167" i="12" s="1"/>
  <c r="AK167" i="12" s="1"/>
  <c r="AO167" i="12" s="1"/>
  <c r="AI167" i="12" s="1"/>
  <c r="W170" i="12"/>
  <c r="X170" i="12" s="1"/>
  <c r="AM170" i="12" s="1"/>
  <c r="AK170" i="12" s="1"/>
  <c r="AO170" i="12" s="1"/>
  <c r="AI170" i="12" s="1"/>
  <c r="G170" i="12" s="1"/>
  <c r="J170" i="12" s="1"/>
  <c r="W67" i="12"/>
  <c r="X67" i="12" s="1"/>
  <c r="AM67" i="12" s="1"/>
  <c r="AK67" i="12" s="1"/>
  <c r="AO67" i="12" s="1"/>
  <c r="AI67" i="12" s="1"/>
  <c r="G67" i="12" s="1"/>
  <c r="J67" i="12" s="1"/>
  <c r="W78" i="12"/>
  <c r="X78" i="12" s="1"/>
  <c r="AM78" i="12" s="1"/>
  <c r="AK78" i="12" s="1"/>
  <c r="AO78" i="12" s="1"/>
  <c r="AI78" i="12" s="1"/>
  <c r="G78" i="12" s="1"/>
  <c r="J78" i="12" s="1"/>
  <c r="W86" i="12"/>
  <c r="X86" i="12" s="1"/>
  <c r="AM86" i="12" s="1"/>
  <c r="AK86" i="12" s="1"/>
  <c r="AO86" i="12" s="1"/>
  <c r="AI86" i="12" s="1"/>
  <c r="W91" i="12"/>
  <c r="X91" i="12" s="1"/>
  <c r="AM91" i="12" s="1"/>
  <c r="AK91" i="12" s="1"/>
  <c r="AO91" i="12" s="1"/>
  <c r="AI91" i="12" s="1"/>
  <c r="G91" i="12" s="1"/>
  <c r="J91" i="12" s="1"/>
  <c r="W99" i="12"/>
  <c r="X99" i="12" s="1"/>
  <c r="AM99" i="12" s="1"/>
  <c r="AK99" i="12" s="1"/>
  <c r="AO99" i="12" s="1"/>
  <c r="AI99" i="12" s="1"/>
  <c r="G99" i="12" s="1"/>
  <c r="J99" i="12" s="1"/>
  <c r="W104" i="12"/>
  <c r="X104" i="12" s="1"/>
  <c r="AM104" i="12" s="1"/>
  <c r="AK104" i="12" s="1"/>
  <c r="AO104" i="12" s="1"/>
  <c r="AI104" i="12" s="1"/>
  <c r="G104" i="12" s="1"/>
  <c r="J104" i="12" s="1"/>
  <c r="W109" i="12"/>
  <c r="X109" i="12" s="1"/>
  <c r="AM109" i="12" s="1"/>
  <c r="AK109" i="12" s="1"/>
  <c r="AO109" i="12" s="1"/>
  <c r="AI109" i="12" s="1"/>
  <c r="W118" i="12"/>
  <c r="X118" i="12" s="1"/>
  <c r="AM118" i="12" s="1"/>
  <c r="AK118" i="12" s="1"/>
  <c r="AO118" i="12" s="1"/>
  <c r="AI118" i="12" s="1"/>
  <c r="G118" i="12" s="1"/>
  <c r="J118" i="12" s="1"/>
  <c r="W126" i="12"/>
  <c r="X126" i="12" s="1"/>
  <c r="AM126" i="12" s="1"/>
  <c r="AK126" i="12" s="1"/>
  <c r="AO126" i="12" s="1"/>
  <c r="AI126" i="12" s="1"/>
  <c r="G126" i="12" s="1"/>
  <c r="J126" i="12" s="1"/>
  <c r="W149" i="12"/>
  <c r="X149" i="12" s="1"/>
  <c r="AM149" i="12" s="1"/>
  <c r="AK149" i="12" s="1"/>
  <c r="AO149" i="12" s="1"/>
  <c r="AI149" i="12" s="1"/>
  <c r="G149" i="10" s="1"/>
  <c r="J149" i="10" s="1"/>
  <c r="W157" i="12"/>
  <c r="X157" i="12" s="1"/>
  <c r="AM157" i="12" s="1"/>
  <c r="AK157" i="12" s="1"/>
  <c r="AO157" i="12" s="1"/>
  <c r="AI157" i="12" s="1"/>
  <c r="W161" i="12"/>
  <c r="X161" i="12" s="1"/>
  <c r="AM161" i="12" s="1"/>
  <c r="AK161" i="12" s="1"/>
  <c r="AO161" i="12" s="1"/>
  <c r="AI161" i="12" s="1"/>
  <c r="G161" i="10" s="1"/>
  <c r="J161" i="10" s="1"/>
  <c r="W89" i="12"/>
  <c r="X89" i="12" s="1"/>
  <c r="AM89" i="12" s="1"/>
  <c r="AK89" i="12" s="1"/>
  <c r="AO89" i="12" s="1"/>
  <c r="AI89" i="12" s="1"/>
  <c r="G89" i="12" s="1"/>
  <c r="J89" i="12" s="1"/>
  <c r="W107" i="12"/>
  <c r="X107" i="12" s="1"/>
  <c r="AM107" i="12" s="1"/>
  <c r="AK107" i="12" s="1"/>
  <c r="AO107" i="12" s="1"/>
  <c r="AI107" i="12" s="1"/>
  <c r="G107" i="12" s="1"/>
  <c r="J107" i="12" s="1"/>
  <c r="W112" i="12"/>
  <c r="X112" i="12" s="1"/>
  <c r="AM112" i="12" s="1"/>
  <c r="AK112" i="12" s="1"/>
  <c r="AO112" i="12" s="1"/>
  <c r="AI112" i="12" s="1"/>
  <c r="G112" i="12" s="1"/>
  <c r="J112" i="12" s="1"/>
  <c r="W168" i="12"/>
  <c r="X168" i="12" s="1"/>
  <c r="AM168" i="12" s="1"/>
  <c r="AK168" i="12" s="1"/>
  <c r="AO168" i="12" s="1"/>
  <c r="AI168" i="12" s="1"/>
  <c r="G168" i="10" s="1"/>
  <c r="J168" i="10" s="1"/>
  <c r="G136" i="12"/>
  <c r="J136" i="12" s="1"/>
  <c r="G136" i="10"/>
  <c r="J136" i="10" s="1"/>
  <c r="G122" i="12"/>
  <c r="J122" i="12" s="1"/>
  <c r="G122" i="10"/>
  <c r="J122" i="10" s="1"/>
  <c r="G125" i="10"/>
  <c r="J125" i="10" s="1"/>
  <c r="G153" i="12"/>
  <c r="J153" i="12" s="1"/>
  <c r="G153" i="10"/>
  <c r="J153" i="10" s="1"/>
  <c r="G140" i="12"/>
  <c r="J140" i="12" s="1"/>
  <c r="G123" i="10"/>
  <c r="J123" i="10" s="1"/>
  <c r="G123" i="12"/>
  <c r="J123" i="12" s="1"/>
  <c r="G135" i="12"/>
  <c r="J135" i="12" s="1"/>
  <c r="G135" i="10"/>
  <c r="J135" i="10" s="1"/>
  <c r="G143" i="12"/>
  <c r="J143" i="12" s="1"/>
  <c r="G143" i="10"/>
  <c r="J143" i="10" s="1"/>
  <c r="G134" i="10"/>
  <c r="J134" i="10" s="1"/>
  <c r="G134" i="12"/>
  <c r="J134" i="12" s="1"/>
  <c r="G147" i="10"/>
  <c r="J147" i="10" s="1"/>
  <c r="G147" i="12"/>
  <c r="J147" i="12" s="1"/>
  <c r="G128" i="10"/>
  <c r="J128" i="10" s="1"/>
  <c r="G128" i="12"/>
  <c r="J128" i="12" s="1"/>
  <c r="G130" i="12"/>
  <c r="J130" i="12" s="1"/>
  <c r="G130" i="10"/>
  <c r="J130" i="10" s="1"/>
  <c r="G157" i="10"/>
  <c r="J157" i="10" s="1"/>
  <c r="G157" i="12"/>
  <c r="J157" i="12" s="1"/>
  <c r="G121" i="12"/>
  <c r="J121" i="12" s="1"/>
  <c r="G121" i="10"/>
  <c r="J121" i="10" s="1"/>
  <c r="G152" i="12"/>
  <c r="J152" i="12" s="1"/>
  <c r="G152" i="10"/>
  <c r="J152" i="10" s="1"/>
  <c r="G169" i="10"/>
  <c r="J169" i="10" s="1"/>
  <c r="G169" i="12"/>
  <c r="J169" i="12" s="1"/>
  <c r="G168" i="12"/>
  <c r="J168" i="12" s="1"/>
  <c r="G167" i="12"/>
  <c r="J167" i="12" s="1"/>
  <c r="G167" i="10"/>
  <c r="J167" i="10" s="1"/>
  <c r="G166" i="10"/>
  <c r="J166" i="10" s="1"/>
  <c r="G164" i="10"/>
  <c r="J164" i="10" s="1"/>
  <c r="G163" i="12"/>
  <c r="J163" i="12" s="1"/>
  <c r="G161" i="12"/>
  <c r="J161" i="12" s="1"/>
  <c r="G116" i="12"/>
  <c r="J116" i="12" s="1"/>
  <c r="G116" i="10"/>
  <c r="J116" i="10" s="1"/>
  <c r="G115" i="12"/>
  <c r="J115" i="12" s="1"/>
  <c r="G115" i="10"/>
  <c r="J115" i="10" s="1"/>
  <c r="G106" i="10"/>
  <c r="J106" i="10" s="1"/>
  <c r="G106" i="12"/>
  <c r="J106" i="12" s="1"/>
  <c r="G107" i="10"/>
  <c r="J107" i="10" s="1"/>
  <c r="G113" i="10"/>
  <c r="J113" i="10" s="1"/>
  <c r="G105" i="12"/>
  <c r="J105" i="12" s="1"/>
  <c r="G105" i="10"/>
  <c r="J105" i="10" s="1"/>
  <c r="G109" i="10"/>
  <c r="J109" i="10" s="1"/>
  <c r="G109" i="12"/>
  <c r="J109" i="12" s="1"/>
  <c r="G110" i="12"/>
  <c r="J110" i="12" s="1"/>
  <c r="G108" i="12"/>
  <c r="J108" i="12" s="1"/>
  <c r="G108" i="10"/>
  <c r="J108" i="10" s="1"/>
  <c r="G96" i="10"/>
  <c r="J96" i="10" s="1"/>
  <c r="G96" i="12"/>
  <c r="J96" i="12" s="1"/>
  <c r="G100" i="12"/>
  <c r="J100" i="12" s="1"/>
  <c r="G100" i="10"/>
  <c r="J100" i="10" s="1"/>
  <c r="G103" i="12"/>
  <c r="J103" i="12" s="1"/>
  <c r="G91" i="10"/>
  <c r="J91" i="10" s="1"/>
  <c r="G101" i="10"/>
  <c r="J101" i="10" s="1"/>
  <c r="G89" i="10"/>
  <c r="J89" i="10" s="1"/>
  <c r="G77" i="10"/>
  <c r="J77" i="10" s="1"/>
  <c r="G77" i="12"/>
  <c r="J77" i="12" s="1"/>
  <c r="G87" i="10"/>
  <c r="J87" i="10" s="1"/>
  <c r="G80" i="10"/>
  <c r="J80" i="10" s="1"/>
  <c r="G82" i="10"/>
  <c r="J82" i="10" s="1"/>
  <c r="G82" i="12"/>
  <c r="J82" i="12" s="1"/>
  <c r="G90" i="12"/>
  <c r="J90" i="12" s="1"/>
  <c r="G83" i="12"/>
  <c r="J83" i="12" s="1"/>
  <c r="G83" i="10"/>
  <c r="J83" i="10" s="1"/>
  <c r="G86" i="12"/>
  <c r="J86" i="12" s="1"/>
  <c r="G86" i="10"/>
  <c r="J86" i="10" s="1"/>
  <c r="G75" i="12"/>
  <c r="J75" i="12" s="1"/>
  <c r="G75" i="10"/>
  <c r="J75" i="10" s="1"/>
  <c r="G72" i="12"/>
  <c r="J72" i="12" s="1"/>
  <c r="G72" i="10"/>
  <c r="J72" i="10" s="1"/>
  <c r="G71" i="10"/>
  <c r="J71" i="10" s="1"/>
  <c r="G71" i="12"/>
  <c r="J71" i="12" s="1"/>
  <c r="G66" i="10"/>
  <c r="J66" i="10" s="1"/>
  <c r="G66" i="12"/>
  <c r="J66" i="12" s="1"/>
  <c r="G67" i="10"/>
  <c r="J67" i="10" s="1"/>
  <c r="G63" i="12"/>
  <c r="J63" i="12" s="1"/>
  <c r="G63" i="10"/>
  <c r="J63" i="10" s="1"/>
  <c r="G61" i="10"/>
  <c r="J61" i="10" s="1"/>
  <c r="G61" i="12"/>
  <c r="J61" i="12" s="1"/>
  <c r="G57" i="12"/>
  <c r="J57" i="12" s="1"/>
  <c r="G55" i="12"/>
  <c r="J55" i="12" s="1"/>
  <c r="G56" i="12"/>
  <c r="J56" i="12" s="1"/>
  <c r="G56" i="10"/>
  <c r="J56" i="10" s="1"/>
  <c r="G58" i="10"/>
  <c r="J58" i="10" s="1"/>
  <c r="G58" i="12"/>
  <c r="J58" i="12" s="1"/>
  <c r="G59" i="12"/>
  <c r="J59" i="12" s="1"/>
  <c r="G59" i="10"/>
  <c r="J59" i="10" s="1"/>
  <c r="G53" i="12"/>
  <c r="J53" i="12" s="1"/>
  <c r="G46" i="12"/>
  <c r="J46" i="12" s="1"/>
  <c r="G46" i="10"/>
  <c r="J46" i="10" s="1"/>
  <c r="G40" i="10"/>
  <c r="J40" i="10" s="1"/>
  <c r="G44" i="10"/>
  <c r="J44" i="10" s="1"/>
  <c r="G44" i="12"/>
  <c r="J44" i="12" s="1"/>
  <c r="G51" i="12"/>
  <c r="J51" i="12" s="1"/>
  <c r="G51" i="10"/>
  <c r="J51" i="10" s="1"/>
  <c r="G45" i="10"/>
  <c r="J45" i="10" s="1"/>
  <c r="G45" i="12"/>
  <c r="J45" i="12" s="1"/>
  <c r="G47" i="10"/>
  <c r="J47" i="10" s="1"/>
  <c r="G47" i="12"/>
  <c r="J47" i="12" s="1"/>
  <c r="G50" i="10"/>
  <c r="J50" i="10" s="1"/>
  <c r="G50" i="12"/>
  <c r="J50" i="12" s="1"/>
  <c r="G43" i="12"/>
  <c r="J43" i="12" s="1"/>
  <c r="G43" i="10"/>
  <c r="J43" i="10" s="1"/>
  <c r="G39" i="10"/>
  <c r="J39" i="10" s="1"/>
  <c r="G39" i="12"/>
  <c r="J39" i="12" s="1"/>
  <c r="G42" i="12"/>
  <c r="J42" i="12" s="1"/>
  <c r="G34" i="12"/>
  <c r="J34" i="12" s="1"/>
  <c r="G34" i="10"/>
  <c r="J34" i="10" s="1"/>
  <c r="G33" i="10"/>
  <c r="J33" i="10" s="1"/>
  <c r="G32" i="12"/>
  <c r="J32" i="12" s="1"/>
  <c r="G32" i="10"/>
  <c r="J32" i="10" s="1"/>
  <c r="G29" i="10"/>
  <c r="J29" i="10" s="1"/>
  <c r="G29" i="12"/>
  <c r="J29" i="12" s="1"/>
  <c r="G28" i="12"/>
  <c r="J28" i="12" s="1"/>
  <c r="G28" i="10"/>
  <c r="J28" i="10" s="1"/>
  <c r="G27" i="10"/>
  <c r="J27" i="10" s="1"/>
  <c r="G27" i="12"/>
  <c r="J27" i="12" s="1"/>
  <c r="G22" i="10"/>
  <c r="J22" i="10" s="1"/>
  <c r="G22" i="12"/>
  <c r="J22" i="12" s="1"/>
  <c r="G23" i="12"/>
  <c r="J23" i="12" s="1"/>
  <c r="G23" i="10"/>
  <c r="J23" i="10" s="1"/>
  <c r="G20" i="12"/>
  <c r="J20" i="12" s="1"/>
  <c r="G20" i="10"/>
  <c r="J20" i="10" s="1"/>
  <c r="G18" i="12"/>
  <c r="J18" i="12" s="1"/>
  <c r="G12" i="12"/>
  <c r="J12" i="12" s="1"/>
  <c r="G16" i="10"/>
  <c r="J16" i="10" s="1"/>
  <c r="G17" i="12"/>
  <c r="J17" i="12" s="1"/>
  <c r="G17" i="10"/>
  <c r="J17" i="10" s="1"/>
  <c r="Y118" i="2"/>
  <c r="Z118" i="2" s="1"/>
  <c r="AL118" i="2" s="1"/>
  <c r="AJ118" i="2" s="1"/>
  <c r="AN118" i="2" s="1"/>
  <c r="AH118" i="2" s="1"/>
  <c r="G118" i="2" s="1"/>
  <c r="Y203" i="2"/>
  <c r="Z203" i="2" s="1"/>
  <c r="AL203" i="2" s="1"/>
  <c r="AJ203" i="2" s="1"/>
  <c r="AN203" i="2" s="1"/>
  <c r="AH203" i="2" s="1"/>
  <c r="G203" i="2" s="1"/>
  <c r="J203" i="2" s="1"/>
  <c r="Y205" i="2"/>
  <c r="Z205" i="2" s="1"/>
  <c r="AL205" i="2" s="1"/>
  <c r="AJ205" i="2" s="1"/>
  <c r="AN205" i="2" s="1"/>
  <c r="AH205" i="2" s="1"/>
  <c r="G205" i="2" s="1"/>
  <c r="Y223" i="2"/>
  <c r="Z223" i="2" s="1"/>
  <c r="AL223" i="2" s="1"/>
  <c r="AJ223" i="2" s="1"/>
  <c r="AN223" i="2" s="1"/>
  <c r="AH223" i="2" s="1"/>
  <c r="G223" i="2" s="1"/>
  <c r="J223" i="2" s="1"/>
  <c r="Y358" i="2"/>
  <c r="Z358" i="2" s="1"/>
  <c r="AL358" i="2" s="1"/>
  <c r="AJ358" i="2" s="1"/>
  <c r="AN358" i="2" s="1"/>
  <c r="AH358" i="2" s="1"/>
  <c r="G358" i="2" s="1"/>
  <c r="J358" i="2" s="1"/>
  <c r="Y419" i="2"/>
  <c r="Z419" i="2" s="1"/>
  <c r="AL419" i="2" s="1"/>
  <c r="AJ419" i="2" s="1"/>
  <c r="AN419" i="2" s="1"/>
  <c r="AH419" i="2" s="1"/>
  <c r="G419" i="2" s="1"/>
  <c r="J419" i="2" s="1"/>
  <c r="Y343" i="2"/>
  <c r="Z343" i="2" s="1"/>
  <c r="AL343" i="2" s="1"/>
  <c r="AJ343" i="2" s="1"/>
  <c r="AN343" i="2" s="1"/>
  <c r="AH343" i="2" s="1"/>
  <c r="G343" i="2" s="1"/>
  <c r="Y489" i="2"/>
  <c r="Z489" i="2" s="1"/>
  <c r="AL489" i="2" s="1"/>
  <c r="AJ489" i="2" s="1"/>
  <c r="AN489" i="2" s="1"/>
  <c r="AH489" i="2" s="1"/>
  <c r="G489" i="2" s="1"/>
  <c r="J489" i="2" s="1"/>
  <c r="Y491" i="2"/>
  <c r="Z491" i="2" s="1"/>
  <c r="AL491" i="2" s="1"/>
  <c r="AJ491" i="2" s="1"/>
  <c r="AN491" i="2" s="1"/>
  <c r="AH491" i="2" s="1"/>
  <c r="G491" i="2" s="1"/>
  <c r="Y527" i="2"/>
  <c r="Z527" i="2" s="1"/>
  <c r="AL527" i="2" s="1"/>
  <c r="AJ527" i="2" s="1"/>
  <c r="AN527" i="2" s="1"/>
  <c r="AH527" i="2" s="1"/>
  <c r="G527" i="2" s="1"/>
  <c r="Y201" i="2"/>
  <c r="Z201" i="2" s="1"/>
  <c r="AL201" i="2" s="1"/>
  <c r="AJ201" i="2" s="1"/>
  <c r="AN201" i="2" s="1"/>
  <c r="AH201" i="2" s="1"/>
  <c r="G201" i="2" s="1"/>
  <c r="J201" i="2" s="1"/>
  <c r="Y695" i="2"/>
  <c r="Z695" i="2" s="1"/>
  <c r="AL695" i="2" s="1"/>
  <c r="AJ695" i="2" s="1"/>
  <c r="AN695" i="2" s="1"/>
  <c r="AH695" i="2" s="1"/>
  <c r="G695" i="2" s="1"/>
  <c r="J695" i="2" s="1"/>
  <c r="Y551" i="2"/>
  <c r="Z551" i="2" s="1"/>
  <c r="AL551" i="2" s="1"/>
  <c r="AJ551" i="2" s="1"/>
  <c r="AN551" i="2" s="1"/>
  <c r="AH551" i="2" s="1"/>
  <c r="G551" i="2" s="1"/>
  <c r="Y520" i="2"/>
  <c r="Z520" i="2" s="1"/>
  <c r="AL520" i="2" s="1"/>
  <c r="AJ520" i="2" s="1"/>
  <c r="AN520" i="2" s="1"/>
  <c r="AH520" i="2" s="1"/>
  <c r="G520" i="2" s="1"/>
  <c r="Y556" i="2"/>
  <c r="Z556" i="2" s="1"/>
  <c r="AL556" i="2" s="1"/>
  <c r="AJ556" i="2" s="1"/>
  <c r="AN556" i="2" s="1"/>
  <c r="AH556" i="2" s="1"/>
  <c r="G556" i="2" s="1"/>
  <c r="Y802" i="2"/>
  <c r="Z802" i="2" s="1"/>
  <c r="AL802" i="2" s="1"/>
  <c r="AJ802" i="2" s="1"/>
  <c r="AN802" i="2" s="1"/>
  <c r="AH802" i="2" s="1"/>
  <c r="G802" i="2" s="1"/>
  <c r="J802" i="2" s="1"/>
  <c r="Y219" i="2"/>
  <c r="Z219" i="2" s="1"/>
  <c r="AL219" i="2" s="1"/>
  <c r="AJ219" i="2" s="1"/>
  <c r="AN219" i="2" s="1"/>
  <c r="AH219" i="2" s="1"/>
  <c r="G219" i="2" s="1"/>
  <c r="J219" i="2" s="1"/>
  <c r="Y430" i="2"/>
  <c r="Z430" i="2" s="1"/>
  <c r="AL430" i="2" s="1"/>
  <c r="AJ430" i="2" s="1"/>
  <c r="AN430" i="2" s="1"/>
  <c r="AH430" i="2" s="1"/>
  <c r="G430" i="2" s="1"/>
  <c r="R37" i="2"/>
  <c r="X37" i="2" s="1"/>
  <c r="Y37" i="2" s="1"/>
  <c r="Z37" i="2" s="1"/>
  <c r="AL37" i="2" s="1"/>
  <c r="AJ37" i="2" s="1"/>
  <c r="AN37" i="2" s="1"/>
  <c r="AH37" i="2" s="1"/>
  <c r="G37" i="2" s="1"/>
  <c r="J37" i="2" s="1"/>
  <c r="R48" i="2"/>
  <c r="X48" i="2" s="1"/>
  <c r="Y48" i="2" s="1"/>
  <c r="Z48" i="2" s="1"/>
  <c r="AL48" i="2" s="1"/>
  <c r="AJ48" i="2" s="1"/>
  <c r="AN48" i="2" s="1"/>
  <c r="AH48" i="2" s="1"/>
  <c r="G48" i="2" s="1"/>
  <c r="R59" i="2"/>
  <c r="X59" i="2" s="1"/>
  <c r="Y59" i="2" s="1"/>
  <c r="Z59" i="2" s="1"/>
  <c r="AL59" i="2" s="1"/>
  <c r="AJ59" i="2" s="1"/>
  <c r="AN59" i="2" s="1"/>
  <c r="AH59" i="2" s="1"/>
  <c r="G59" i="2" s="1"/>
  <c r="R87" i="2"/>
  <c r="X87" i="2" s="1"/>
  <c r="Y87" i="2" s="1"/>
  <c r="Z87" i="2" s="1"/>
  <c r="AL87" i="2" s="1"/>
  <c r="AJ87" i="2" s="1"/>
  <c r="AN87" i="2" s="1"/>
  <c r="AH87" i="2" s="1"/>
  <c r="G87" i="2" s="1"/>
  <c r="J87" i="2" s="1"/>
  <c r="R144" i="2"/>
  <c r="X144" i="2" s="1"/>
  <c r="Y144" i="2" s="1"/>
  <c r="Z144" i="2" s="1"/>
  <c r="AL144" i="2" s="1"/>
  <c r="AJ144" i="2" s="1"/>
  <c r="AN144" i="2" s="1"/>
  <c r="AH144" i="2" s="1"/>
  <c r="G144" i="2" s="1"/>
  <c r="J144" i="2" s="1"/>
  <c r="S181" i="2"/>
  <c r="R375" i="2"/>
  <c r="X375" i="2" s="1"/>
  <c r="S420" i="2"/>
  <c r="R507" i="2"/>
  <c r="X507" i="2" s="1"/>
  <c r="Y507" i="2" s="1"/>
  <c r="Z507" i="2" s="1"/>
  <c r="AL507" i="2" s="1"/>
  <c r="AJ507" i="2" s="1"/>
  <c r="AN507" i="2" s="1"/>
  <c r="AH507" i="2" s="1"/>
  <c r="G507" i="2" s="1"/>
  <c r="S527" i="2"/>
  <c r="S553" i="2"/>
  <c r="R629" i="2"/>
  <c r="X629" i="2" s="1"/>
  <c r="Y629" i="2" s="1"/>
  <c r="Z629" i="2" s="1"/>
  <c r="AL629" i="2" s="1"/>
  <c r="AJ629" i="2" s="1"/>
  <c r="AN629" i="2" s="1"/>
  <c r="AH629" i="2" s="1"/>
  <c r="G629" i="2" s="1"/>
  <c r="J629" i="2" s="1"/>
  <c r="S752" i="2"/>
  <c r="R43" i="2"/>
  <c r="X43" i="2" s="1"/>
  <c r="R361" i="2"/>
  <c r="X361" i="2" s="1"/>
  <c r="R401" i="2"/>
  <c r="X401" i="2" s="1"/>
  <c r="R531" i="2"/>
  <c r="X531" i="2" s="1"/>
  <c r="Y531" i="2" s="1"/>
  <c r="Z531" i="2" s="1"/>
  <c r="AL531" i="2" s="1"/>
  <c r="AJ531" i="2" s="1"/>
  <c r="AN531" i="2" s="1"/>
  <c r="AH531" i="2" s="1"/>
  <c r="G531" i="2" s="1"/>
  <c r="Y275" i="2"/>
  <c r="Z275" i="2" s="1"/>
  <c r="AL275" i="2" s="1"/>
  <c r="AJ275" i="2" s="1"/>
  <c r="AN275" i="2" s="1"/>
  <c r="AH275" i="2" s="1"/>
  <c r="G275" i="2" s="1"/>
  <c r="Y465" i="2"/>
  <c r="Z465" i="2" s="1"/>
  <c r="AL465" i="2" s="1"/>
  <c r="AJ465" i="2" s="1"/>
  <c r="AN465" i="2" s="1"/>
  <c r="AH465" i="2" s="1"/>
  <c r="G465" i="2" s="1"/>
  <c r="R217" i="2"/>
  <c r="X217" i="2" s="1"/>
  <c r="Y217" i="2" s="1"/>
  <c r="Z217" i="2" s="1"/>
  <c r="AL217" i="2" s="1"/>
  <c r="AJ217" i="2" s="1"/>
  <c r="AN217" i="2" s="1"/>
  <c r="AH217" i="2" s="1"/>
  <c r="G217" i="2" s="1"/>
  <c r="S275" i="2"/>
  <c r="R503" i="2"/>
  <c r="X503" i="2" s="1"/>
  <c r="Y583" i="2"/>
  <c r="Z583" i="2" s="1"/>
  <c r="AL583" i="2" s="1"/>
  <c r="AJ583" i="2" s="1"/>
  <c r="AN583" i="2" s="1"/>
  <c r="AH583" i="2" s="1"/>
  <c r="G583" i="2" s="1"/>
  <c r="J583" i="2" s="1"/>
  <c r="S673" i="2"/>
  <c r="S691" i="2"/>
  <c r="R222" i="2"/>
  <c r="X222" i="2" s="1"/>
  <c r="Y222" i="2" s="1"/>
  <c r="Z222" i="2" s="1"/>
  <c r="AL222" i="2" s="1"/>
  <c r="AJ222" i="2" s="1"/>
  <c r="AN222" i="2" s="1"/>
  <c r="AH222" i="2" s="1"/>
  <c r="G222" i="2" s="1"/>
  <c r="Y440" i="2"/>
  <c r="Z440" i="2" s="1"/>
  <c r="AL440" i="2" s="1"/>
  <c r="AJ440" i="2" s="1"/>
  <c r="AN440" i="2" s="1"/>
  <c r="AH440" i="2" s="1"/>
  <c r="G440" i="2" s="1"/>
  <c r="J440" i="2" s="1"/>
  <c r="R494" i="2"/>
  <c r="X494" i="2" s="1"/>
  <c r="Y494" i="2" s="1"/>
  <c r="Z494" i="2" s="1"/>
  <c r="AL494" i="2" s="1"/>
  <c r="AJ494" i="2" s="1"/>
  <c r="AN494" i="2" s="1"/>
  <c r="AH494" i="2" s="1"/>
  <c r="G494" i="2" s="1"/>
  <c r="Y509" i="2"/>
  <c r="Z509" i="2" s="1"/>
  <c r="AL509" i="2" s="1"/>
  <c r="AJ509" i="2" s="1"/>
  <c r="AN509" i="2" s="1"/>
  <c r="AH509" i="2" s="1"/>
  <c r="G509" i="2" s="1"/>
  <c r="J509" i="2" s="1"/>
  <c r="R641" i="2"/>
  <c r="X641" i="2" s="1"/>
  <c r="Y641" i="2" s="1"/>
  <c r="Z641" i="2" s="1"/>
  <c r="AL641" i="2" s="1"/>
  <c r="AJ641" i="2" s="1"/>
  <c r="AN641" i="2" s="1"/>
  <c r="AH641" i="2" s="1"/>
  <c r="G641" i="2" s="1"/>
  <c r="Y781" i="2"/>
  <c r="Z781" i="2" s="1"/>
  <c r="AL781" i="2" s="1"/>
  <c r="AJ781" i="2" s="1"/>
  <c r="AN781" i="2" s="1"/>
  <c r="AH781" i="2" s="1"/>
  <c r="G781" i="2" s="1"/>
  <c r="R307" i="2"/>
  <c r="X307" i="2" s="1"/>
  <c r="Y307" i="2" s="1"/>
  <c r="Z307" i="2" s="1"/>
  <c r="AL307" i="2" s="1"/>
  <c r="AJ307" i="2" s="1"/>
  <c r="AN307" i="2" s="1"/>
  <c r="AH307" i="2" s="1"/>
  <c r="G307" i="2" s="1"/>
  <c r="J307" i="2" s="1"/>
  <c r="S498" i="2"/>
  <c r="R29" i="2"/>
  <c r="X29" i="2" s="1"/>
  <c r="Y29" i="2" s="1"/>
  <c r="Z29" i="2" s="1"/>
  <c r="AL29" i="2" s="1"/>
  <c r="AJ29" i="2" s="1"/>
  <c r="AN29" i="2" s="1"/>
  <c r="AH29" i="2" s="1"/>
  <c r="G29" i="2" s="1"/>
  <c r="J29" i="2" s="1"/>
  <c r="R55" i="2"/>
  <c r="X55" i="2" s="1"/>
  <c r="Y55" i="2" s="1"/>
  <c r="Z55" i="2" s="1"/>
  <c r="AL55" i="2" s="1"/>
  <c r="AJ55" i="2" s="1"/>
  <c r="AN55" i="2" s="1"/>
  <c r="AH55" i="2" s="1"/>
  <c r="G55" i="2" s="1"/>
  <c r="J55" i="2" s="1"/>
  <c r="S85" i="2"/>
  <c r="S128" i="2"/>
  <c r="Y517" i="2"/>
  <c r="Z517" i="2" s="1"/>
  <c r="AL517" i="2" s="1"/>
  <c r="AJ517" i="2" s="1"/>
  <c r="AN517" i="2" s="1"/>
  <c r="AH517" i="2" s="1"/>
  <c r="G517" i="2" s="1"/>
  <c r="G517" i="9" s="1"/>
  <c r="K517" i="9" s="1"/>
  <c r="R670" i="2"/>
  <c r="X670" i="2" s="1"/>
  <c r="Y670" i="2" s="1"/>
  <c r="Z670" i="2" s="1"/>
  <c r="AL670" i="2" s="1"/>
  <c r="AJ670" i="2" s="1"/>
  <c r="AN670" i="2" s="1"/>
  <c r="AH670" i="2" s="1"/>
  <c r="G670" i="2" s="1"/>
  <c r="S690" i="2"/>
  <c r="R35" i="2"/>
  <c r="X35" i="2" s="1"/>
  <c r="Y35" i="2" s="1"/>
  <c r="Z35" i="2" s="1"/>
  <c r="AL35" i="2" s="1"/>
  <c r="AJ35" i="2" s="1"/>
  <c r="AN35" i="2" s="1"/>
  <c r="AH35" i="2" s="1"/>
  <c r="G35" i="2" s="1"/>
  <c r="G35" i="9" s="1"/>
  <c r="K35" i="9" s="1"/>
  <c r="R74" i="2"/>
  <c r="X74" i="2" s="1"/>
  <c r="Y74" i="2" s="1"/>
  <c r="Z74" i="2" s="1"/>
  <c r="AL74" i="2" s="1"/>
  <c r="AJ74" i="2" s="1"/>
  <c r="AN74" i="2" s="1"/>
  <c r="AH74" i="2" s="1"/>
  <c r="G74" i="2" s="1"/>
  <c r="J74" i="2" s="1"/>
  <c r="S110" i="2"/>
  <c r="Y302" i="2"/>
  <c r="Z302" i="2" s="1"/>
  <c r="AL302" i="2" s="1"/>
  <c r="AJ302" i="2" s="1"/>
  <c r="AN302" i="2" s="1"/>
  <c r="AH302" i="2" s="1"/>
  <c r="G302" i="2" s="1"/>
  <c r="R472" i="2"/>
  <c r="X472" i="2" s="1"/>
  <c r="R587" i="2"/>
  <c r="X587" i="2" s="1"/>
  <c r="R625" i="2"/>
  <c r="X625" i="2" s="1"/>
  <c r="Y625" i="2" s="1"/>
  <c r="Z625" i="2" s="1"/>
  <c r="AL625" i="2" s="1"/>
  <c r="AJ625" i="2" s="1"/>
  <c r="AN625" i="2" s="1"/>
  <c r="AH625" i="2" s="1"/>
  <c r="G625" i="2" s="1"/>
  <c r="R746" i="2"/>
  <c r="X746" i="2" s="1"/>
  <c r="G307" i="9"/>
  <c r="K307" i="9" s="1"/>
  <c r="R16" i="2"/>
  <c r="X16" i="2" s="1"/>
  <c r="Y16" i="2" s="1"/>
  <c r="Z16" i="2" s="1"/>
  <c r="AL16" i="2" s="1"/>
  <c r="AJ16" i="2" s="1"/>
  <c r="AN16" i="2" s="1"/>
  <c r="AH16" i="2" s="1"/>
  <c r="G16" i="2" s="1"/>
  <c r="R45" i="2"/>
  <c r="X45" i="2" s="1"/>
  <c r="Y45" i="2" s="1"/>
  <c r="Z45" i="2" s="1"/>
  <c r="AL45" i="2" s="1"/>
  <c r="AJ45" i="2" s="1"/>
  <c r="AN45" i="2" s="1"/>
  <c r="AH45" i="2" s="1"/>
  <c r="G45" i="2" s="1"/>
  <c r="R109" i="2"/>
  <c r="X109" i="2" s="1"/>
  <c r="Y109" i="2" s="1"/>
  <c r="Z109" i="2" s="1"/>
  <c r="AL109" i="2" s="1"/>
  <c r="AJ109" i="2" s="1"/>
  <c r="AN109" i="2" s="1"/>
  <c r="AH109" i="2" s="1"/>
  <c r="G109" i="2" s="1"/>
  <c r="S118" i="2"/>
  <c r="S155" i="2"/>
  <c r="R288" i="2"/>
  <c r="X288" i="2" s="1"/>
  <c r="Y288" i="2" s="1"/>
  <c r="Z288" i="2" s="1"/>
  <c r="AL288" i="2" s="1"/>
  <c r="AJ288" i="2" s="1"/>
  <c r="AN288" i="2" s="1"/>
  <c r="AH288" i="2" s="1"/>
  <c r="G288" i="2" s="1"/>
  <c r="S371" i="2"/>
  <c r="R429" i="2"/>
  <c r="X429" i="2" s="1"/>
  <c r="Y429" i="2" s="1"/>
  <c r="Z429" i="2" s="1"/>
  <c r="AL429" i="2" s="1"/>
  <c r="AJ429" i="2" s="1"/>
  <c r="AN429" i="2" s="1"/>
  <c r="AH429" i="2" s="1"/>
  <c r="G429" i="2" s="1"/>
  <c r="R466" i="2"/>
  <c r="X466" i="2" s="1"/>
  <c r="Y466" i="2" s="1"/>
  <c r="Z466" i="2" s="1"/>
  <c r="AL466" i="2" s="1"/>
  <c r="AJ466" i="2" s="1"/>
  <c r="AN466" i="2" s="1"/>
  <c r="AH466" i="2" s="1"/>
  <c r="G466" i="2" s="1"/>
  <c r="S509" i="2"/>
  <c r="R552" i="2"/>
  <c r="X552" i="2" s="1"/>
  <c r="Y552" i="2" s="1"/>
  <c r="Z552" i="2" s="1"/>
  <c r="AL552" i="2" s="1"/>
  <c r="AJ552" i="2" s="1"/>
  <c r="AN552" i="2" s="1"/>
  <c r="AH552" i="2" s="1"/>
  <c r="G552" i="2" s="1"/>
  <c r="S571" i="2"/>
  <c r="R588" i="2"/>
  <c r="X588" i="2" s="1"/>
  <c r="Y588" i="2" s="1"/>
  <c r="Z588" i="2" s="1"/>
  <c r="AL588" i="2" s="1"/>
  <c r="AJ588" i="2" s="1"/>
  <c r="AN588" i="2" s="1"/>
  <c r="AH588" i="2" s="1"/>
  <c r="G588" i="2" s="1"/>
  <c r="R611" i="2"/>
  <c r="X611" i="2" s="1"/>
  <c r="Y611" i="2" s="1"/>
  <c r="Z611" i="2" s="1"/>
  <c r="AL611" i="2" s="1"/>
  <c r="AJ611" i="2" s="1"/>
  <c r="AN611" i="2" s="1"/>
  <c r="AH611" i="2" s="1"/>
  <c r="G611" i="2" s="1"/>
  <c r="R643" i="2"/>
  <c r="X643" i="2" s="1"/>
  <c r="Y643" i="2" s="1"/>
  <c r="Z643" i="2" s="1"/>
  <c r="AL643" i="2" s="1"/>
  <c r="AJ643" i="2" s="1"/>
  <c r="AN643" i="2" s="1"/>
  <c r="AH643" i="2" s="1"/>
  <c r="G643" i="2" s="1"/>
  <c r="R692" i="2"/>
  <c r="X692" i="2" s="1"/>
  <c r="Y692" i="2" s="1"/>
  <c r="Z692" i="2" s="1"/>
  <c r="AL692" i="2" s="1"/>
  <c r="AJ692" i="2" s="1"/>
  <c r="AN692" i="2" s="1"/>
  <c r="AH692" i="2" s="1"/>
  <c r="G692" i="2" s="1"/>
  <c r="Y740" i="2"/>
  <c r="Z740" i="2" s="1"/>
  <c r="AL740" i="2" s="1"/>
  <c r="AJ740" i="2" s="1"/>
  <c r="AN740" i="2" s="1"/>
  <c r="AH740" i="2" s="1"/>
  <c r="G740" i="2" s="1"/>
  <c r="S745" i="2"/>
  <c r="R772" i="2"/>
  <c r="X772" i="2" s="1"/>
  <c r="Y772" i="2" s="1"/>
  <c r="Z772" i="2" s="1"/>
  <c r="AL772" i="2" s="1"/>
  <c r="AJ772" i="2" s="1"/>
  <c r="AN772" i="2" s="1"/>
  <c r="AH772" i="2" s="1"/>
  <c r="G772" i="2" s="1"/>
  <c r="R793" i="2"/>
  <c r="X793" i="2" s="1"/>
  <c r="Y155" i="2"/>
  <c r="Z155" i="2" s="1"/>
  <c r="AL155" i="2" s="1"/>
  <c r="AJ155" i="2" s="1"/>
  <c r="AN155" i="2" s="1"/>
  <c r="AH155" i="2" s="1"/>
  <c r="G155" i="2" s="1"/>
  <c r="G155" i="9" s="1"/>
  <c r="K155" i="9" s="1"/>
  <c r="Y225" i="2"/>
  <c r="Z225" i="2" s="1"/>
  <c r="AL225" i="2" s="1"/>
  <c r="AJ225" i="2" s="1"/>
  <c r="AN225" i="2" s="1"/>
  <c r="AH225" i="2" s="1"/>
  <c r="G225" i="2" s="1"/>
  <c r="Y366" i="2"/>
  <c r="Z366" i="2" s="1"/>
  <c r="AL366" i="2" s="1"/>
  <c r="AJ366" i="2" s="1"/>
  <c r="AN366" i="2" s="1"/>
  <c r="AH366" i="2" s="1"/>
  <c r="G366" i="2" s="1"/>
  <c r="J366" i="2" s="1"/>
  <c r="R446" i="2"/>
  <c r="X446" i="2" s="1"/>
  <c r="Y446" i="2" s="1"/>
  <c r="Z446" i="2" s="1"/>
  <c r="AL446" i="2" s="1"/>
  <c r="AJ446" i="2" s="1"/>
  <c r="AN446" i="2" s="1"/>
  <c r="AH446" i="2" s="1"/>
  <c r="G446" i="2" s="1"/>
  <c r="J446" i="2" s="1"/>
  <c r="R460" i="2"/>
  <c r="X460" i="2" s="1"/>
  <c r="Y460" i="2" s="1"/>
  <c r="Z460" i="2" s="1"/>
  <c r="AL460" i="2" s="1"/>
  <c r="AJ460" i="2" s="1"/>
  <c r="AN460" i="2" s="1"/>
  <c r="AH460" i="2" s="1"/>
  <c r="G460" i="2" s="1"/>
  <c r="S470" i="2"/>
  <c r="Y481" i="2"/>
  <c r="Z481" i="2" s="1"/>
  <c r="AL481" i="2" s="1"/>
  <c r="AJ481" i="2" s="1"/>
  <c r="AN481" i="2" s="1"/>
  <c r="AH481" i="2" s="1"/>
  <c r="G481" i="2" s="1"/>
  <c r="R497" i="2"/>
  <c r="X497" i="2" s="1"/>
  <c r="Y497" i="2" s="1"/>
  <c r="Z497" i="2" s="1"/>
  <c r="AL497" i="2" s="1"/>
  <c r="AJ497" i="2" s="1"/>
  <c r="AN497" i="2" s="1"/>
  <c r="AH497" i="2" s="1"/>
  <c r="G497" i="2" s="1"/>
  <c r="R732" i="2"/>
  <c r="X732" i="2" s="1"/>
  <c r="Y732" i="2" s="1"/>
  <c r="Z732" i="2" s="1"/>
  <c r="AL732" i="2" s="1"/>
  <c r="AJ732" i="2" s="1"/>
  <c r="AN732" i="2" s="1"/>
  <c r="AH732" i="2" s="1"/>
  <c r="G732" i="2" s="1"/>
  <c r="R33" i="2"/>
  <c r="X33" i="2" s="1"/>
  <c r="Y33" i="2" s="1"/>
  <c r="Z33" i="2" s="1"/>
  <c r="AL33" i="2" s="1"/>
  <c r="AJ33" i="2" s="1"/>
  <c r="AN33" i="2" s="1"/>
  <c r="AH33" i="2" s="1"/>
  <c r="G33" i="2" s="1"/>
  <c r="G33" i="9" s="1"/>
  <c r="K33" i="9" s="1"/>
  <c r="R38" i="2"/>
  <c r="X38" i="2" s="1"/>
  <c r="Y38" i="2" s="1"/>
  <c r="Z38" i="2" s="1"/>
  <c r="AL38" i="2" s="1"/>
  <c r="AJ38" i="2" s="1"/>
  <c r="AN38" i="2" s="1"/>
  <c r="AH38" i="2" s="1"/>
  <c r="G38" i="2" s="1"/>
  <c r="R68" i="2"/>
  <c r="X68" i="2" s="1"/>
  <c r="Y68" i="2" s="1"/>
  <c r="Z68" i="2" s="1"/>
  <c r="AL68" i="2" s="1"/>
  <c r="AJ68" i="2" s="1"/>
  <c r="AN68" i="2" s="1"/>
  <c r="AH68" i="2" s="1"/>
  <c r="G68" i="2" s="1"/>
  <c r="J68" i="2" s="1"/>
  <c r="R112" i="2"/>
  <c r="X112" i="2" s="1"/>
  <c r="Y112" i="2" s="1"/>
  <c r="Z112" i="2" s="1"/>
  <c r="AL112" i="2" s="1"/>
  <c r="AJ112" i="2" s="1"/>
  <c r="AN112" i="2" s="1"/>
  <c r="AH112" i="2" s="1"/>
  <c r="G112" i="2" s="1"/>
  <c r="S190" i="2"/>
  <c r="S229" i="2"/>
  <c r="S329" i="2"/>
  <c r="R407" i="2"/>
  <c r="X407" i="2" s="1"/>
  <c r="Y407" i="2" s="1"/>
  <c r="Z407" i="2" s="1"/>
  <c r="AL407" i="2" s="1"/>
  <c r="AJ407" i="2" s="1"/>
  <c r="AN407" i="2" s="1"/>
  <c r="AH407" i="2" s="1"/>
  <c r="G407" i="2" s="1"/>
  <c r="J407" i="2" s="1"/>
  <c r="Y435" i="2"/>
  <c r="Z435" i="2" s="1"/>
  <c r="AL435" i="2" s="1"/>
  <c r="AJ435" i="2" s="1"/>
  <c r="AN435" i="2" s="1"/>
  <c r="AH435" i="2" s="1"/>
  <c r="G435" i="2" s="1"/>
  <c r="Y439" i="2"/>
  <c r="Z439" i="2" s="1"/>
  <c r="AL439" i="2" s="1"/>
  <c r="AJ439" i="2" s="1"/>
  <c r="AN439" i="2" s="1"/>
  <c r="AH439" i="2" s="1"/>
  <c r="G439" i="2" s="1"/>
  <c r="Y443" i="2"/>
  <c r="Z443" i="2" s="1"/>
  <c r="AL443" i="2" s="1"/>
  <c r="AJ443" i="2" s="1"/>
  <c r="AN443" i="2" s="1"/>
  <c r="AH443" i="2" s="1"/>
  <c r="G443" i="2" s="1"/>
  <c r="R455" i="2"/>
  <c r="X455" i="2" s="1"/>
  <c r="Y455" i="2" s="1"/>
  <c r="Z455" i="2" s="1"/>
  <c r="AL455" i="2" s="1"/>
  <c r="AJ455" i="2" s="1"/>
  <c r="AN455" i="2" s="1"/>
  <c r="AH455" i="2" s="1"/>
  <c r="G455" i="2" s="1"/>
  <c r="R582" i="2"/>
  <c r="X582" i="2" s="1"/>
  <c r="Y582" i="2" s="1"/>
  <c r="Z582" i="2" s="1"/>
  <c r="AL582" i="2" s="1"/>
  <c r="AJ582" i="2" s="1"/>
  <c r="AN582" i="2" s="1"/>
  <c r="AH582" i="2" s="1"/>
  <c r="G582" i="2" s="1"/>
  <c r="S774" i="2"/>
  <c r="S791" i="2"/>
  <c r="S108" i="2"/>
  <c r="S261" i="2"/>
  <c r="R281" i="2"/>
  <c r="X281" i="2" s="1"/>
  <c r="Y281" i="2" s="1"/>
  <c r="Z281" i="2" s="1"/>
  <c r="AL281" i="2" s="1"/>
  <c r="AJ281" i="2" s="1"/>
  <c r="AN281" i="2" s="1"/>
  <c r="AH281" i="2" s="1"/>
  <c r="G281" i="2" s="1"/>
  <c r="R323" i="2"/>
  <c r="X323" i="2" s="1"/>
  <c r="Y323" i="2" s="1"/>
  <c r="Z323" i="2" s="1"/>
  <c r="AL323" i="2" s="1"/>
  <c r="AJ323" i="2" s="1"/>
  <c r="AN323" i="2" s="1"/>
  <c r="AH323" i="2" s="1"/>
  <c r="G323" i="2" s="1"/>
  <c r="R403" i="2"/>
  <c r="X403" i="2" s="1"/>
  <c r="Y403" i="2" s="1"/>
  <c r="Z403" i="2" s="1"/>
  <c r="AL403" i="2" s="1"/>
  <c r="AJ403" i="2" s="1"/>
  <c r="AN403" i="2" s="1"/>
  <c r="AH403" i="2" s="1"/>
  <c r="G403" i="2" s="1"/>
  <c r="R476" i="2"/>
  <c r="X476" i="2" s="1"/>
  <c r="Y476" i="2" s="1"/>
  <c r="Z476" i="2" s="1"/>
  <c r="AL476" i="2" s="1"/>
  <c r="AJ476" i="2" s="1"/>
  <c r="AN476" i="2" s="1"/>
  <c r="AH476" i="2" s="1"/>
  <c r="G476" i="2" s="1"/>
  <c r="S716" i="2"/>
  <c r="Y791" i="2"/>
  <c r="Z791" i="2" s="1"/>
  <c r="AL791" i="2" s="1"/>
  <c r="AJ791" i="2" s="1"/>
  <c r="AN791" i="2" s="1"/>
  <c r="AH791" i="2" s="1"/>
  <c r="G791" i="2" s="1"/>
  <c r="J791" i="2" s="1"/>
  <c r="Y261" i="2"/>
  <c r="Z261" i="2" s="1"/>
  <c r="AL261" i="2" s="1"/>
  <c r="AJ261" i="2" s="1"/>
  <c r="AN261" i="2" s="1"/>
  <c r="AH261" i="2" s="1"/>
  <c r="G261" i="2" s="1"/>
  <c r="R351" i="2"/>
  <c r="X351" i="2" s="1"/>
  <c r="Y351" i="2" s="1"/>
  <c r="Z351" i="2" s="1"/>
  <c r="AL351" i="2" s="1"/>
  <c r="AJ351" i="2" s="1"/>
  <c r="AN351" i="2" s="1"/>
  <c r="AH351" i="2" s="1"/>
  <c r="G351" i="2" s="1"/>
  <c r="S496" i="2"/>
  <c r="R528" i="2"/>
  <c r="X528" i="2" s="1"/>
  <c r="Y528" i="2" s="1"/>
  <c r="Z528" i="2" s="1"/>
  <c r="AL528" i="2" s="1"/>
  <c r="AJ528" i="2" s="1"/>
  <c r="AN528" i="2" s="1"/>
  <c r="AH528" i="2" s="1"/>
  <c r="G528" i="2" s="1"/>
  <c r="Y536" i="2"/>
  <c r="Z536" i="2" s="1"/>
  <c r="AL536" i="2" s="1"/>
  <c r="AJ536" i="2" s="1"/>
  <c r="AN536" i="2" s="1"/>
  <c r="AH536" i="2" s="1"/>
  <c r="G536" i="2" s="1"/>
  <c r="R688" i="2"/>
  <c r="X688" i="2" s="1"/>
  <c r="Y688" i="2" s="1"/>
  <c r="Z688" i="2" s="1"/>
  <c r="AL688" i="2" s="1"/>
  <c r="AJ688" i="2" s="1"/>
  <c r="AN688" i="2" s="1"/>
  <c r="AH688" i="2" s="1"/>
  <c r="G688" i="2" s="1"/>
  <c r="S712" i="2"/>
  <c r="R726" i="2"/>
  <c r="X726" i="2" s="1"/>
  <c r="Y726" i="2" s="1"/>
  <c r="Z726" i="2" s="1"/>
  <c r="AL726" i="2" s="1"/>
  <c r="AJ726" i="2" s="1"/>
  <c r="AN726" i="2" s="1"/>
  <c r="AH726" i="2" s="1"/>
  <c r="G726" i="2" s="1"/>
  <c r="R51" i="2"/>
  <c r="X51" i="2" s="1"/>
  <c r="Y51" i="2" s="1"/>
  <c r="Z51" i="2" s="1"/>
  <c r="AL51" i="2" s="1"/>
  <c r="AJ51" i="2" s="1"/>
  <c r="AN51" i="2" s="1"/>
  <c r="AH51" i="2" s="1"/>
  <c r="G51" i="2" s="1"/>
  <c r="G51" i="9" s="1"/>
  <c r="K51" i="9" s="1"/>
  <c r="S76" i="2"/>
  <c r="R90" i="2"/>
  <c r="X90" i="2" s="1"/>
  <c r="Y90" i="2" s="1"/>
  <c r="Z90" i="2" s="1"/>
  <c r="AL90" i="2" s="1"/>
  <c r="AJ90" i="2" s="1"/>
  <c r="AN90" i="2" s="1"/>
  <c r="AH90" i="2" s="1"/>
  <c r="G90" i="2" s="1"/>
  <c r="R119" i="2"/>
  <c r="X119" i="2" s="1"/>
  <c r="Y119" i="2" s="1"/>
  <c r="Z119" i="2" s="1"/>
  <c r="AL119" i="2" s="1"/>
  <c r="AJ119" i="2" s="1"/>
  <c r="AN119" i="2" s="1"/>
  <c r="AH119" i="2" s="1"/>
  <c r="G119" i="2" s="1"/>
  <c r="J119" i="2" s="1"/>
  <c r="R136" i="2"/>
  <c r="X136" i="2" s="1"/>
  <c r="Y136" i="2" s="1"/>
  <c r="Z136" i="2" s="1"/>
  <c r="AL136" i="2" s="1"/>
  <c r="AJ136" i="2" s="1"/>
  <c r="AN136" i="2" s="1"/>
  <c r="AH136" i="2" s="1"/>
  <c r="G136" i="2" s="1"/>
  <c r="G136" i="9" s="1"/>
  <c r="K136" i="9" s="1"/>
  <c r="R176" i="2"/>
  <c r="X176" i="2" s="1"/>
  <c r="Y176" i="2" s="1"/>
  <c r="Z176" i="2" s="1"/>
  <c r="AL176" i="2" s="1"/>
  <c r="AJ176" i="2" s="1"/>
  <c r="AN176" i="2" s="1"/>
  <c r="AH176" i="2" s="1"/>
  <c r="G176" i="2" s="1"/>
  <c r="J176" i="2" s="1"/>
  <c r="R388" i="2"/>
  <c r="X388" i="2" s="1"/>
  <c r="Y388" i="2" s="1"/>
  <c r="Z388" i="2" s="1"/>
  <c r="AL388" i="2" s="1"/>
  <c r="AJ388" i="2" s="1"/>
  <c r="AN388" i="2" s="1"/>
  <c r="AH388" i="2" s="1"/>
  <c r="G388" i="2" s="1"/>
  <c r="J388" i="2" s="1"/>
  <c r="R538" i="2"/>
  <c r="X538" i="2" s="1"/>
  <c r="Y538" i="2" s="1"/>
  <c r="Z538" i="2" s="1"/>
  <c r="AL538" i="2" s="1"/>
  <c r="AJ538" i="2" s="1"/>
  <c r="AN538" i="2" s="1"/>
  <c r="AH538" i="2" s="1"/>
  <c r="G538" i="2" s="1"/>
  <c r="S569" i="2"/>
  <c r="Y690" i="2"/>
  <c r="Z690" i="2" s="1"/>
  <c r="AL690" i="2" s="1"/>
  <c r="AJ690" i="2" s="1"/>
  <c r="AN690" i="2" s="1"/>
  <c r="AH690" i="2" s="1"/>
  <c r="G690" i="2" s="1"/>
  <c r="R53" i="2"/>
  <c r="X53" i="2" s="1"/>
  <c r="Y53" i="2" s="1"/>
  <c r="Z53" i="2" s="1"/>
  <c r="AL53" i="2" s="1"/>
  <c r="AJ53" i="2" s="1"/>
  <c r="AN53" i="2" s="1"/>
  <c r="AH53" i="2" s="1"/>
  <c r="G53" i="2" s="1"/>
  <c r="G53" i="9" s="1"/>
  <c r="K53" i="9" s="1"/>
  <c r="S101" i="2"/>
  <c r="S167" i="2"/>
  <c r="S237" i="2"/>
  <c r="Y397" i="2"/>
  <c r="Z397" i="2" s="1"/>
  <c r="AL397" i="2" s="1"/>
  <c r="AJ397" i="2" s="1"/>
  <c r="AN397" i="2" s="1"/>
  <c r="AH397" i="2" s="1"/>
  <c r="G397" i="2" s="1"/>
  <c r="R424" i="2"/>
  <c r="X424" i="2" s="1"/>
  <c r="Y424" i="2" s="1"/>
  <c r="Z424" i="2" s="1"/>
  <c r="AL424" i="2" s="1"/>
  <c r="AJ424" i="2" s="1"/>
  <c r="AN424" i="2" s="1"/>
  <c r="AH424" i="2" s="1"/>
  <c r="G424" i="2" s="1"/>
  <c r="Y456" i="2"/>
  <c r="Z456" i="2" s="1"/>
  <c r="AL456" i="2" s="1"/>
  <c r="AJ456" i="2" s="1"/>
  <c r="AN456" i="2" s="1"/>
  <c r="AH456" i="2" s="1"/>
  <c r="G456" i="2" s="1"/>
  <c r="Y640" i="2"/>
  <c r="Z640" i="2" s="1"/>
  <c r="AL640" i="2" s="1"/>
  <c r="AJ640" i="2" s="1"/>
  <c r="AN640" i="2" s="1"/>
  <c r="AH640" i="2" s="1"/>
  <c r="G640" i="2" s="1"/>
  <c r="S75" i="2"/>
  <c r="R75" i="2"/>
  <c r="X75" i="2" s="1"/>
  <c r="Y75" i="2" s="1"/>
  <c r="Z75" i="2" s="1"/>
  <c r="AL75" i="2" s="1"/>
  <c r="AJ75" i="2" s="1"/>
  <c r="AN75" i="2" s="1"/>
  <c r="AH75" i="2" s="1"/>
  <c r="G75" i="2" s="1"/>
  <c r="S72" i="2"/>
  <c r="R72" i="2"/>
  <c r="X72" i="2" s="1"/>
  <c r="Y72" i="2" s="1"/>
  <c r="Z72" i="2" s="1"/>
  <c r="AL72" i="2" s="1"/>
  <c r="AJ72" i="2" s="1"/>
  <c r="AN72" i="2" s="1"/>
  <c r="AH72" i="2" s="1"/>
  <c r="G72" i="2" s="1"/>
  <c r="R83" i="2"/>
  <c r="X83" i="2" s="1"/>
  <c r="Y83" i="2" s="1"/>
  <c r="Z83" i="2" s="1"/>
  <c r="AL83" i="2" s="1"/>
  <c r="AJ83" i="2" s="1"/>
  <c r="AN83" i="2" s="1"/>
  <c r="AH83" i="2" s="1"/>
  <c r="G83" i="2" s="1"/>
  <c r="S83" i="2"/>
  <c r="R11" i="2"/>
  <c r="X11" i="2" s="1"/>
  <c r="Y11" i="2" s="1"/>
  <c r="Z11" i="2" s="1"/>
  <c r="AL11" i="2" s="1"/>
  <c r="AJ11" i="2" s="1"/>
  <c r="AN11" i="2" s="1"/>
  <c r="AH11" i="2" s="1"/>
  <c r="G11" i="2" s="1"/>
  <c r="G11" i="9" s="1"/>
  <c r="K11" i="9" s="1"/>
  <c r="R14" i="2"/>
  <c r="X14" i="2" s="1"/>
  <c r="Y14" i="2" s="1"/>
  <c r="Z14" i="2" s="1"/>
  <c r="AL14" i="2" s="1"/>
  <c r="AJ14" i="2" s="1"/>
  <c r="AN14" i="2" s="1"/>
  <c r="AH14" i="2" s="1"/>
  <c r="G14" i="2" s="1"/>
  <c r="R130" i="2"/>
  <c r="X130" i="2" s="1"/>
  <c r="Y130" i="2" s="1"/>
  <c r="Z130" i="2" s="1"/>
  <c r="AL130" i="2" s="1"/>
  <c r="AJ130" i="2" s="1"/>
  <c r="AN130" i="2" s="1"/>
  <c r="AH130" i="2" s="1"/>
  <c r="G130" i="2" s="1"/>
  <c r="G130" i="9" s="1"/>
  <c r="K130" i="9" s="1"/>
  <c r="S130" i="2"/>
  <c r="R244" i="2"/>
  <c r="X244" i="2" s="1"/>
  <c r="Y244" i="2" s="1"/>
  <c r="Z244" i="2" s="1"/>
  <c r="AL244" i="2" s="1"/>
  <c r="AJ244" i="2" s="1"/>
  <c r="AN244" i="2" s="1"/>
  <c r="AH244" i="2" s="1"/>
  <c r="G244" i="2" s="1"/>
  <c r="S244" i="2"/>
  <c r="S46" i="2"/>
  <c r="R46" i="2"/>
  <c r="X46" i="2" s="1"/>
  <c r="Y46" i="2" s="1"/>
  <c r="Z46" i="2" s="1"/>
  <c r="AL46" i="2" s="1"/>
  <c r="AJ46" i="2" s="1"/>
  <c r="AN46" i="2" s="1"/>
  <c r="AH46" i="2" s="1"/>
  <c r="G46" i="2" s="1"/>
  <c r="S200" i="2"/>
  <c r="R200" i="2"/>
  <c r="X200" i="2" s="1"/>
  <c r="Y200" i="2" s="1"/>
  <c r="Z200" i="2" s="1"/>
  <c r="AL200" i="2" s="1"/>
  <c r="AJ200" i="2" s="1"/>
  <c r="AN200" i="2" s="1"/>
  <c r="AH200" i="2" s="1"/>
  <c r="G200" i="2" s="1"/>
  <c r="S96" i="2"/>
  <c r="R96" i="2"/>
  <c r="X96" i="2" s="1"/>
  <c r="Y96" i="2" s="1"/>
  <c r="Z96" i="2" s="1"/>
  <c r="AL96" i="2" s="1"/>
  <c r="AJ96" i="2" s="1"/>
  <c r="AN96" i="2" s="1"/>
  <c r="AH96" i="2" s="1"/>
  <c r="G96" i="2" s="1"/>
  <c r="G96" i="9" s="1"/>
  <c r="K96" i="9" s="1"/>
  <c r="S103" i="2"/>
  <c r="R103" i="2"/>
  <c r="X103" i="2" s="1"/>
  <c r="Y103" i="2" s="1"/>
  <c r="Z103" i="2" s="1"/>
  <c r="AL103" i="2" s="1"/>
  <c r="AJ103" i="2" s="1"/>
  <c r="AN103" i="2" s="1"/>
  <c r="AH103" i="2" s="1"/>
  <c r="G103" i="2" s="1"/>
  <c r="R220" i="2"/>
  <c r="X220" i="2" s="1"/>
  <c r="Y220" i="2" s="1"/>
  <c r="Z220" i="2" s="1"/>
  <c r="AL220" i="2" s="1"/>
  <c r="AJ220" i="2" s="1"/>
  <c r="AN220" i="2" s="1"/>
  <c r="AH220" i="2" s="1"/>
  <c r="G220" i="2" s="1"/>
  <c r="S220" i="2"/>
  <c r="S578" i="2"/>
  <c r="R584" i="2"/>
  <c r="X584" i="2" s="1"/>
  <c r="Y584" i="2" s="1"/>
  <c r="Z584" i="2" s="1"/>
  <c r="AL584" i="2" s="1"/>
  <c r="AJ584" i="2" s="1"/>
  <c r="AN584" i="2" s="1"/>
  <c r="AH584" i="2" s="1"/>
  <c r="G584" i="2" s="1"/>
  <c r="S592" i="2"/>
  <c r="Y638" i="2"/>
  <c r="Z638" i="2" s="1"/>
  <c r="AL638" i="2" s="1"/>
  <c r="AJ638" i="2" s="1"/>
  <c r="AN638" i="2" s="1"/>
  <c r="AH638" i="2" s="1"/>
  <c r="G638" i="2" s="1"/>
  <c r="S656" i="2"/>
  <c r="R679" i="2"/>
  <c r="X679" i="2" s="1"/>
  <c r="Y679" i="2" s="1"/>
  <c r="Z679" i="2" s="1"/>
  <c r="AL679" i="2" s="1"/>
  <c r="AJ679" i="2" s="1"/>
  <c r="AN679" i="2" s="1"/>
  <c r="AH679" i="2" s="1"/>
  <c r="G679" i="2" s="1"/>
  <c r="J679" i="2" s="1"/>
  <c r="S696" i="2"/>
  <c r="Y259" i="2"/>
  <c r="Z259" i="2" s="1"/>
  <c r="AL259" i="2" s="1"/>
  <c r="AJ259" i="2" s="1"/>
  <c r="AN259" i="2" s="1"/>
  <c r="AH259" i="2" s="1"/>
  <c r="G259" i="2" s="1"/>
  <c r="R264" i="2"/>
  <c r="X264" i="2" s="1"/>
  <c r="Y264" i="2" s="1"/>
  <c r="Z264" i="2" s="1"/>
  <c r="AL264" i="2" s="1"/>
  <c r="AJ264" i="2" s="1"/>
  <c r="AN264" i="2" s="1"/>
  <c r="AH264" i="2" s="1"/>
  <c r="G264" i="2" s="1"/>
  <c r="R270" i="2"/>
  <c r="X270" i="2" s="1"/>
  <c r="Y270" i="2" s="1"/>
  <c r="Z270" i="2" s="1"/>
  <c r="AL270" i="2" s="1"/>
  <c r="AJ270" i="2" s="1"/>
  <c r="AN270" i="2" s="1"/>
  <c r="AH270" i="2" s="1"/>
  <c r="G270" i="2" s="1"/>
  <c r="R284" i="2"/>
  <c r="X284" i="2" s="1"/>
  <c r="Y284" i="2" s="1"/>
  <c r="Z284" i="2" s="1"/>
  <c r="AL284" i="2" s="1"/>
  <c r="AJ284" i="2" s="1"/>
  <c r="AN284" i="2" s="1"/>
  <c r="AH284" i="2" s="1"/>
  <c r="G284" i="2" s="1"/>
  <c r="S293" i="2"/>
  <c r="R310" i="2"/>
  <c r="X310" i="2" s="1"/>
  <c r="Y310" i="2" s="1"/>
  <c r="Z310" i="2" s="1"/>
  <c r="AL310" i="2" s="1"/>
  <c r="AJ310" i="2" s="1"/>
  <c r="AN310" i="2" s="1"/>
  <c r="AH310" i="2" s="1"/>
  <c r="G310" i="2" s="1"/>
  <c r="R311" i="2"/>
  <c r="X311" i="2" s="1"/>
  <c r="Y311" i="2" s="1"/>
  <c r="Z311" i="2" s="1"/>
  <c r="AL311" i="2" s="1"/>
  <c r="AJ311" i="2" s="1"/>
  <c r="AN311" i="2" s="1"/>
  <c r="AH311" i="2" s="1"/>
  <c r="G311" i="2" s="1"/>
  <c r="R327" i="2"/>
  <c r="X327" i="2" s="1"/>
  <c r="Y327" i="2" s="1"/>
  <c r="Z327" i="2" s="1"/>
  <c r="AL327" i="2" s="1"/>
  <c r="AJ327" i="2" s="1"/>
  <c r="AN327" i="2" s="1"/>
  <c r="AH327" i="2" s="1"/>
  <c r="G327" i="2" s="1"/>
  <c r="R352" i="2"/>
  <c r="X352" i="2" s="1"/>
  <c r="Y352" i="2" s="1"/>
  <c r="Z352" i="2" s="1"/>
  <c r="AL352" i="2" s="1"/>
  <c r="AJ352" i="2" s="1"/>
  <c r="AN352" i="2" s="1"/>
  <c r="AH352" i="2" s="1"/>
  <c r="G352" i="2" s="1"/>
  <c r="R377" i="2"/>
  <c r="X377" i="2" s="1"/>
  <c r="Y377" i="2" s="1"/>
  <c r="Z377" i="2" s="1"/>
  <c r="AL377" i="2" s="1"/>
  <c r="AJ377" i="2" s="1"/>
  <c r="AN377" i="2" s="1"/>
  <c r="AH377" i="2" s="1"/>
  <c r="G377" i="2" s="1"/>
  <c r="J377" i="2" s="1"/>
  <c r="R382" i="2"/>
  <c r="X382" i="2" s="1"/>
  <c r="Y382" i="2" s="1"/>
  <c r="Z382" i="2" s="1"/>
  <c r="AL382" i="2" s="1"/>
  <c r="AJ382" i="2" s="1"/>
  <c r="AN382" i="2" s="1"/>
  <c r="AH382" i="2" s="1"/>
  <c r="G382" i="2" s="1"/>
  <c r="S439" i="2"/>
  <c r="S448" i="2"/>
  <c r="S451" i="2"/>
  <c r="R457" i="2"/>
  <c r="X457" i="2" s="1"/>
  <c r="Y457" i="2" s="1"/>
  <c r="Z457" i="2" s="1"/>
  <c r="AL457" i="2" s="1"/>
  <c r="AJ457" i="2" s="1"/>
  <c r="AN457" i="2" s="1"/>
  <c r="AH457" i="2" s="1"/>
  <c r="G457" i="2" s="1"/>
  <c r="R468" i="2"/>
  <c r="X468" i="2" s="1"/>
  <c r="Y468" i="2" s="1"/>
  <c r="Z468" i="2" s="1"/>
  <c r="AL468" i="2" s="1"/>
  <c r="AJ468" i="2" s="1"/>
  <c r="AN468" i="2" s="1"/>
  <c r="AH468" i="2" s="1"/>
  <c r="G468" i="2" s="1"/>
  <c r="R471" i="2"/>
  <c r="X471" i="2" s="1"/>
  <c r="Y471" i="2" s="1"/>
  <c r="Z471" i="2" s="1"/>
  <c r="AL471" i="2" s="1"/>
  <c r="AJ471" i="2" s="1"/>
  <c r="AN471" i="2" s="1"/>
  <c r="AH471" i="2" s="1"/>
  <c r="G471" i="2" s="1"/>
  <c r="R474" i="2"/>
  <c r="X474" i="2" s="1"/>
  <c r="Y474" i="2" s="1"/>
  <c r="Z474" i="2" s="1"/>
  <c r="AL474" i="2" s="1"/>
  <c r="AJ474" i="2" s="1"/>
  <c r="AN474" i="2" s="1"/>
  <c r="AH474" i="2" s="1"/>
  <c r="G474" i="2" s="1"/>
  <c r="R482" i="2"/>
  <c r="X482" i="2" s="1"/>
  <c r="Y482" i="2" s="1"/>
  <c r="Z482" i="2" s="1"/>
  <c r="AL482" i="2" s="1"/>
  <c r="AJ482" i="2" s="1"/>
  <c r="AN482" i="2" s="1"/>
  <c r="AH482" i="2" s="1"/>
  <c r="G482" i="2" s="1"/>
  <c r="Y498" i="2"/>
  <c r="Z498" i="2" s="1"/>
  <c r="AL498" i="2" s="1"/>
  <c r="AJ498" i="2" s="1"/>
  <c r="AN498" i="2" s="1"/>
  <c r="AH498" i="2" s="1"/>
  <c r="G498" i="2" s="1"/>
  <c r="S501" i="2"/>
  <c r="S516" i="2"/>
  <c r="Y578" i="2"/>
  <c r="Z578" i="2" s="1"/>
  <c r="AL578" i="2" s="1"/>
  <c r="AJ578" i="2" s="1"/>
  <c r="AN578" i="2" s="1"/>
  <c r="AH578" i="2" s="1"/>
  <c r="G578" i="2" s="1"/>
  <c r="S655" i="2"/>
  <c r="S714" i="2"/>
  <c r="R742" i="2"/>
  <c r="X742" i="2" s="1"/>
  <c r="Y742" i="2" s="1"/>
  <c r="Z742" i="2" s="1"/>
  <c r="AL742" i="2" s="1"/>
  <c r="AJ742" i="2" s="1"/>
  <c r="AN742" i="2" s="1"/>
  <c r="AH742" i="2" s="1"/>
  <c r="G742" i="2" s="1"/>
  <c r="Y760" i="2"/>
  <c r="Z760" i="2" s="1"/>
  <c r="AL760" i="2" s="1"/>
  <c r="AJ760" i="2" s="1"/>
  <c r="AN760" i="2" s="1"/>
  <c r="AH760" i="2" s="1"/>
  <c r="G760" i="2" s="1"/>
  <c r="Y778" i="2"/>
  <c r="Z778" i="2" s="1"/>
  <c r="AL778" i="2" s="1"/>
  <c r="AJ778" i="2" s="1"/>
  <c r="AN778" i="2" s="1"/>
  <c r="AH778" i="2" s="1"/>
  <c r="G778" i="2" s="1"/>
  <c r="R97" i="2"/>
  <c r="X97" i="2" s="1"/>
  <c r="Y97" i="2" s="1"/>
  <c r="Z97" i="2" s="1"/>
  <c r="AL97" i="2" s="1"/>
  <c r="AJ97" i="2" s="1"/>
  <c r="AN97" i="2" s="1"/>
  <c r="AH97" i="2" s="1"/>
  <c r="G97" i="2" s="1"/>
  <c r="J97" i="2" s="1"/>
  <c r="Y99" i="2"/>
  <c r="Z99" i="2" s="1"/>
  <c r="AL99" i="2" s="1"/>
  <c r="AJ99" i="2" s="1"/>
  <c r="AN99" i="2" s="1"/>
  <c r="AH99" i="2" s="1"/>
  <c r="G99" i="2" s="1"/>
  <c r="G99" i="9" s="1"/>
  <c r="K99" i="9" s="1"/>
  <c r="R175" i="2"/>
  <c r="X175" i="2" s="1"/>
  <c r="Y175" i="2" s="1"/>
  <c r="Z175" i="2" s="1"/>
  <c r="AL175" i="2" s="1"/>
  <c r="AJ175" i="2" s="1"/>
  <c r="AN175" i="2" s="1"/>
  <c r="AH175" i="2" s="1"/>
  <c r="G175" i="2" s="1"/>
  <c r="R211" i="2"/>
  <c r="X211" i="2" s="1"/>
  <c r="Y211" i="2" s="1"/>
  <c r="Z211" i="2" s="1"/>
  <c r="AL211" i="2" s="1"/>
  <c r="AJ211" i="2" s="1"/>
  <c r="AN211" i="2" s="1"/>
  <c r="AH211" i="2" s="1"/>
  <c r="G211" i="2" s="1"/>
  <c r="S477" i="2"/>
  <c r="R484" i="2"/>
  <c r="X484" i="2" s="1"/>
  <c r="Y484" i="2" s="1"/>
  <c r="Z484" i="2" s="1"/>
  <c r="AL484" i="2" s="1"/>
  <c r="AJ484" i="2" s="1"/>
  <c r="AN484" i="2" s="1"/>
  <c r="AH484" i="2" s="1"/>
  <c r="G484" i="2" s="1"/>
  <c r="Y501" i="2"/>
  <c r="Z501" i="2" s="1"/>
  <c r="AL501" i="2" s="1"/>
  <c r="AJ501" i="2" s="1"/>
  <c r="AN501" i="2" s="1"/>
  <c r="AH501" i="2" s="1"/>
  <c r="G501" i="2" s="1"/>
  <c r="J501" i="2" s="1"/>
  <c r="S191" i="2"/>
  <c r="R199" i="2"/>
  <c r="X199" i="2" s="1"/>
  <c r="Y199" i="2" s="1"/>
  <c r="Z199" i="2" s="1"/>
  <c r="AL199" i="2" s="1"/>
  <c r="AJ199" i="2" s="1"/>
  <c r="AN199" i="2" s="1"/>
  <c r="AH199" i="2" s="1"/>
  <c r="G199" i="2" s="1"/>
  <c r="J199" i="2" s="1"/>
  <c r="S203" i="2"/>
  <c r="R226" i="2"/>
  <c r="X226" i="2" s="1"/>
  <c r="Y226" i="2" s="1"/>
  <c r="Z226" i="2" s="1"/>
  <c r="AL226" i="2" s="1"/>
  <c r="AJ226" i="2" s="1"/>
  <c r="AN226" i="2" s="1"/>
  <c r="AH226" i="2" s="1"/>
  <c r="G226" i="2" s="1"/>
  <c r="R234" i="2"/>
  <c r="X234" i="2" s="1"/>
  <c r="Y234" i="2" s="1"/>
  <c r="Z234" i="2" s="1"/>
  <c r="AL234" i="2" s="1"/>
  <c r="AJ234" i="2" s="1"/>
  <c r="AN234" i="2" s="1"/>
  <c r="AH234" i="2" s="1"/>
  <c r="G234" i="2" s="1"/>
  <c r="J234" i="2" s="1"/>
  <c r="R242" i="2"/>
  <c r="X242" i="2" s="1"/>
  <c r="Y242" i="2" s="1"/>
  <c r="Z242" i="2" s="1"/>
  <c r="AL242" i="2" s="1"/>
  <c r="AJ242" i="2" s="1"/>
  <c r="AN242" i="2" s="1"/>
  <c r="AH242" i="2" s="1"/>
  <c r="G242" i="2" s="1"/>
  <c r="R243" i="2"/>
  <c r="X243" i="2" s="1"/>
  <c r="Y243" i="2" s="1"/>
  <c r="Z243" i="2" s="1"/>
  <c r="AL243" i="2" s="1"/>
  <c r="AJ243" i="2" s="1"/>
  <c r="AN243" i="2" s="1"/>
  <c r="AH243" i="2" s="1"/>
  <c r="G243" i="2" s="1"/>
  <c r="R252" i="2"/>
  <c r="X252" i="2" s="1"/>
  <c r="Y252" i="2" s="1"/>
  <c r="Z252" i="2" s="1"/>
  <c r="AL252" i="2" s="1"/>
  <c r="AJ252" i="2" s="1"/>
  <c r="AN252" i="2" s="1"/>
  <c r="AH252" i="2" s="1"/>
  <c r="G252" i="2" s="1"/>
  <c r="S255" i="2"/>
  <c r="Y272" i="2"/>
  <c r="Z272" i="2" s="1"/>
  <c r="AL272" i="2" s="1"/>
  <c r="AJ272" i="2" s="1"/>
  <c r="AN272" i="2" s="1"/>
  <c r="AH272" i="2" s="1"/>
  <c r="G272" i="2" s="1"/>
  <c r="R283" i="2"/>
  <c r="X283" i="2" s="1"/>
  <c r="Y283" i="2" s="1"/>
  <c r="Z283" i="2" s="1"/>
  <c r="AL283" i="2" s="1"/>
  <c r="AJ283" i="2" s="1"/>
  <c r="AN283" i="2" s="1"/>
  <c r="AH283" i="2" s="1"/>
  <c r="G283" i="2" s="1"/>
  <c r="J283" i="2" s="1"/>
  <c r="R313" i="2"/>
  <c r="X313" i="2" s="1"/>
  <c r="Y313" i="2" s="1"/>
  <c r="Z313" i="2" s="1"/>
  <c r="AL313" i="2" s="1"/>
  <c r="AJ313" i="2" s="1"/>
  <c r="AN313" i="2" s="1"/>
  <c r="AH313" i="2" s="1"/>
  <c r="G313" i="2" s="1"/>
  <c r="R319" i="2"/>
  <c r="X319" i="2" s="1"/>
  <c r="Y319" i="2" s="1"/>
  <c r="Z319" i="2" s="1"/>
  <c r="AL319" i="2" s="1"/>
  <c r="AJ319" i="2" s="1"/>
  <c r="AN319" i="2" s="1"/>
  <c r="AH319" i="2" s="1"/>
  <c r="G319" i="2" s="1"/>
  <c r="R398" i="2"/>
  <c r="X398" i="2" s="1"/>
  <c r="Y398" i="2" s="1"/>
  <c r="Z398" i="2" s="1"/>
  <c r="AL398" i="2" s="1"/>
  <c r="AJ398" i="2" s="1"/>
  <c r="AN398" i="2" s="1"/>
  <c r="AH398" i="2" s="1"/>
  <c r="G398" i="2" s="1"/>
  <c r="R402" i="2"/>
  <c r="X402" i="2" s="1"/>
  <c r="Y402" i="2" s="1"/>
  <c r="Z402" i="2" s="1"/>
  <c r="AL402" i="2" s="1"/>
  <c r="AJ402" i="2" s="1"/>
  <c r="AN402" i="2" s="1"/>
  <c r="AH402" i="2" s="1"/>
  <c r="G402" i="2" s="1"/>
  <c r="R428" i="2"/>
  <c r="X428" i="2" s="1"/>
  <c r="Y428" i="2" s="1"/>
  <c r="Z428" i="2" s="1"/>
  <c r="AL428" i="2" s="1"/>
  <c r="AJ428" i="2" s="1"/>
  <c r="AN428" i="2" s="1"/>
  <c r="AH428" i="2" s="1"/>
  <c r="G428" i="2" s="1"/>
  <c r="R604" i="2"/>
  <c r="X604" i="2" s="1"/>
  <c r="Y604" i="2" s="1"/>
  <c r="Z604" i="2" s="1"/>
  <c r="AL604" i="2" s="1"/>
  <c r="AJ604" i="2" s="1"/>
  <c r="AN604" i="2" s="1"/>
  <c r="AH604" i="2" s="1"/>
  <c r="G604" i="2" s="1"/>
  <c r="S613" i="2"/>
  <c r="S640" i="2"/>
  <c r="S645" i="2"/>
  <c r="Y698" i="2"/>
  <c r="Z698" i="2" s="1"/>
  <c r="AL698" i="2" s="1"/>
  <c r="AJ698" i="2" s="1"/>
  <c r="AN698" i="2" s="1"/>
  <c r="AH698" i="2" s="1"/>
  <c r="G698" i="2" s="1"/>
  <c r="Y752" i="2"/>
  <c r="Z752" i="2" s="1"/>
  <c r="AL752" i="2" s="1"/>
  <c r="AJ752" i="2" s="1"/>
  <c r="AN752" i="2" s="1"/>
  <c r="AH752" i="2" s="1"/>
  <c r="G752" i="2" s="1"/>
  <c r="R799" i="2"/>
  <c r="X799" i="2" s="1"/>
  <c r="Y799" i="2" s="1"/>
  <c r="Z799" i="2" s="1"/>
  <c r="AL799" i="2" s="1"/>
  <c r="AJ799" i="2" s="1"/>
  <c r="AN799" i="2" s="1"/>
  <c r="AH799" i="2" s="1"/>
  <c r="G799" i="2" s="1"/>
  <c r="Y191" i="2"/>
  <c r="Z191" i="2" s="1"/>
  <c r="AL191" i="2" s="1"/>
  <c r="AJ191" i="2" s="1"/>
  <c r="AN191" i="2" s="1"/>
  <c r="AH191" i="2" s="1"/>
  <c r="G191" i="2" s="1"/>
  <c r="J191" i="2" s="1"/>
  <c r="S223" i="2"/>
  <c r="R231" i="2"/>
  <c r="X231" i="2" s="1"/>
  <c r="Y231" i="2" s="1"/>
  <c r="Z231" i="2" s="1"/>
  <c r="AL231" i="2" s="1"/>
  <c r="AJ231" i="2" s="1"/>
  <c r="AN231" i="2" s="1"/>
  <c r="AH231" i="2" s="1"/>
  <c r="G231" i="2" s="1"/>
  <c r="S239" i="2"/>
  <c r="Y255" i="2"/>
  <c r="Z255" i="2" s="1"/>
  <c r="AL255" i="2" s="1"/>
  <c r="AJ255" i="2" s="1"/>
  <c r="AN255" i="2" s="1"/>
  <c r="AH255" i="2" s="1"/>
  <c r="G255" i="2" s="1"/>
  <c r="J255" i="2" s="1"/>
  <c r="S272" i="2"/>
  <c r="S277" i="2"/>
  <c r="R291" i="2"/>
  <c r="X291" i="2" s="1"/>
  <c r="Y291" i="2" s="1"/>
  <c r="Z291" i="2" s="1"/>
  <c r="AL291" i="2" s="1"/>
  <c r="AJ291" i="2" s="1"/>
  <c r="AN291" i="2" s="1"/>
  <c r="AH291" i="2" s="1"/>
  <c r="G291" i="2" s="1"/>
  <c r="R292" i="2"/>
  <c r="X292" i="2" s="1"/>
  <c r="Y292" i="2" s="1"/>
  <c r="Z292" i="2" s="1"/>
  <c r="AL292" i="2" s="1"/>
  <c r="AJ292" i="2" s="1"/>
  <c r="AN292" i="2" s="1"/>
  <c r="AH292" i="2" s="1"/>
  <c r="G292" i="2" s="1"/>
  <c r="S295" i="2"/>
  <c r="S366" i="2"/>
  <c r="Y406" i="2"/>
  <c r="Z406" i="2" s="1"/>
  <c r="AL406" i="2" s="1"/>
  <c r="AJ406" i="2" s="1"/>
  <c r="AN406" i="2" s="1"/>
  <c r="AH406" i="2" s="1"/>
  <c r="G406" i="2" s="1"/>
  <c r="Y415" i="2"/>
  <c r="Z415" i="2" s="1"/>
  <c r="AL415" i="2" s="1"/>
  <c r="AJ415" i="2" s="1"/>
  <c r="AN415" i="2" s="1"/>
  <c r="AH415" i="2" s="1"/>
  <c r="G415" i="2" s="1"/>
  <c r="S431" i="2"/>
  <c r="S441" i="2"/>
  <c r="R445" i="2"/>
  <c r="X445" i="2" s="1"/>
  <c r="Y445" i="2" s="1"/>
  <c r="Z445" i="2" s="1"/>
  <c r="AL445" i="2" s="1"/>
  <c r="AJ445" i="2" s="1"/>
  <c r="AN445" i="2" s="1"/>
  <c r="AH445" i="2" s="1"/>
  <c r="G445" i="2" s="1"/>
  <c r="Y450" i="2"/>
  <c r="Z450" i="2" s="1"/>
  <c r="AL450" i="2" s="1"/>
  <c r="AJ450" i="2" s="1"/>
  <c r="AN450" i="2" s="1"/>
  <c r="AH450" i="2" s="1"/>
  <c r="G450" i="2" s="1"/>
  <c r="R453" i="2"/>
  <c r="X453" i="2" s="1"/>
  <c r="Y453" i="2" s="1"/>
  <c r="Z453" i="2" s="1"/>
  <c r="AL453" i="2" s="1"/>
  <c r="AJ453" i="2" s="1"/>
  <c r="AN453" i="2" s="1"/>
  <c r="AH453" i="2" s="1"/>
  <c r="G453" i="2" s="1"/>
  <c r="R486" i="2"/>
  <c r="X486" i="2" s="1"/>
  <c r="Y486" i="2" s="1"/>
  <c r="Z486" i="2" s="1"/>
  <c r="AL486" i="2" s="1"/>
  <c r="AJ486" i="2" s="1"/>
  <c r="AN486" i="2" s="1"/>
  <c r="AH486" i="2" s="1"/>
  <c r="G486" i="2" s="1"/>
  <c r="Y503" i="2"/>
  <c r="Z503" i="2" s="1"/>
  <c r="AL503" i="2" s="1"/>
  <c r="AJ503" i="2" s="1"/>
  <c r="AN503" i="2" s="1"/>
  <c r="AH503" i="2" s="1"/>
  <c r="G503" i="2" s="1"/>
  <c r="R515" i="2"/>
  <c r="X515" i="2" s="1"/>
  <c r="Y515" i="2" s="1"/>
  <c r="Z515" i="2" s="1"/>
  <c r="AL515" i="2" s="1"/>
  <c r="AJ515" i="2" s="1"/>
  <c r="AN515" i="2" s="1"/>
  <c r="AH515" i="2" s="1"/>
  <c r="G515" i="2" s="1"/>
  <c r="S520" i="2"/>
  <c r="Y571" i="2"/>
  <c r="Z571" i="2" s="1"/>
  <c r="AL571" i="2" s="1"/>
  <c r="AJ571" i="2" s="1"/>
  <c r="AN571" i="2" s="1"/>
  <c r="AH571" i="2" s="1"/>
  <c r="G571" i="2" s="1"/>
  <c r="R573" i="2"/>
  <c r="X573" i="2" s="1"/>
  <c r="Y573" i="2" s="1"/>
  <c r="Z573" i="2" s="1"/>
  <c r="AL573" i="2" s="1"/>
  <c r="AJ573" i="2" s="1"/>
  <c r="AN573" i="2" s="1"/>
  <c r="AH573" i="2" s="1"/>
  <c r="G573" i="2" s="1"/>
  <c r="R580" i="2"/>
  <c r="X580" i="2" s="1"/>
  <c r="Y580" i="2" s="1"/>
  <c r="Z580" i="2" s="1"/>
  <c r="AL580" i="2" s="1"/>
  <c r="AJ580" i="2" s="1"/>
  <c r="AN580" i="2" s="1"/>
  <c r="AH580" i="2" s="1"/>
  <c r="G580" i="2" s="1"/>
  <c r="Y645" i="2"/>
  <c r="Z645" i="2" s="1"/>
  <c r="AL645" i="2" s="1"/>
  <c r="AJ645" i="2" s="1"/>
  <c r="AN645" i="2" s="1"/>
  <c r="AH645" i="2" s="1"/>
  <c r="G645" i="2" s="1"/>
  <c r="R782" i="2"/>
  <c r="X782" i="2" s="1"/>
  <c r="Y782" i="2" s="1"/>
  <c r="Z782" i="2" s="1"/>
  <c r="AL782" i="2" s="1"/>
  <c r="AJ782" i="2" s="1"/>
  <c r="AN782" i="2" s="1"/>
  <c r="AH782" i="2" s="1"/>
  <c r="G782" i="2" s="1"/>
  <c r="R125" i="2"/>
  <c r="X125" i="2" s="1"/>
  <c r="Y125" i="2" s="1"/>
  <c r="Z125" i="2" s="1"/>
  <c r="AL125" i="2" s="1"/>
  <c r="AJ125" i="2" s="1"/>
  <c r="AN125" i="2" s="1"/>
  <c r="AH125" i="2" s="1"/>
  <c r="G125" i="2" s="1"/>
  <c r="Y190" i="2"/>
  <c r="Z190" i="2" s="1"/>
  <c r="AL190" i="2" s="1"/>
  <c r="AJ190" i="2" s="1"/>
  <c r="AN190" i="2" s="1"/>
  <c r="AH190" i="2" s="1"/>
  <c r="G190" i="2" s="1"/>
  <c r="J190" i="2" s="1"/>
  <c r="S205" i="2"/>
  <c r="S213" i="2"/>
  <c r="Y233" i="2"/>
  <c r="Z233" i="2" s="1"/>
  <c r="AL233" i="2" s="1"/>
  <c r="AJ233" i="2" s="1"/>
  <c r="AN233" i="2" s="1"/>
  <c r="AH233" i="2" s="1"/>
  <c r="G233" i="2" s="1"/>
  <c r="J233" i="2" s="1"/>
  <c r="Y239" i="2"/>
  <c r="Z239" i="2" s="1"/>
  <c r="AL239" i="2" s="1"/>
  <c r="AJ239" i="2" s="1"/>
  <c r="AN239" i="2" s="1"/>
  <c r="AH239" i="2" s="1"/>
  <c r="G239" i="2" s="1"/>
  <c r="R444" i="2"/>
  <c r="X444" i="2" s="1"/>
  <c r="Y444" i="2" s="1"/>
  <c r="Z444" i="2" s="1"/>
  <c r="AL444" i="2" s="1"/>
  <c r="AJ444" i="2" s="1"/>
  <c r="AN444" i="2" s="1"/>
  <c r="AH444" i="2" s="1"/>
  <c r="G444" i="2" s="1"/>
  <c r="R541" i="2"/>
  <c r="X541" i="2" s="1"/>
  <c r="S570" i="2"/>
  <c r="S579" i="2"/>
  <c r="R595" i="2"/>
  <c r="X595" i="2" s="1"/>
  <c r="Y595" i="2" s="1"/>
  <c r="Z595" i="2" s="1"/>
  <c r="AL595" i="2" s="1"/>
  <c r="AJ595" i="2" s="1"/>
  <c r="AN595" i="2" s="1"/>
  <c r="AH595" i="2" s="1"/>
  <c r="G595" i="2" s="1"/>
  <c r="S634" i="2"/>
  <c r="R648" i="2"/>
  <c r="X648" i="2" s="1"/>
  <c r="Y648" i="2" s="1"/>
  <c r="Z648" i="2" s="1"/>
  <c r="AL648" i="2" s="1"/>
  <c r="AJ648" i="2" s="1"/>
  <c r="AN648" i="2" s="1"/>
  <c r="AH648" i="2" s="1"/>
  <c r="G648" i="2" s="1"/>
  <c r="R676" i="2"/>
  <c r="X676" i="2" s="1"/>
  <c r="Y676" i="2" s="1"/>
  <c r="Z676" i="2" s="1"/>
  <c r="AL676" i="2" s="1"/>
  <c r="AJ676" i="2" s="1"/>
  <c r="AN676" i="2" s="1"/>
  <c r="AH676" i="2" s="1"/>
  <c r="G676" i="2" s="1"/>
  <c r="S710" i="2"/>
  <c r="S77" i="2"/>
  <c r="S102" i="2"/>
  <c r="R157" i="2"/>
  <c r="X157" i="2" s="1"/>
  <c r="Y157" i="2" s="1"/>
  <c r="Z157" i="2" s="1"/>
  <c r="AL157" i="2" s="1"/>
  <c r="AJ157" i="2" s="1"/>
  <c r="AN157" i="2" s="1"/>
  <c r="AH157" i="2" s="1"/>
  <c r="G157" i="2" s="1"/>
  <c r="S312" i="2"/>
  <c r="R318" i="2"/>
  <c r="X318" i="2" s="1"/>
  <c r="Y318" i="2" s="1"/>
  <c r="Z318" i="2" s="1"/>
  <c r="AL318" i="2" s="1"/>
  <c r="AJ318" i="2" s="1"/>
  <c r="AN318" i="2" s="1"/>
  <c r="AH318" i="2" s="1"/>
  <c r="G318" i="2" s="1"/>
  <c r="R321" i="2"/>
  <c r="X321" i="2" s="1"/>
  <c r="Y321" i="2" s="1"/>
  <c r="Z321" i="2" s="1"/>
  <c r="AL321" i="2" s="1"/>
  <c r="AJ321" i="2" s="1"/>
  <c r="AN321" i="2" s="1"/>
  <c r="AH321" i="2" s="1"/>
  <c r="G321" i="2" s="1"/>
  <c r="R339" i="2"/>
  <c r="X339" i="2" s="1"/>
  <c r="Y339" i="2" s="1"/>
  <c r="Z339" i="2" s="1"/>
  <c r="AL339" i="2" s="1"/>
  <c r="AJ339" i="2" s="1"/>
  <c r="AN339" i="2" s="1"/>
  <c r="AH339" i="2" s="1"/>
  <c r="G339" i="2" s="1"/>
  <c r="R383" i="2"/>
  <c r="X383" i="2" s="1"/>
  <c r="Y383" i="2" s="1"/>
  <c r="Z383" i="2" s="1"/>
  <c r="AL383" i="2" s="1"/>
  <c r="AJ383" i="2" s="1"/>
  <c r="AN383" i="2" s="1"/>
  <c r="AH383" i="2" s="1"/>
  <c r="G383" i="2" s="1"/>
  <c r="Y400" i="2"/>
  <c r="Z400" i="2" s="1"/>
  <c r="AL400" i="2" s="1"/>
  <c r="AJ400" i="2" s="1"/>
  <c r="AN400" i="2" s="1"/>
  <c r="AH400" i="2" s="1"/>
  <c r="G400" i="2" s="1"/>
  <c r="S443" i="2"/>
  <c r="R499" i="2"/>
  <c r="X499" i="2" s="1"/>
  <c r="Y499" i="2" s="1"/>
  <c r="Z499" i="2" s="1"/>
  <c r="AL499" i="2" s="1"/>
  <c r="AJ499" i="2" s="1"/>
  <c r="AN499" i="2" s="1"/>
  <c r="AH499" i="2" s="1"/>
  <c r="G499" i="2" s="1"/>
  <c r="R502" i="2"/>
  <c r="X502" i="2" s="1"/>
  <c r="Y502" i="2" s="1"/>
  <c r="Z502" i="2" s="1"/>
  <c r="AL502" i="2" s="1"/>
  <c r="AJ502" i="2" s="1"/>
  <c r="AN502" i="2" s="1"/>
  <c r="AH502" i="2" s="1"/>
  <c r="G502" i="2" s="1"/>
  <c r="Y710" i="2"/>
  <c r="Z710" i="2" s="1"/>
  <c r="AL710" i="2" s="1"/>
  <c r="AJ710" i="2" s="1"/>
  <c r="AN710" i="2" s="1"/>
  <c r="AH710" i="2" s="1"/>
  <c r="G710" i="2" s="1"/>
  <c r="R744" i="2"/>
  <c r="X744" i="2" s="1"/>
  <c r="Y744" i="2" s="1"/>
  <c r="Z744" i="2" s="1"/>
  <c r="AL744" i="2" s="1"/>
  <c r="AJ744" i="2" s="1"/>
  <c r="AN744" i="2" s="1"/>
  <c r="AH744" i="2" s="1"/>
  <c r="G744" i="2" s="1"/>
  <c r="S781" i="2"/>
  <c r="Y787" i="2"/>
  <c r="Z787" i="2" s="1"/>
  <c r="AL787" i="2" s="1"/>
  <c r="AJ787" i="2" s="1"/>
  <c r="AN787" i="2" s="1"/>
  <c r="AH787" i="2" s="1"/>
  <c r="G787" i="2" s="1"/>
  <c r="S802" i="2"/>
  <c r="R65" i="2"/>
  <c r="X65" i="2" s="1"/>
  <c r="Y65" i="2" s="1"/>
  <c r="Z65" i="2" s="1"/>
  <c r="AL65" i="2" s="1"/>
  <c r="AJ65" i="2" s="1"/>
  <c r="AN65" i="2" s="1"/>
  <c r="AH65" i="2" s="1"/>
  <c r="G65" i="2" s="1"/>
  <c r="S165" i="2"/>
  <c r="R177" i="2"/>
  <c r="X177" i="2" s="1"/>
  <c r="Y177" i="2" s="1"/>
  <c r="Z177" i="2" s="1"/>
  <c r="AL177" i="2" s="1"/>
  <c r="AJ177" i="2" s="1"/>
  <c r="AN177" i="2" s="1"/>
  <c r="AH177" i="2" s="1"/>
  <c r="G177" i="2" s="1"/>
  <c r="R184" i="2"/>
  <c r="X184" i="2" s="1"/>
  <c r="Y184" i="2" s="1"/>
  <c r="Z184" i="2" s="1"/>
  <c r="AL184" i="2" s="1"/>
  <c r="AJ184" i="2" s="1"/>
  <c r="AN184" i="2" s="1"/>
  <c r="AH184" i="2" s="1"/>
  <c r="G184" i="2" s="1"/>
  <c r="R189" i="2"/>
  <c r="X189" i="2" s="1"/>
  <c r="Y189" i="2" s="1"/>
  <c r="Z189" i="2" s="1"/>
  <c r="AL189" i="2" s="1"/>
  <c r="AJ189" i="2" s="1"/>
  <c r="AN189" i="2" s="1"/>
  <c r="AH189" i="2" s="1"/>
  <c r="G189" i="2" s="1"/>
  <c r="R218" i="2"/>
  <c r="X218" i="2" s="1"/>
  <c r="Y218" i="2" s="1"/>
  <c r="Z218" i="2" s="1"/>
  <c r="AL218" i="2" s="1"/>
  <c r="AJ218" i="2" s="1"/>
  <c r="AN218" i="2" s="1"/>
  <c r="AH218" i="2" s="1"/>
  <c r="G218" i="2" s="1"/>
  <c r="S279" i="2"/>
  <c r="S294" i="2"/>
  <c r="R298" i="2"/>
  <c r="X298" i="2" s="1"/>
  <c r="Y298" i="2" s="1"/>
  <c r="Z298" i="2" s="1"/>
  <c r="AL298" i="2" s="1"/>
  <c r="AJ298" i="2" s="1"/>
  <c r="AN298" i="2" s="1"/>
  <c r="AH298" i="2" s="1"/>
  <c r="G298" i="2" s="1"/>
  <c r="S338" i="2"/>
  <c r="R412" i="2"/>
  <c r="X412" i="2" s="1"/>
  <c r="Y412" i="2" s="1"/>
  <c r="Z412" i="2" s="1"/>
  <c r="AL412" i="2" s="1"/>
  <c r="AJ412" i="2" s="1"/>
  <c r="AN412" i="2" s="1"/>
  <c r="AH412" i="2" s="1"/>
  <c r="G412" i="2" s="1"/>
  <c r="Y472" i="2"/>
  <c r="Z472" i="2" s="1"/>
  <c r="AL472" i="2" s="1"/>
  <c r="AJ472" i="2" s="1"/>
  <c r="AN472" i="2" s="1"/>
  <c r="AH472" i="2" s="1"/>
  <c r="G472" i="2" s="1"/>
  <c r="S524" i="2"/>
  <c r="Y592" i="2"/>
  <c r="Z592" i="2" s="1"/>
  <c r="AL592" i="2" s="1"/>
  <c r="AJ592" i="2" s="1"/>
  <c r="AN592" i="2" s="1"/>
  <c r="AH592" i="2" s="1"/>
  <c r="G592" i="2" s="1"/>
  <c r="R633" i="2"/>
  <c r="X633" i="2" s="1"/>
  <c r="Y633" i="2" s="1"/>
  <c r="Z633" i="2" s="1"/>
  <c r="AL633" i="2" s="1"/>
  <c r="AJ633" i="2" s="1"/>
  <c r="AN633" i="2" s="1"/>
  <c r="AH633" i="2" s="1"/>
  <c r="G633" i="2" s="1"/>
  <c r="S664" i="2"/>
  <c r="R667" i="2"/>
  <c r="X667" i="2" s="1"/>
  <c r="Y667" i="2" s="1"/>
  <c r="Z667" i="2" s="1"/>
  <c r="AL667" i="2" s="1"/>
  <c r="AJ667" i="2" s="1"/>
  <c r="AN667" i="2" s="1"/>
  <c r="AH667" i="2" s="1"/>
  <c r="G667" i="2" s="1"/>
  <c r="S672" i="2"/>
  <c r="S725" i="2"/>
  <c r="R728" i="2"/>
  <c r="X728" i="2" s="1"/>
  <c r="Y728" i="2" s="1"/>
  <c r="Z728" i="2" s="1"/>
  <c r="AL728" i="2" s="1"/>
  <c r="AJ728" i="2" s="1"/>
  <c r="AN728" i="2" s="1"/>
  <c r="AH728" i="2" s="1"/>
  <c r="G728" i="2" s="1"/>
  <c r="Y766" i="2"/>
  <c r="Z766" i="2" s="1"/>
  <c r="AL766" i="2" s="1"/>
  <c r="AJ766" i="2" s="1"/>
  <c r="AN766" i="2" s="1"/>
  <c r="AH766" i="2" s="1"/>
  <c r="G766" i="2" s="1"/>
  <c r="R779" i="2"/>
  <c r="X779" i="2" s="1"/>
  <c r="Y779" i="2" s="1"/>
  <c r="Z779" i="2" s="1"/>
  <c r="AL779" i="2" s="1"/>
  <c r="AJ779" i="2" s="1"/>
  <c r="AN779" i="2" s="1"/>
  <c r="AH779" i="2" s="1"/>
  <c r="G779" i="2" s="1"/>
  <c r="Y774" i="2"/>
  <c r="Z774" i="2" s="1"/>
  <c r="AL774" i="2" s="1"/>
  <c r="AJ774" i="2" s="1"/>
  <c r="AN774" i="2" s="1"/>
  <c r="AH774" i="2" s="1"/>
  <c r="G774" i="2" s="1"/>
  <c r="Y613" i="2"/>
  <c r="Z613" i="2" s="1"/>
  <c r="AL613" i="2" s="1"/>
  <c r="AJ613" i="2" s="1"/>
  <c r="AN613" i="2" s="1"/>
  <c r="AH613" i="2" s="1"/>
  <c r="G613" i="2" s="1"/>
  <c r="Y361" i="2"/>
  <c r="Z361" i="2" s="1"/>
  <c r="AL361" i="2" s="1"/>
  <c r="AJ361" i="2" s="1"/>
  <c r="AN361" i="2" s="1"/>
  <c r="AH361" i="2" s="1"/>
  <c r="G361" i="2" s="1"/>
  <c r="S224" i="2"/>
  <c r="R224" i="2"/>
  <c r="X224" i="2" s="1"/>
  <c r="Y224" i="2" s="1"/>
  <c r="Z224" i="2" s="1"/>
  <c r="AL224" i="2" s="1"/>
  <c r="AJ224" i="2" s="1"/>
  <c r="AN224" i="2" s="1"/>
  <c r="AH224" i="2" s="1"/>
  <c r="G224" i="2" s="1"/>
  <c r="J781" i="2"/>
  <c r="G781" i="9"/>
  <c r="K781" i="9" s="1"/>
  <c r="R13" i="2"/>
  <c r="X13" i="2" s="1"/>
  <c r="Y13" i="2" s="1"/>
  <c r="Z13" i="2" s="1"/>
  <c r="AL13" i="2" s="1"/>
  <c r="AJ13" i="2" s="1"/>
  <c r="AN13" i="2" s="1"/>
  <c r="AH13" i="2" s="1"/>
  <c r="G13" i="2" s="1"/>
  <c r="S147" i="2"/>
  <c r="R147" i="2"/>
  <c r="X147" i="2" s="1"/>
  <c r="S158" i="2"/>
  <c r="R158" i="2"/>
  <c r="X158" i="2" s="1"/>
  <c r="Y158" i="2" s="1"/>
  <c r="Z158" i="2" s="1"/>
  <c r="AL158" i="2" s="1"/>
  <c r="AJ158" i="2" s="1"/>
  <c r="AN158" i="2" s="1"/>
  <c r="AH158" i="2" s="1"/>
  <c r="G158" i="2" s="1"/>
  <c r="S206" i="2"/>
  <c r="R206" i="2"/>
  <c r="X206" i="2" s="1"/>
  <c r="Y206" i="2" s="1"/>
  <c r="Z206" i="2" s="1"/>
  <c r="AL206" i="2" s="1"/>
  <c r="AJ206" i="2" s="1"/>
  <c r="AN206" i="2" s="1"/>
  <c r="AH206" i="2" s="1"/>
  <c r="G206" i="2" s="1"/>
  <c r="R235" i="2"/>
  <c r="X235" i="2" s="1"/>
  <c r="Y235" i="2" s="1"/>
  <c r="Z235" i="2" s="1"/>
  <c r="AL235" i="2" s="1"/>
  <c r="AJ235" i="2" s="1"/>
  <c r="AN235" i="2" s="1"/>
  <c r="AH235" i="2" s="1"/>
  <c r="G235" i="2" s="1"/>
  <c r="S757" i="2"/>
  <c r="R757" i="2"/>
  <c r="X757" i="2" s="1"/>
  <c r="Y757" i="2" s="1"/>
  <c r="Z757" i="2" s="1"/>
  <c r="AL757" i="2" s="1"/>
  <c r="AJ757" i="2" s="1"/>
  <c r="AN757" i="2" s="1"/>
  <c r="AH757" i="2" s="1"/>
  <c r="G757" i="2" s="1"/>
  <c r="R92" i="2"/>
  <c r="X92" i="2" s="1"/>
  <c r="Y92" i="2" s="1"/>
  <c r="Z92" i="2" s="1"/>
  <c r="AL92" i="2" s="1"/>
  <c r="AJ92" i="2" s="1"/>
  <c r="AN92" i="2" s="1"/>
  <c r="AH92" i="2" s="1"/>
  <c r="G92" i="2" s="1"/>
  <c r="J92" i="2" s="1"/>
  <c r="S92" i="2"/>
  <c r="S120" i="2"/>
  <c r="R120" i="2"/>
  <c r="X120" i="2" s="1"/>
  <c r="Y120" i="2" s="1"/>
  <c r="Z120" i="2" s="1"/>
  <c r="AL120" i="2" s="1"/>
  <c r="AJ120" i="2" s="1"/>
  <c r="AN120" i="2" s="1"/>
  <c r="AH120" i="2" s="1"/>
  <c r="G120" i="2" s="1"/>
  <c r="S82" i="2"/>
  <c r="R82" i="2"/>
  <c r="X82" i="2" s="1"/>
  <c r="Y82" i="2" s="1"/>
  <c r="Z82" i="2" s="1"/>
  <c r="AL82" i="2" s="1"/>
  <c r="AJ82" i="2" s="1"/>
  <c r="AN82" i="2" s="1"/>
  <c r="AH82" i="2" s="1"/>
  <c r="G82" i="2" s="1"/>
  <c r="R129" i="2"/>
  <c r="X129" i="2" s="1"/>
  <c r="Y129" i="2" s="1"/>
  <c r="Z129" i="2" s="1"/>
  <c r="AL129" i="2" s="1"/>
  <c r="AJ129" i="2" s="1"/>
  <c r="AN129" i="2" s="1"/>
  <c r="AH129" i="2" s="1"/>
  <c r="G129" i="2" s="1"/>
  <c r="S129" i="2"/>
  <c r="R41" i="2"/>
  <c r="X41" i="2" s="1"/>
  <c r="Y41" i="2" s="1"/>
  <c r="Z41" i="2" s="1"/>
  <c r="AL41" i="2" s="1"/>
  <c r="AJ41" i="2" s="1"/>
  <c r="AN41" i="2" s="1"/>
  <c r="AH41" i="2" s="1"/>
  <c r="G41" i="2" s="1"/>
  <c r="S62" i="2"/>
  <c r="R62" i="2"/>
  <c r="X62" i="2" s="1"/>
  <c r="Y62" i="2" s="1"/>
  <c r="Z62" i="2" s="1"/>
  <c r="AL62" i="2" s="1"/>
  <c r="AJ62" i="2" s="1"/>
  <c r="AN62" i="2" s="1"/>
  <c r="AH62" i="2" s="1"/>
  <c r="G62" i="2" s="1"/>
  <c r="S99" i="2"/>
  <c r="S106" i="2"/>
  <c r="R106" i="2"/>
  <c r="X106" i="2" s="1"/>
  <c r="Y106" i="2" s="1"/>
  <c r="Z106" i="2" s="1"/>
  <c r="AL106" i="2" s="1"/>
  <c r="AJ106" i="2" s="1"/>
  <c r="AN106" i="2" s="1"/>
  <c r="AH106" i="2" s="1"/>
  <c r="G106" i="2" s="1"/>
  <c r="S262" i="2"/>
  <c r="R469" i="2"/>
  <c r="X469" i="2" s="1"/>
  <c r="Y469" i="2" s="1"/>
  <c r="Z469" i="2" s="1"/>
  <c r="AL469" i="2" s="1"/>
  <c r="AJ469" i="2" s="1"/>
  <c r="AN469" i="2" s="1"/>
  <c r="AH469" i="2" s="1"/>
  <c r="G469" i="2" s="1"/>
  <c r="S469" i="2"/>
  <c r="R15" i="2"/>
  <c r="X15" i="2" s="1"/>
  <c r="Y15" i="2" s="1"/>
  <c r="Z15" i="2" s="1"/>
  <c r="AL15" i="2" s="1"/>
  <c r="AJ15" i="2" s="1"/>
  <c r="AN15" i="2" s="1"/>
  <c r="AH15" i="2" s="1"/>
  <c r="G15" i="2" s="1"/>
  <c r="R19" i="2"/>
  <c r="X19" i="2" s="1"/>
  <c r="Y19" i="2" s="1"/>
  <c r="Z19" i="2" s="1"/>
  <c r="AL19" i="2" s="1"/>
  <c r="AJ19" i="2" s="1"/>
  <c r="AN19" i="2" s="1"/>
  <c r="AH19" i="2" s="1"/>
  <c r="G19" i="2" s="1"/>
  <c r="G19" i="9" s="1"/>
  <c r="K19" i="9" s="1"/>
  <c r="S30" i="2"/>
  <c r="R30" i="2"/>
  <c r="X30" i="2" s="1"/>
  <c r="Y30" i="2" s="1"/>
  <c r="Z30" i="2" s="1"/>
  <c r="AL30" i="2" s="1"/>
  <c r="AJ30" i="2" s="1"/>
  <c r="AN30" i="2" s="1"/>
  <c r="AH30" i="2" s="1"/>
  <c r="G30" i="2" s="1"/>
  <c r="J30" i="2" s="1"/>
  <c r="R95" i="2"/>
  <c r="X95" i="2" s="1"/>
  <c r="Y95" i="2" s="1"/>
  <c r="Z95" i="2" s="1"/>
  <c r="AL95" i="2" s="1"/>
  <c r="AJ95" i="2" s="1"/>
  <c r="AN95" i="2" s="1"/>
  <c r="AH95" i="2" s="1"/>
  <c r="G95" i="2" s="1"/>
  <c r="S122" i="2"/>
  <c r="R122" i="2"/>
  <c r="X122" i="2" s="1"/>
  <c r="Y122" i="2" s="1"/>
  <c r="Z122" i="2" s="1"/>
  <c r="AL122" i="2" s="1"/>
  <c r="AJ122" i="2" s="1"/>
  <c r="AN122" i="2" s="1"/>
  <c r="AH122" i="2" s="1"/>
  <c r="G122" i="2" s="1"/>
  <c r="S131" i="2"/>
  <c r="R131" i="2"/>
  <c r="X131" i="2" s="1"/>
  <c r="Y131" i="2" s="1"/>
  <c r="Z131" i="2" s="1"/>
  <c r="AL131" i="2" s="1"/>
  <c r="AJ131" i="2" s="1"/>
  <c r="AN131" i="2" s="1"/>
  <c r="AH131" i="2" s="1"/>
  <c r="G131" i="2" s="1"/>
  <c r="S138" i="2"/>
  <c r="R138" i="2"/>
  <c r="X138" i="2" s="1"/>
  <c r="Y138" i="2" s="1"/>
  <c r="Z138" i="2" s="1"/>
  <c r="AL138" i="2" s="1"/>
  <c r="AJ138" i="2" s="1"/>
  <c r="AN138" i="2" s="1"/>
  <c r="AH138" i="2" s="1"/>
  <c r="G138" i="2" s="1"/>
  <c r="Y237" i="2"/>
  <c r="Z237" i="2" s="1"/>
  <c r="AL237" i="2" s="1"/>
  <c r="AJ237" i="2" s="1"/>
  <c r="AN237" i="2" s="1"/>
  <c r="AH237" i="2" s="1"/>
  <c r="G237" i="2" s="1"/>
  <c r="J237" i="2" s="1"/>
  <c r="Y101" i="2"/>
  <c r="Z101" i="2" s="1"/>
  <c r="AL101" i="2" s="1"/>
  <c r="AJ101" i="2" s="1"/>
  <c r="AN101" i="2" s="1"/>
  <c r="AH101" i="2" s="1"/>
  <c r="G101" i="2" s="1"/>
  <c r="J101" i="2" s="1"/>
  <c r="S139" i="2"/>
  <c r="R139" i="2"/>
  <c r="X139" i="2" s="1"/>
  <c r="Y139" i="2" s="1"/>
  <c r="Z139" i="2" s="1"/>
  <c r="AL139" i="2" s="1"/>
  <c r="AJ139" i="2" s="1"/>
  <c r="AN139" i="2" s="1"/>
  <c r="AH139" i="2" s="1"/>
  <c r="G139" i="2" s="1"/>
  <c r="G219" i="9"/>
  <c r="K219" i="9" s="1"/>
  <c r="Y43" i="2"/>
  <c r="Z43" i="2" s="1"/>
  <c r="AL43" i="2" s="1"/>
  <c r="AJ43" i="2" s="1"/>
  <c r="AN43" i="2" s="1"/>
  <c r="AH43" i="2" s="1"/>
  <c r="G43" i="2" s="1"/>
  <c r="G43" i="9" s="1"/>
  <c r="K43" i="9" s="1"/>
  <c r="R61" i="2"/>
  <c r="X61" i="2" s="1"/>
  <c r="Y61" i="2" s="1"/>
  <c r="Z61" i="2" s="1"/>
  <c r="AL61" i="2" s="1"/>
  <c r="AJ61" i="2" s="1"/>
  <c r="AN61" i="2" s="1"/>
  <c r="AH61" i="2" s="1"/>
  <c r="G61" i="2" s="1"/>
  <c r="G61" i="9" s="1"/>
  <c r="K61" i="9" s="1"/>
  <c r="Y102" i="2"/>
  <c r="Z102" i="2" s="1"/>
  <c r="AL102" i="2" s="1"/>
  <c r="AJ102" i="2" s="1"/>
  <c r="AN102" i="2" s="1"/>
  <c r="AH102" i="2" s="1"/>
  <c r="G102" i="2" s="1"/>
  <c r="J102" i="2" s="1"/>
  <c r="Y108" i="2"/>
  <c r="Z108" i="2" s="1"/>
  <c r="AL108" i="2" s="1"/>
  <c r="AJ108" i="2" s="1"/>
  <c r="AN108" i="2" s="1"/>
  <c r="AH108" i="2" s="1"/>
  <c r="G108" i="2" s="1"/>
  <c r="G108" i="9" s="1"/>
  <c r="K108" i="9" s="1"/>
  <c r="S159" i="2"/>
  <c r="R159" i="2"/>
  <c r="X159" i="2" s="1"/>
  <c r="Y159" i="2" s="1"/>
  <c r="Z159" i="2" s="1"/>
  <c r="AL159" i="2" s="1"/>
  <c r="AJ159" i="2" s="1"/>
  <c r="AN159" i="2" s="1"/>
  <c r="AH159" i="2" s="1"/>
  <c r="G159" i="2" s="1"/>
  <c r="R207" i="2"/>
  <c r="X207" i="2" s="1"/>
  <c r="Y207" i="2" s="1"/>
  <c r="Z207" i="2" s="1"/>
  <c r="AL207" i="2" s="1"/>
  <c r="AJ207" i="2" s="1"/>
  <c r="AN207" i="2" s="1"/>
  <c r="AH207" i="2" s="1"/>
  <c r="G207" i="2" s="1"/>
  <c r="S233" i="2"/>
  <c r="Y137" i="2"/>
  <c r="Z137" i="2" s="1"/>
  <c r="AL137" i="2" s="1"/>
  <c r="AJ137" i="2" s="1"/>
  <c r="AN137" i="2" s="1"/>
  <c r="AH137" i="2" s="1"/>
  <c r="G137" i="2" s="1"/>
  <c r="Y181" i="2"/>
  <c r="Z181" i="2" s="1"/>
  <c r="AL181" i="2" s="1"/>
  <c r="AJ181" i="2" s="1"/>
  <c r="AN181" i="2" s="1"/>
  <c r="AH181" i="2" s="1"/>
  <c r="G181" i="2" s="1"/>
  <c r="J181" i="2" s="1"/>
  <c r="S276" i="2"/>
  <c r="R276" i="2"/>
  <c r="X276" i="2" s="1"/>
  <c r="Y276" i="2" s="1"/>
  <c r="Z276" i="2" s="1"/>
  <c r="AL276" i="2" s="1"/>
  <c r="AJ276" i="2" s="1"/>
  <c r="AN276" i="2" s="1"/>
  <c r="AH276" i="2" s="1"/>
  <c r="G276" i="2" s="1"/>
  <c r="R413" i="2"/>
  <c r="X413" i="2" s="1"/>
  <c r="Y413" i="2" s="1"/>
  <c r="Z413" i="2" s="1"/>
  <c r="AL413" i="2" s="1"/>
  <c r="AJ413" i="2" s="1"/>
  <c r="AN413" i="2" s="1"/>
  <c r="AH413" i="2" s="1"/>
  <c r="G413" i="2" s="1"/>
  <c r="S413" i="2"/>
  <c r="S436" i="2"/>
  <c r="R436" i="2"/>
  <c r="X436" i="2" s="1"/>
  <c r="Y436" i="2" s="1"/>
  <c r="Z436" i="2" s="1"/>
  <c r="AL436" i="2" s="1"/>
  <c r="AJ436" i="2" s="1"/>
  <c r="AN436" i="2" s="1"/>
  <c r="AH436" i="2" s="1"/>
  <c r="G436" i="2" s="1"/>
  <c r="R40" i="2"/>
  <c r="X40" i="2" s="1"/>
  <c r="Y40" i="2" s="1"/>
  <c r="Z40" i="2" s="1"/>
  <c r="AL40" i="2" s="1"/>
  <c r="AJ40" i="2" s="1"/>
  <c r="AN40" i="2" s="1"/>
  <c r="AH40" i="2" s="1"/>
  <c r="G40" i="2" s="1"/>
  <c r="R67" i="2"/>
  <c r="X67" i="2" s="1"/>
  <c r="Y67" i="2" s="1"/>
  <c r="Z67" i="2" s="1"/>
  <c r="AL67" i="2" s="1"/>
  <c r="AJ67" i="2" s="1"/>
  <c r="AN67" i="2" s="1"/>
  <c r="AH67" i="2" s="1"/>
  <c r="G67" i="2" s="1"/>
  <c r="G67" i="9" s="1"/>
  <c r="K67" i="9" s="1"/>
  <c r="S84" i="2"/>
  <c r="Y94" i="2"/>
  <c r="Z94" i="2" s="1"/>
  <c r="AL94" i="2" s="1"/>
  <c r="AJ94" i="2" s="1"/>
  <c r="AN94" i="2" s="1"/>
  <c r="AH94" i="2" s="1"/>
  <c r="G94" i="2" s="1"/>
  <c r="J94" i="2" s="1"/>
  <c r="S137" i="2"/>
  <c r="Y145" i="2"/>
  <c r="Z145" i="2" s="1"/>
  <c r="AL145" i="2" s="1"/>
  <c r="AJ145" i="2" s="1"/>
  <c r="AN145" i="2" s="1"/>
  <c r="AH145" i="2" s="1"/>
  <c r="G145" i="2" s="1"/>
  <c r="R168" i="2"/>
  <c r="X168" i="2" s="1"/>
  <c r="Y168" i="2" s="1"/>
  <c r="Z168" i="2" s="1"/>
  <c r="AL168" i="2" s="1"/>
  <c r="AJ168" i="2" s="1"/>
  <c r="AN168" i="2" s="1"/>
  <c r="AH168" i="2" s="1"/>
  <c r="G168" i="2" s="1"/>
  <c r="S353" i="2"/>
  <c r="R353" i="2"/>
  <c r="X353" i="2" s="1"/>
  <c r="Y353" i="2" s="1"/>
  <c r="Z353" i="2" s="1"/>
  <c r="AL353" i="2" s="1"/>
  <c r="AJ353" i="2" s="1"/>
  <c r="AN353" i="2" s="1"/>
  <c r="AH353" i="2" s="1"/>
  <c r="G353" i="2" s="1"/>
  <c r="S393" i="2"/>
  <c r="R393" i="2"/>
  <c r="X393" i="2" s="1"/>
  <c r="S395" i="2"/>
  <c r="R395" i="2"/>
  <c r="X395" i="2" s="1"/>
  <c r="Y395" i="2" s="1"/>
  <c r="Z395" i="2" s="1"/>
  <c r="AL395" i="2" s="1"/>
  <c r="AJ395" i="2" s="1"/>
  <c r="AN395" i="2" s="1"/>
  <c r="AH395" i="2" s="1"/>
  <c r="G395" i="2" s="1"/>
  <c r="R454" i="2"/>
  <c r="X454" i="2" s="1"/>
  <c r="Y454" i="2" s="1"/>
  <c r="Z454" i="2" s="1"/>
  <c r="AL454" i="2" s="1"/>
  <c r="AJ454" i="2" s="1"/>
  <c r="AN454" i="2" s="1"/>
  <c r="AH454" i="2" s="1"/>
  <c r="G454" i="2" s="1"/>
  <c r="S454" i="2"/>
  <c r="R630" i="2"/>
  <c r="X630" i="2" s="1"/>
  <c r="Y630" i="2" s="1"/>
  <c r="Z630" i="2" s="1"/>
  <c r="AL630" i="2" s="1"/>
  <c r="AJ630" i="2" s="1"/>
  <c r="AN630" i="2" s="1"/>
  <c r="AH630" i="2" s="1"/>
  <c r="G630" i="2" s="1"/>
  <c r="S630" i="2"/>
  <c r="Y84" i="2"/>
  <c r="Z84" i="2" s="1"/>
  <c r="AL84" i="2" s="1"/>
  <c r="AJ84" i="2" s="1"/>
  <c r="AN84" i="2" s="1"/>
  <c r="AH84" i="2" s="1"/>
  <c r="G84" i="2" s="1"/>
  <c r="J84" i="2" s="1"/>
  <c r="S246" i="2"/>
  <c r="R246" i="2"/>
  <c r="X246" i="2" s="1"/>
  <c r="Y246" i="2" s="1"/>
  <c r="Z246" i="2" s="1"/>
  <c r="AL246" i="2" s="1"/>
  <c r="AJ246" i="2" s="1"/>
  <c r="AN246" i="2" s="1"/>
  <c r="AH246" i="2" s="1"/>
  <c r="G246" i="2" s="1"/>
  <c r="S260" i="2"/>
  <c r="R260" i="2"/>
  <c r="X260" i="2" s="1"/>
  <c r="Y260" i="2" s="1"/>
  <c r="Z260" i="2" s="1"/>
  <c r="AL260" i="2" s="1"/>
  <c r="AJ260" i="2" s="1"/>
  <c r="AN260" i="2" s="1"/>
  <c r="AH260" i="2" s="1"/>
  <c r="G260" i="2" s="1"/>
  <c r="R387" i="2"/>
  <c r="X387" i="2" s="1"/>
  <c r="Y387" i="2" s="1"/>
  <c r="Z387" i="2" s="1"/>
  <c r="AL387" i="2" s="1"/>
  <c r="AJ387" i="2" s="1"/>
  <c r="AN387" i="2" s="1"/>
  <c r="AH387" i="2" s="1"/>
  <c r="G387" i="2" s="1"/>
  <c r="S387" i="2"/>
  <c r="R467" i="2"/>
  <c r="X467" i="2" s="1"/>
  <c r="Y467" i="2" s="1"/>
  <c r="Z467" i="2" s="1"/>
  <c r="AL467" i="2" s="1"/>
  <c r="AJ467" i="2" s="1"/>
  <c r="AN467" i="2" s="1"/>
  <c r="AH467" i="2" s="1"/>
  <c r="G467" i="2" s="1"/>
  <c r="S467" i="2"/>
  <c r="R473" i="2"/>
  <c r="X473" i="2" s="1"/>
  <c r="Y473" i="2" s="1"/>
  <c r="Z473" i="2" s="1"/>
  <c r="AL473" i="2" s="1"/>
  <c r="AJ473" i="2" s="1"/>
  <c r="AN473" i="2" s="1"/>
  <c r="AH473" i="2" s="1"/>
  <c r="G473" i="2" s="1"/>
  <c r="S473" i="2"/>
  <c r="R21" i="2"/>
  <c r="X21" i="2" s="1"/>
  <c r="Y21" i="2" s="1"/>
  <c r="Z21" i="2" s="1"/>
  <c r="AL21" i="2" s="1"/>
  <c r="AJ21" i="2" s="1"/>
  <c r="AN21" i="2" s="1"/>
  <c r="AH21" i="2" s="1"/>
  <c r="G21" i="2" s="1"/>
  <c r="R22" i="2"/>
  <c r="X22" i="2" s="1"/>
  <c r="Y22" i="2" s="1"/>
  <c r="Z22" i="2" s="1"/>
  <c r="AL22" i="2" s="1"/>
  <c r="AJ22" i="2" s="1"/>
  <c r="AN22" i="2" s="1"/>
  <c r="AH22" i="2" s="1"/>
  <c r="G22" i="2" s="1"/>
  <c r="R23" i="2"/>
  <c r="X23" i="2" s="1"/>
  <c r="Y23" i="2" s="1"/>
  <c r="Z23" i="2" s="1"/>
  <c r="AL23" i="2" s="1"/>
  <c r="AJ23" i="2" s="1"/>
  <c r="AN23" i="2" s="1"/>
  <c r="AH23" i="2" s="1"/>
  <c r="G23" i="2" s="1"/>
  <c r="R27" i="2"/>
  <c r="X27" i="2" s="1"/>
  <c r="Y27" i="2" s="1"/>
  <c r="Z27" i="2" s="1"/>
  <c r="AL27" i="2" s="1"/>
  <c r="AJ27" i="2" s="1"/>
  <c r="AN27" i="2" s="1"/>
  <c r="AH27" i="2" s="1"/>
  <c r="G27" i="2" s="1"/>
  <c r="J27" i="2" s="1"/>
  <c r="Y110" i="2"/>
  <c r="Z110" i="2" s="1"/>
  <c r="AL110" i="2" s="1"/>
  <c r="AJ110" i="2" s="1"/>
  <c r="AN110" i="2" s="1"/>
  <c r="AH110" i="2" s="1"/>
  <c r="G110" i="2" s="1"/>
  <c r="J110" i="2" s="1"/>
  <c r="R133" i="2"/>
  <c r="X133" i="2" s="1"/>
  <c r="Y133" i="2" s="1"/>
  <c r="Z133" i="2" s="1"/>
  <c r="AL133" i="2" s="1"/>
  <c r="AJ133" i="2" s="1"/>
  <c r="AN133" i="2" s="1"/>
  <c r="AH133" i="2" s="1"/>
  <c r="G133" i="2" s="1"/>
  <c r="R164" i="2"/>
  <c r="X164" i="2" s="1"/>
  <c r="Y164" i="2" s="1"/>
  <c r="Z164" i="2" s="1"/>
  <c r="AL164" i="2" s="1"/>
  <c r="AJ164" i="2" s="1"/>
  <c r="AN164" i="2" s="1"/>
  <c r="AH164" i="2" s="1"/>
  <c r="G164" i="2" s="1"/>
  <c r="R173" i="2"/>
  <c r="X173" i="2" s="1"/>
  <c r="Y173" i="2" s="1"/>
  <c r="Z173" i="2" s="1"/>
  <c r="AL173" i="2" s="1"/>
  <c r="AJ173" i="2" s="1"/>
  <c r="AN173" i="2" s="1"/>
  <c r="AH173" i="2" s="1"/>
  <c r="G173" i="2" s="1"/>
  <c r="S174" i="2"/>
  <c r="R183" i="2"/>
  <c r="X183" i="2" s="1"/>
  <c r="Y183" i="2" s="1"/>
  <c r="Z183" i="2" s="1"/>
  <c r="AL183" i="2" s="1"/>
  <c r="AJ183" i="2" s="1"/>
  <c r="AN183" i="2" s="1"/>
  <c r="AH183" i="2" s="1"/>
  <c r="G183" i="2" s="1"/>
  <c r="R192" i="2"/>
  <c r="X192" i="2" s="1"/>
  <c r="Y192" i="2" s="1"/>
  <c r="Z192" i="2" s="1"/>
  <c r="AL192" i="2" s="1"/>
  <c r="AJ192" i="2" s="1"/>
  <c r="AN192" i="2" s="1"/>
  <c r="AH192" i="2" s="1"/>
  <c r="G192" i="2" s="1"/>
  <c r="R193" i="2"/>
  <c r="X193" i="2" s="1"/>
  <c r="Y193" i="2" s="1"/>
  <c r="Z193" i="2" s="1"/>
  <c r="AL193" i="2" s="1"/>
  <c r="AJ193" i="2" s="1"/>
  <c r="AN193" i="2" s="1"/>
  <c r="AH193" i="2" s="1"/>
  <c r="G193" i="2" s="1"/>
  <c r="R197" i="2"/>
  <c r="X197" i="2" s="1"/>
  <c r="Y197" i="2" s="1"/>
  <c r="Z197" i="2" s="1"/>
  <c r="AL197" i="2" s="1"/>
  <c r="AJ197" i="2" s="1"/>
  <c r="AN197" i="2" s="1"/>
  <c r="AH197" i="2" s="1"/>
  <c r="G197" i="2" s="1"/>
  <c r="S230" i="2"/>
  <c r="S245" i="2"/>
  <c r="R245" i="2"/>
  <c r="X245" i="2" s="1"/>
  <c r="Y245" i="2" s="1"/>
  <c r="Z245" i="2" s="1"/>
  <c r="AL245" i="2" s="1"/>
  <c r="AJ245" i="2" s="1"/>
  <c r="AN245" i="2" s="1"/>
  <c r="AH245" i="2" s="1"/>
  <c r="G245" i="2" s="1"/>
  <c r="R248" i="2"/>
  <c r="X248" i="2" s="1"/>
  <c r="Y248" i="2" s="1"/>
  <c r="Z248" i="2" s="1"/>
  <c r="AL248" i="2" s="1"/>
  <c r="AJ248" i="2" s="1"/>
  <c r="AN248" i="2" s="1"/>
  <c r="AH248" i="2" s="1"/>
  <c r="G248" i="2" s="1"/>
  <c r="R256" i="2"/>
  <c r="X256" i="2" s="1"/>
  <c r="Y256" i="2" s="1"/>
  <c r="Z256" i="2" s="1"/>
  <c r="AL256" i="2" s="1"/>
  <c r="AJ256" i="2" s="1"/>
  <c r="AN256" i="2" s="1"/>
  <c r="AH256" i="2" s="1"/>
  <c r="G256" i="2" s="1"/>
  <c r="R263" i="2"/>
  <c r="X263" i="2" s="1"/>
  <c r="Y263" i="2" s="1"/>
  <c r="Z263" i="2" s="1"/>
  <c r="AL263" i="2" s="1"/>
  <c r="AJ263" i="2" s="1"/>
  <c r="AN263" i="2" s="1"/>
  <c r="AH263" i="2" s="1"/>
  <c r="G263" i="2" s="1"/>
  <c r="R355" i="2"/>
  <c r="X355" i="2" s="1"/>
  <c r="Y355" i="2" s="1"/>
  <c r="Z355" i="2" s="1"/>
  <c r="AL355" i="2" s="1"/>
  <c r="AJ355" i="2" s="1"/>
  <c r="AN355" i="2" s="1"/>
  <c r="AH355" i="2" s="1"/>
  <c r="G355" i="2" s="1"/>
  <c r="J355" i="2" s="1"/>
  <c r="S355" i="2"/>
  <c r="S374" i="2"/>
  <c r="R374" i="2"/>
  <c r="X374" i="2" s="1"/>
  <c r="Y374" i="2" s="1"/>
  <c r="Z374" i="2" s="1"/>
  <c r="AL374" i="2" s="1"/>
  <c r="AJ374" i="2" s="1"/>
  <c r="AN374" i="2" s="1"/>
  <c r="AH374" i="2" s="1"/>
  <c r="G374" i="2" s="1"/>
  <c r="S404" i="2"/>
  <c r="R404" i="2"/>
  <c r="X404" i="2" s="1"/>
  <c r="Y404" i="2" s="1"/>
  <c r="Z404" i="2" s="1"/>
  <c r="AL404" i="2" s="1"/>
  <c r="AJ404" i="2" s="1"/>
  <c r="AN404" i="2" s="1"/>
  <c r="AH404" i="2" s="1"/>
  <c r="G404" i="2" s="1"/>
  <c r="S418" i="2"/>
  <c r="R418" i="2"/>
  <c r="X418" i="2" s="1"/>
  <c r="Y418" i="2" s="1"/>
  <c r="Z418" i="2" s="1"/>
  <c r="AL418" i="2" s="1"/>
  <c r="AJ418" i="2" s="1"/>
  <c r="AN418" i="2" s="1"/>
  <c r="AH418" i="2" s="1"/>
  <c r="G418" i="2" s="1"/>
  <c r="Y420" i="2"/>
  <c r="Z420" i="2" s="1"/>
  <c r="AL420" i="2" s="1"/>
  <c r="AJ420" i="2" s="1"/>
  <c r="AN420" i="2" s="1"/>
  <c r="AH420" i="2" s="1"/>
  <c r="G420" i="2" s="1"/>
  <c r="Y174" i="2"/>
  <c r="Z174" i="2" s="1"/>
  <c r="AL174" i="2" s="1"/>
  <c r="AJ174" i="2" s="1"/>
  <c r="AN174" i="2" s="1"/>
  <c r="AH174" i="2" s="1"/>
  <c r="G174" i="2" s="1"/>
  <c r="G174" i="9" s="1"/>
  <c r="K174" i="9" s="1"/>
  <c r="S182" i="2"/>
  <c r="Y216" i="2"/>
  <c r="Z216" i="2" s="1"/>
  <c r="AL216" i="2" s="1"/>
  <c r="AJ216" i="2" s="1"/>
  <c r="AN216" i="2" s="1"/>
  <c r="AH216" i="2" s="1"/>
  <c r="G216" i="2" s="1"/>
  <c r="S225" i="2"/>
  <c r="Y230" i="2"/>
  <c r="Z230" i="2" s="1"/>
  <c r="AL230" i="2" s="1"/>
  <c r="AJ230" i="2" s="1"/>
  <c r="AN230" i="2" s="1"/>
  <c r="AH230" i="2" s="1"/>
  <c r="G230" i="2" s="1"/>
  <c r="S265" i="2"/>
  <c r="R265" i="2"/>
  <c r="X265" i="2" s="1"/>
  <c r="Y265" i="2" s="1"/>
  <c r="Z265" i="2" s="1"/>
  <c r="AL265" i="2" s="1"/>
  <c r="AJ265" i="2" s="1"/>
  <c r="AN265" i="2" s="1"/>
  <c r="AH265" i="2" s="1"/>
  <c r="G265" i="2" s="1"/>
  <c r="Y370" i="2"/>
  <c r="Z370" i="2" s="1"/>
  <c r="AL370" i="2" s="1"/>
  <c r="AJ370" i="2" s="1"/>
  <c r="AN370" i="2" s="1"/>
  <c r="AH370" i="2" s="1"/>
  <c r="G370" i="2" s="1"/>
  <c r="R394" i="2"/>
  <c r="X394" i="2" s="1"/>
  <c r="Y394" i="2" s="1"/>
  <c r="Z394" i="2" s="1"/>
  <c r="AL394" i="2" s="1"/>
  <c r="AJ394" i="2" s="1"/>
  <c r="AN394" i="2" s="1"/>
  <c r="AH394" i="2" s="1"/>
  <c r="G394" i="2" s="1"/>
  <c r="S394" i="2"/>
  <c r="S423" i="2"/>
  <c r="R423" i="2"/>
  <c r="X423" i="2" s="1"/>
  <c r="Y423" i="2" s="1"/>
  <c r="Z423" i="2" s="1"/>
  <c r="AL423" i="2" s="1"/>
  <c r="AJ423" i="2" s="1"/>
  <c r="AN423" i="2" s="1"/>
  <c r="AH423" i="2" s="1"/>
  <c r="G423" i="2" s="1"/>
  <c r="Y312" i="2"/>
  <c r="Z312" i="2" s="1"/>
  <c r="AL312" i="2" s="1"/>
  <c r="AJ312" i="2" s="1"/>
  <c r="AN312" i="2" s="1"/>
  <c r="AH312" i="2" s="1"/>
  <c r="G312" i="2" s="1"/>
  <c r="Y335" i="2"/>
  <c r="Z335" i="2" s="1"/>
  <c r="AL335" i="2" s="1"/>
  <c r="AJ335" i="2" s="1"/>
  <c r="AN335" i="2" s="1"/>
  <c r="AH335" i="2" s="1"/>
  <c r="G335" i="2" s="1"/>
  <c r="Y448" i="2"/>
  <c r="Z448" i="2" s="1"/>
  <c r="AL448" i="2" s="1"/>
  <c r="AJ448" i="2" s="1"/>
  <c r="AN448" i="2" s="1"/>
  <c r="AH448" i="2" s="1"/>
  <c r="G448" i="2" s="1"/>
  <c r="Y514" i="2"/>
  <c r="Z514" i="2" s="1"/>
  <c r="AL514" i="2" s="1"/>
  <c r="AJ514" i="2" s="1"/>
  <c r="AN514" i="2" s="1"/>
  <c r="AH514" i="2" s="1"/>
  <c r="G514" i="2" s="1"/>
  <c r="Y375" i="2"/>
  <c r="Z375" i="2" s="1"/>
  <c r="AL375" i="2" s="1"/>
  <c r="AJ375" i="2" s="1"/>
  <c r="AN375" i="2" s="1"/>
  <c r="AH375" i="2" s="1"/>
  <c r="G375" i="2" s="1"/>
  <c r="R554" i="2"/>
  <c r="X554" i="2" s="1"/>
  <c r="Y554" i="2" s="1"/>
  <c r="Z554" i="2" s="1"/>
  <c r="AL554" i="2" s="1"/>
  <c r="AJ554" i="2" s="1"/>
  <c r="AN554" i="2" s="1"/>
  <c r="AH554" i="2" s="1"/>
  <c r="G554" i="2" s="1"/>
  <c r="S554" i="2"/>
  <c r="S684" i="2"/>
  <c r="R684" i="2"/>
  <c r="X684" i="2" s="1"/>
  <c r="Y684" i="2" s="1"/>
  <c r="Z684" i="2" s="1"/>
  <c r="AL684" i="2" s="1"/>
  <c r="AJ684" i="2" s="1"/>
  <c r="AN684" i="2" s="1"/>
  <c r="AH684" i="2" s="1"/>
  <c r="G684" i="2" s="1"/>
  <c r="S804" i="2"/>
  <c r="R804" i="2"/>
  <c r="X804" i="2" s="1"/>
  <c r="Y804" i="2" s="1"/>
  <c r="Z804" i="2" s="1"/>
  <c r="AL804" i="2" s="1"/>
  <c r="AJ804" i="2" s="1"/>
  <c r="AN804" i="2" s="1"/>
  <c r="AH804" i="2" s="1"/>
  <c r="G804" i="2" s="1"/>
  <c r="R286" i="2"/>
  <c r="X286" i="2" s="1"/>
  <c r="Y286" i="2" s="1"/>
  <c r="Z286" i="2" s="1"/>
  <c r="AL286" i="2" s="1"/>
  <c r="AJ286" i="2" s="1"/>
  <c r="AN286" i="2" s="1"/>
  <c r="AH286" i="2" s="1"/>
  <c r="G286" i="2" s="1"/>
  <c r="R305" i="2"/>
  <c r="X305" i="2" s="1"/>
  <c r="Y305" i="2" s="1"/>
  <c r="Z305" i="2" s="1"/>
  <c r="AL305" i="2" s="1"/>
  <c r="AJ305" i="2" s="1"/>
  <c r="AN305" i="2" s="1"/>
  <c r="AH305" i="2" s="1"/>
  <c r="G305" i="2" s="1"/>
  <c r="R350" i="2"/>
  <c r="X350" i="2" s="1"/>
  <c r="Y350" i="2" s="1"/>
  <c r="Z350" i="2" s="1"/>
  <c r="AL350" i="2" s="1"/>
  <c r="AJ350" i="2" s="1"/>
  <c r="AN350" i="2" s="1"/>
  <c r="AH350" i="2" s="1"/>
  <c r="G350" i="2" s="1"/>
  <c r="S647" i="2"/>
  <c r="R647" i="2"/>
  <c r="X647" i="2" s="1"/>
  <c r="Y647" i="2" s="1"/>
  <c r="Z647" i="2" s="1"/>
  <c r="AL647" i="2" s="1"/>
  <c r="AJ647" i="2" s="1"/>
  <c r="AN647" i="2" s="1"/>
  <c r="AH647" i="2" s="1"/>
  <c r="G647" i="2" s="1"/>
  <c r="R316" i="2"/>
  <c r="X316" i="2" s="1"/>
  <c r="Y316" i="2" s="1"/>
  <c r="Z316" i="2" s="1"/>
  <c r="AL316" i="2" s="1"/>
  <c r="AJ316" i="2" s="1"/>
  <c r="AN316" i="2" s="1"/>
  <c r="AH316" i="2" s="1"/>
  <c r="G316" i="2" s="1"/>
  <c r="R359" i="2"/>
  <c r="X359" i="2" s="1"/>
  <c r="Y359" i="2" s="1"/>
  <c r="Z359" i="2" s="1"/>
  <c r="AL359" i="2" s="1"/>
  <c r="AJ359" i="2" s="1"/>
  <c r="AN359" i="2" s="1"/>
  <c r="AH359" i="2" s="1"/>
  <c r="G359" i="2" s="1"/>
  <c r="R409" i="2"/>
  <c r="X409" i="2" s="1"/>
  <c r="Y409" i="2" s="1"/>
  <c r="Z409" i="2" s="1"/>
  <c r="AL409" i="2" s="1"/>
  <c r="AJ409" i="2" s="1"/>
  <c r="AN409" i="2" s="1"/>
  <c r="AH409" i="2" s="1"/>
  <c r="G409" i="2" s="1"/>
  <c r="R411" i="2"/>
  <c r="X411" i="2" s="1"/>
  <c r="Y411" i="2" s="1"/>
  <c r="Z411" i="2" s="1"/>
  <c r="AL411" i="2" s="1"/>
  <c r="AJ411" i="2" s="1"/>
  <c r="AN411" i="2" s="1"/>
  <c r="AH411" i="2" s="1"/>
  <c r="G411" i="2" s="1"/>
  <c r="R438" i="2"/>
  <c r="X438" i="2" s="1"/>
  <c r="Y438" i="2" s="1"/>
  <c r="Z438" i="2" s="1"/>
  <c r="AL438" i="2" s="1"/>
  <c r="AJ438" i="2" s="1"/>
  <c r="AN438" i="2" s="1"/>
  <c r="AH438" i="2" s="1"/>
  <c r="G438" i="2" s="1"/>
  <c r="R459" i="2"/>
  <c r="X459" i="2" s="1"/>
  <c r="Y459" i="2" s="1"/>
  <c r="Z459" i="2" s="1"/>
  <c r="AL459" i="2" s="1"/>
  <c r="AJ459" i="2" s="1"/>
  <c r="AN459" i="2" s="1"/>
  <c r="AH459" i="2" s="1"/>
  <c r="G459" i="2" s="1"/>
  <c r="S465" i="2"/>
  <c r="S489" i="2"/>
  <c r="R490" i="2"/>
  <c r="X490" i="2" s="1"/>
  <c r="Y490" i="2" s="1"/>
  <c r="Z490" i="2" s="1"/>
  <c r="AL490" i="2" s="1"/>
  <c r="AJ490" i="2" s="1"/>
  <c r="AN490" i="2" s="1"/>
  <c r="AH490" i="2" s="1"/>
  <c r="G490" i="2" s="1"/>
  <c r="S491" i="2"/>
  <c r="S567" i="2"/>
  <c r="R567" i="2"/>
  <c r="X567" i="2" s="1"/>
  <c r="Y567" i="2" s="1"/>
  <c r="Z567" i="2" s="1"/>
  <c r="AL567" i="2" s="1"/>
  <c r="AJ567" i="2" s="1"/>
  <c r="AN567" i="2" s="1"/>
  <c r="AH567" i="2" s="1"/>
  <c r="G567" i="2" s="1"/>
  <c r="S623" i="2"/>
  <c r="R623" i="2"/>
  <c r="X623" i="2" s="1"/>
  <c r="Y623" i="2" s="1"/>
  <c r="Z623" i="2" s="1"/>
  <c r="AL623" i="2" s="1"/>
  <c r="AJ623" i="2" s="1"/>
  <c r="AN623" i="2" s="1"/>
  <c r="AH623" i="2" s="1"/>
  <c r="G623" i="2" s="1"/>
  <c r="R651" i="2"/>
  <c r="X651" i="2" s="1"/>
  <c r="Y651" i="2" s="1"/>
  <c r="Z651" i="2" s="1"/>
  <c r="AL651" i="2" s="1"/>
  <c r="AJ651" i="2" s="1"/>
  <c r="AN651" i="2" s="1"/>
  <c r="AH651" i="2" s="1"/>
  <c r="G651" i="2" s="1"/>
  <c r="S651" i="2"/>
  <c r="S675" i="2"/>
  <c r="R675" i="2"/>
  <c r="X675" i="2" s="1"/>
  <c r="Y675" i="2" s="1"/>
  <c r="Z675" i="2" s="1"/>
  <c r="AL675" i="2" s="1"/>
  <c r="AJ675" i="2" s="1"/>
  <c r="AN675" i="2" s="1"/>
  <c r="AH675" i="2" s="1"/>
  <c r="G675" i="2" s="1"/>
  <c r="S682" i="2"/>
  <c r="R682" i="2"/>
  <c r="X682" i="2" s="1"/>
  <c r="Y682" i="2" s="1"/>
  <c r="Z682" i="2" s="1"/>
  <c r="AL682" i="2" s="1"/>
  <c r="AJ682" i="2" s="1"/>
  <c r="AN682" i="2" s="1"/>
  <c r="AH682" i="2" s="1"/>
  <c r="G682" i="2" s="1"/>
  <c r="R333" i="2"/>
  <c r="X333" i="2" s="1"/>
  <c r="Y333" i="2" s="1"/>
  <c r="Z333" i="2" s="1"/>
  <c r="AL333" i="2" s="1"/>
  <c r="AJ333" i="2" s="1"/>
  <c r="AN333" i="2" s="1"/>
  <c r="AH333" i="2" s="1"/>
  <c r="G333" i="2" s="1"/>
  <c r="R345" i="2"/>
  <c r="X345" i="2" s="1"/>
  <c r="Y345" i="2" s="1"/>
  <c r="Z345" i="2" s="1"/>
  <c r="AL345" i="2" s="1"/>
  <c r="AJ345" i="2" s="1"/>
  <c r="AN345" i="2" s="1"/>
  <c r="AH345" i="2" s="1"/>
  <c r="G345" i="2" s="1"/>
  <c r="R346" i="2"/>
  <c r="X346" i="2" s="1"/>
  <c r="Y346" i="2" s="1"/>
  <c r="Z346" i="2" s="1"/>
  <c r="AL346" i="2" s="1"/>
  <c r="AJ346" i="2" s="1"/>
  <c r="AN346" i="2" s="1"/>
  <c r="AH346" i="2" s="1"/>
  <c r="G346" i="2" s="1"/>
  <c r="J346" i="2" s="1"/>
  <c r="S358" i="2"/>
  <c r="R372" i="2"/>
  <c r="X372" i="2" s="1"/>
  <c r="Y372" i="2" s="1"/>
  <c r="Z372" i="2" s="1"/>
  <c r="AL372" i="2" s="1"/>
  <c r="AJ372" i="2" s="1"/>
  <c r="AN372" i="2" s="1"/>
  <c r="AH372" i="2" s="1"/>
  <c r="G372" i="2" s="1"/>
  <c r="R384" i="2"/>
  <c r="X384" i="2" s="1"/>
  <c r="Y384" i="2" s="1"/>
  <c r="Z384" i="2" s="1"/>
  <c r="AL384" i="2" s="1"/>
  <c r="AJ384" i="2" s="1"/>
  <c r="AN384" i="2" s="1"/>
  <c r="AH384" i="2" s="1"/>
  <c r="G384" i="2" s="1"/>
  <c r="S397" i="2"/>
  <c r="S430" i="2"/>
  <c r="R433" i="2"/>
  <c r="X433" i="2" s="1"/>
  <c r="Y433" i="2" s="1"/>
  <c r="Z433" i="2" s="1"/>
  <c r="AL433" i="2" s="1"/>
  <c r="AJ433" i="2" s="1"/>
  <c r="AN433" i="2" s="1"/>
  <c r="AH433" i="2" s="1"/>
  <c r="G433" i="2" s="1"/>
  <c r="R478" i="2"/>
  <c r="X478" i="2" s="1"/>
  <c r="Y478" i="2" s="1"/>
  <c r="Z478" i="2" s="1"/>
  <c r="AL478" i="2" s="1"/>
  <c r="AJ478" i="2" s="1"/>
  <c r="AN478" i="2" s="1"/>
  <c r="AH478" i="2" s="1"/>
  <c r="G478" i="2" s="1"/>
  <c r="S481" i="2"/>
  <c r="Y492" i="2"/>
  <c r="Z492" i="2" s="1"/>
  <c r="AL492" i="2" s="1"/>
  <c r="AJ492" i="2" s="1"/>
  <c r="AN492" i="2" s="1"/>
  <c r="AH492" i="2" s="1"/>
  <c r="G492" i="2" s="1"/>
  <c r="S576" i="2"/>
  <c r="R576" i="2"/>
  <c r="X576" i="2" s="1"/>
  <c r="Y576" i="2" s="1"/>
  <c r="Z576" i="2" s="1"/>
  <c r="AL576" i="2" s="1"/>
  <c r="AJ576" i="2" s="1"/>
  <c r="AN576" i="2" s="1"/>
  <c r="AH576" i="2" s="1"/>
  <c r="G576" i="2" s="1"/>
  <c r="Y579" i="2"/>
  <c r="Z579" i="2" s="1"/>
  <c r="AL579" i="2" s="1"/>
  <c r="AJ579" i="2" s="1"/>
  <c r="AN579" i="2" s="1"/>
  <c r="AH579" i="2" s="1"/>
  <c r="G579" i="2" s="1"/>
  <c r="R626" i="2"/>
  <c r="X626" i="2" s="1"/>
  <c r="Y626" i="2" s="1"/>
  <c r="Z626" i="2" s="1"/>
  <c r="AL626" i="2" s="1"/>
  <c r="AJ626" i="2" s="1"/>
  <c r="AN626" i="2" s="1"/>
  <c r="AH626" i="2" s="1"/>
  <c r="G626" i="2" s="1"/>
  <c r="S626" i="2"/>
  <c r="S632" i="2"/>
  <c r="R632" i="2"/>
  <c r="X632" i="2" s="1"/>
  <c r="Y632" i="2" s="1"/>
  <c r="Z632" i="2" s="1"/>
  <c r="AL632" i="2" s="1"/>
  <c r="AJ632" i="2" s="1"/>
  <c r="AN632" i="2" s="1"/>
  <c r="AH632" i="2" s="1"/>
  <c r="G632" i="2" s="1"/>
  <c r="S750" i="2"/>
  <c r="R750" i="2"/>
  <c r="X750" i="2" s="1"/>
  <c r="Y750" i="2" s="1"/>
  <c r="Z750" i="2" s="1"/>
  <c r="AL750" i="2" s="1"/>
  <c r="AJ750" i="2" s="1"/>
  <c r="AN750" i="2" s="1"/>
  <c r="AH750" i="2" s="1"/>
  <c r="G750" i="2" s="1"/>
  <c r="R257" i="2"/>
  <c r="X257" i="2" s="1"/>
  <c r="Y257" i="2" s="1"/>
  <c r="Z257" i="2" s="1"/>
  <c r="AL257" i="2" s="1"/>
  <c r="AJ257" i="2" s="1"/>
  <c r="AN257" i="2" s="1"/>
  <c r="AH257" i="2" s="1"/>
  <c r="G257" i="2" s="1"/>
  <c r="S440" i="2"/>
  <c r="S450" i="2"/>
  <c r="S500" i="2"/>
  <c r="R500" i="2"/>
  <c r="X500" i="2" s="1"/>
  <c r="Y500" i="2" s="1"/>
  <c r="Z500" i="2" s="1"/>
  <c r="AL500" i="2" s="1"/>
  <c r="AJ500" i="2" s="1"/>
  <c r="AN500" i="2" s="1"/>
  <c r="AH500" i="2" s="1"/>
  <c r="G500" i="2" s="1"/>
  <c r="R539" i="2"/>
  <c r="X539" i="2" s="1"/>
  <c r="Y539" i="2" s="1"/>
  <c r="Z539" i="2" s="1"/>
  <c r="AL539" i="2" s="1"/>
  <c r="AJ539" i="2" s="1"/>
  <c r="AN539" i="2" s="1"/>
  <c r="AH539" i="2" s="1"/>
  <c r="G539" i="2" s="1"/>
  <c r="S539" i="2"/>
  <c r="Y746" i="2"/>
  <c r="Z746" i="2" s="1"/>
  <c r="AL746" i="2" s="1"/>
  <c r="AJ746" i="2" s="1"/>
  <c r="AN746" i="2" s="1"/>
  <c r="AH746" i="2" s="1"/>
  <c r="G746" i="2" s="1"/>
  <c r="Y562" i="2"/>
  <c r="Z562" i="2" s="1"/>
  <c r="AL562" i="2" s="1"/>
  <c r="AJ562" i="2" s="1"/>
  <c r="AN562" i="2" s="1"/>
  <c r="AH562" i="2" s="1"/>
  <c r="G562" i="2" s="1"/>
  <c r="Y524" i="2"/>
  <c r="Z524" i="2" s="1"/>
  <c r="AL524" i="2" s="1"/>
  <c r="AJ524" i="2" s="1"/>
  <c r="AN524" i="2" s="1"/>
  <c r="AH524" i="2" s="1"/>
  <c r="G524" i="2" s="1"/>
  <c r="Y770" i="2"/>
  <c r="Z770" i="2" s="1"/>
  <c r="AL770" i="2" s="1"/>
  <c r="AJ770" i="2" s="1"/>
  <c r="AN770" i="2" s="1"/>
  <c r="AH770" i="2" s="1"/>
  <c r="G770" i="2" s="1"/>
  <c r="Y777" i="2"/>
  <c r="Z777" i="2" s="1"/>
  <c r="AL777" i="2" s="1"/>
  <c r="AJ777" i="2" s="1"/>
  <c r="AN777" i="2" s="1"/>
  <c r="AH777" i="2" s="1"/>
  <c r="G777" i="2" s="1"/>
  <c r="R558" i="2"/>
  <c r="X558" i="2" s="1"/>
  <c r="Y558" i="2" s="1"/>
  <c r="Z558" i="2" s="1"/>
  <c r="AL558" i="2" s="1"/>
  <c r="AJ558" i="2" s="1"/>
  <c r="AN558" i="2" s="1"/>
  <c r="AH558" i="2" s="1"/>
  <c r="G558" i="2" s="1"/>
  <c r="S583" i="2"/>
  <c r="R722" i="2"/>
  <c r="X722" i="2" s="1"/>
  <c r="Y722" i="2" s="1"/>
  <c r="Z722" i="2" s="1"/>
  <c r="AL722" i="2" s="1"/>
  <c r="AJ722" i="2" s="1"/>
  <c r="AN722" i="2" s="1"/>
  <c r="AH722" i="2" s="1"/>
  <c r="G722" i="2" s="1"/>
  <c r="S532" i="2"/>
  <c r="R549" i="2"/>
  <c r="X549" i="2" s="1"/>
  <c r="Y549" i="2" s="1"/>
  <c r="Z549" i="2" s="1"/>
  <c r="AL549" i="2" s="1"/>
  <c r="AJ549" i="2" s="1"/>
  <c r="AN549" i="2" s="1"/>
  <c r="AH549" i="2" s="1"/>
  <c r="G549" i="2" s="1"/>
  <c r="R550" i="2"/>
  <c r="X550" i="2" s="1"/>
  <c r="Y550" i="2" s="1"/>
  <c r="Z550" i="2" s="1"/>
  <c r="AL550" i="2" s="1"/>
  <c r="AJ550" i="2" s="1"/>
  <c r="AN550" i="2" s="1"/>
  <c r="AH550" i="2" s="1"/>
  <c r="G550" i="2" s="1"/>
  <c r="S551" i="2"/>
  <c r="S556" i="2"/>
  <c r="R617" i="2"/>
  <c r="X617" i="2" s="1"/>
  <c r="Y617" i="2" s="1"/>
  <c r="Z617" i="2" s="1"/>
  <c r="AL617" i="2" s="1"/>
  <c r="AJ617" i="2" s="1"/>
  <c r="AN617" i="2" s="1"/>
  <c r="AH617" i="2" s="1"/>
  <c r="G617" i="2" s="1"/>
  <c r="R621" i="2"/>
  <c r="X621" i="2" s="1"/>
  <c r="Y621" i="2" s="1"/>
  <c r="Z621" i="2" s="1"/>
  <c r="AL621" i="2" s="1"/>
  <c r="AJ621" i="2" s="1"/>
  <c r="AN621" i="2" s="1"/>
  <c r="AH621" i="2" s="1"/>
  <c r="G621" i="2" s="1"/>
  <c r="R637" i="2"/>
  <c r="X637" i="2" s="1"/>
  <c r="Y637" i="2" s="1"/>
  <c r="Z637" i="2" s="1"/>
  <c r="AL637" i="2" s="1"/>
  <c r="AJ637" i="2" s="1"/>
  <c r="AN637" i="2" s="1"/>
  <c r="AH637" i="2" s="1"/>
  <c r="G637" i="2" s="1"/>
  <c r="R652" i="2"/>
  <c r="X652" i="2" s="1"/>
  <c r="Y652" i="2" s="1"/>
  <c r="Z652" i="2" s="1"/>
  <c r="AL652" i="2" s="1"/>
  <c r="AJ652" i="2" s="1"/>
  <c r="AN652" i="2" s="1"/>
  <c r="AH652" i="2" s="1"/>
  <c r="G652" i="2" s="1"/>
  <c r="R658" i="2"/>
  <c r="X658" i="2" s="1"/>
  <c r="Y658" i="2" s="1"/>
  <c r="Z658" i="2" s="1"/>
  <c r="AL658" i="2" s="1"/>
  <c r="AJ658" i="2" s="1"/>
  <c r="AN658" i="2" s="1"/>
  <c r="AH658" i="2" s="1"/>
  <c r="G658" i="2" s="1"/>
  <c r="R662" i="2"/>
  <c r="X662" i="2" s="1"/>
  <c r="Y662" i="2" s="1"/>
  <c r="Z662" i="2" s="1"/>
  <c r="AL662" i="2" s="1"/>
  <c r="AJ662" i="2" s="1"/>
  <c r="AN662" i="2" s="1"/>
  <c r="AH662" i="2" s="1"/>
  <c r="G662" i="2" s="1"/>
  <c r="R680" i="2"/>
  <c r="X680" i="2" s="1"/>
  <c r="Y680" i="2" s="1"/>
  <c r="Z680" i="2" s="1"/>
  <c r="AL680" i="2" s="1"/>
  <c r="AJ680" i="2" s="1"/>
  <c r="AN680" i="2" s="1"/>
  <c r="AH680" i="2" s="1"/>
  <c r="G680" i="2" s="1"/>
  <c r="R735" i="2"/>
  <c r="X735" i="2" s="1"/>
  <c r="Y735" i="2" s="1"/>
  <c r="Z735" i="2" s="1"/>
  <c r="AL735" i="2" s="1"/>
  <c r="AJ735" i="2" s="1"/>
  <c r="AN735" i="2" s="1"/>
  <c r="AH735" i="2" s="1"/>
  <c r="G735" i="2" s="1"/>
  <c r="S737" i="2"/>
  <c r="R741" i="2"/>
  <c r="X741" i="2" s="1"/>
  <c r="Y741" i="2" s="1"/>
  <c r="Z741" i="2" s="1"/>
  <c r="AL741" i="2" s="1"/>
  <c r="AJ741" i="2" s="1"/>
  <c r="AN741" i="2" s="1"/>
  <c r="AH741" i="2" s="1"/>
  <c r="G741" i="2" s="1"/>
  <c r="Y756" i="2"/>
  <c r="Z756" i="2" s="1"/>
  <c r="AL756" i="2" s="1"/>
  <c r="AJ756" i="2" s="1"/>
  <c r="AN756" i="2" s="1"/>
  <c r="AH756" i="2" s="1"/>
  <c r="G756" i="2" s="1"/>
  <c r="R763" i="2"/>
  <c r="X763" i="2" s="1"/>
  <c r="Y763" i="2" s="1"/>
  <c r="Z763" i="2" s="1"/>
  <c r="AL763" i="2" s="1"/>
  <c r="AJ763" i="2" s="1"/>
  <c r="AN763" i="2" s="1"/>
  <c r="AH763" i="2" s="1"/>
  <c r="G763" i="2" s="1"/>
  <c r="R775" i="2"/>
  <c r="X775" i="2" s="1"/>
  <c r="R785" i="2"/>
  <c r="X785" i="2" s="1"/>
  <c r="Y785" i="2" s="1"/>
  <c r="Z785" i="2" s="1"/>
  <c r="AL785" i="2" s="1"/>
  <c r="AJ785" i="2" s="1"/>
  <c r="AN785" i="2" s="1"/>
  <c r="AH785" i="2" s="1"/>
  <c r="G785" i="2" s="1"/>
  <c r="R796" i="2"/>
  <c r="X796" i="2" s="1"/>
  <c r="Y796" i="2" s="1"/>
  <c r="Z796" i="2" s="1"/>
  <c r="AL796" i="2" s="1"/>
  <c r="AJ796" i="2" s="1"/>
  <c r="AN796" i="2" s="1"/>
  <c r="AH796" i="2" s="1"/>
  <c r="G796" i="2" s="1"/>
  <c r="R797" i="2"/>
  <c r="X797" i="2" s="1"/>
  <c r="Y797" i="2" s="1"/>
  <c r="Z797" i="2" s="1"/>
  <c r="AL797" i="2" s="1"/>
  <c r="AJ797" i="2" s="1"/>
  <c r="AN797" i="2" s="1"/>
  <c r="AH797" i="2" s="1"/>
  <c r="G797" i="2" s="1"/>
  <c r="R505" i="2"/>
  <c r="X505" i="2" s="1"/>
  <c r="Y505" i="2" s="1"/>
  <c r="Z505" i="2" s="1"/>
  <c r="AL505" i="2" s="1"/>
  <c r="AJ505" i="2" s="1"/>
  <c r="AN505" i="2" s="1"/>
  <c r="AH505" i="2" s="1"/>
  <c r="G505" i="2" s="1"/>
  <c r="S536" i="2"/>
  <c r="R537" i="2"/>
  <c r="X537" i="2" s="1"/>
  <c r="Y537" i="2" s="1"/>
  <c r="Z537" i="2" s="1"/>
  <c r="AL537" i="2" s="1"/>
  <c r="AJ537" i="2" s="1"/>
  <c r="AN537" i="2" s="1"/>
  <c r="AH537" i="2" s="1"/>
  <c r="G537" i="2" s="1"/>
  <c r="R699" i="2"/>
  <c r="X699" i="2" s="1"/>
  <c r="Y699" i="2" s="1"/>
  <c r="Z699" i="2" s="1"/>
  <c r="AL699" i="2" s="1"/>
  <c r="AJ699" i="2" s="1"/>
  <c r="AN699" i="2" s="1"/>
  <c r="AH699" i="2" s="1"/>
  <c r="G699" i="2" s="1"/>
  <c r="R700" i="2"/>
  <c r="X700" i="2" s="1"/>
  <c r="Y700" i="2" s="1"/>
  <c r="Z700" i="2" s="1"/>
  <c r="AL700" i="2" s="1"/>
  <c r="AJ700" i="2" s="1"/>
  <c r="AN700" i="2" s="1"/>
  <c r="AH700" i="2" s="1"/>
  <c r="G700" i="2" s="1"/>
  <c r="Y737" i="2"/>
  <c r="Z737" i="2" s="1"/>
  <c r="AL737" i="2" s="1"/>
  <c r="AJ737" i="2" s="1"/>
  <c r="AN737" i="2" s="1"/>
  <c r="AH737" i="2" s="1"/>
  <c r="G737" i="2" s="1"/>
  <c r="R786" i="2"/>
  <c r="X786" i="2" s="1"/>
  <c r="Y786" i="2" s="1"/>
  <c r="Z786" i="2" s="1"/>
  <c r="AL786" i="2" s="1"/>
  <c r="AJ786" i="2" s="1"/>
  <c r="AN786" i="2" s="1"/>
  <c r="AH786" i="2" s="1"/>
  <c r="G786" i="2" s="1"/>
  <c r="S787" i="2"/>
  <c r="R789" i="2"/>
  <c r="X789" i="2" s="1"/>
  <c r="Y789" i="2" s="1"/>
  <c r="Z789" i="2" s="1"/>
  <c r="AL789" i="2" s="1"/>
  <c r="AJ789" i="2" s="1"/>
  <c r="AN789" i="2" s="1"/>
  <c r="AH789" i="2" s="1"/>
  <c r="G789" i="2" s="1"/>
  <c r="S504" i="2"/>
  <c r="Y525" i="2"/>
  <c r="Z525" i="2" s="1"/>
  <c r="AL525" i="2" s="1"/>
  <c r="AJ525" i="2" s="1"/>
  <c r="AN525" i="2" s="1"/>
  <c r="AH525" i="2" s="1"/>
  <c r="G525" i="2" s="1"/>
  <c r="Y687" i="2"/>
  <c r="Z687" i="2" s="1"/>
  <c r="AL687" i="2" s="1"/>
  <c r="AJ687" i="2" s="1"/>
  <c r="AN687" i="2" s="1"/>
  <c r="AH687" i="2" s="1"/>
  <c r="G687" i="2" s="1"/>
  <c r="R697" i="2"/>
  <c r="X697" i="2" s="1"/>
  <c r="Y697" i="2" s="1"/>
  <c r="Z697" i="2" s="1"/>
  <c r="AL697" i="2" s="1"/>
  <c r="AJ697" i="2" s="1"/>
  <c r="AN697" i="2" s="1"/>
  <c r="AH697" i="2" s="1"/>
  <c r="G697" i="2" s="1"/>
  <c r="S698" i="2"/>
  <c r="S734" i="2"/>
  <c r="R513" i="2"/>
  <c r="X513" i="2" s="1"/>
  <c r="Y513" i="2" s="1"/>
  <c r="Z513" i="2" s="1"/>
  <c r="AL513" i="2" s="1"/>
  <c r="AJ513" i="2" s="1"/>
  <c r="AN513" i="2" s="1"/>
  <c r="AH513" i="2" s="1"/>
  <c r="G513" i="2" s="1"/>
  <c r="S517" i="2"/>
  <c r="R521" i="2"/>
  <c r="X521" i="2" s="1"/>
  <c r="Y521" i="2" s="1"/>
  <c r="Z521" i="2" s="1"/>
  <c r="AL521" i="2" s="1"/>
  <c r="AJ521" i="2" s="1"/>
  <c r="AN521" i="2" s="1"/>
  <c r="AH521" i="2" s="1"/>
  <c r="G521" i="2" s="1"/>
  <c r="S525" i="2"/>
  <c r="R564" i="2"/>
  <c r="X564" i="2" s="1"/>
  <c r="Y564" i="2" s="1"/>
  <c r="Z564" i="2" s="1"/>
  <c r="AL564" i="2" s="1"/>
  <c r="AJ564" i="2" s="1"/>
  <c r="AN564" i="2" s="1"/>
  <c r="AH564" i="2" s="1"/>
  <c r="G564" i="2" s="1"/>
  <c r="Y572" i="2"/>
  <c r="Z572" i="2" s="1"/>
  <c r="AL572" i="2" s="1"/>
  <c r="AJ572" i="2" s="1"/>
  <c r="AN572" i="2" s="1"/>
  <c r="AH572" i="2" s="1"/>
  <c r="G572" i="2" s="1"/>
  <c r="R596" i="2"/>
  <c r="X596" i="2" s="1"/>
  <c r="Y596" i="2" s="1"/>
  <c r="Z596" i="2" s="1"/>
  <c r="AL596" i="2" s="1"/>
  <c r="AJ596" i="2" s="1"/>
  <c r="AN596" i="2" s="1"/>
  <c r="AH596" i="2" s="1"/>
  <c r="G596" i="2" s="1"/>
  <c r="R602" i="2"/>
  <c r="X602" i="2" s="1"/>
  <c r="Y602" i="2" s="1"/>
  <c r="Z602" i="2" s="1"/>
  <c r="AL602" i="2" s="1"/>
  <c r="AJ602" i="2" s="1"/>
  <c r="AN602" i="2" s="1"/>
  <c r="AH602" i="2" s="1"/>
  <c r="G602" i="2" s="1"/>
  <c r="Y634" i="2"/>
  <c r="Z634" i="2" s="1"/>
  <c r="AL634" i="2" s="1"/>
  <c r="AJ634" i="2" s="1"/>
  <c r="AN634" i="2" s="1"/>
  <c r="AH634" i="2" s="1"/>
  <c r="G634" i="2" s="1"/>
  <c r="Y706" i="2"/>
  <c r="Z706" i="2" s="1"/>
  <c r="AL706" i="2" s="1"/>
  <c r="AJ706" i="2" s="1"/>
  <c r="AN706" i="2" s="1"/>
  <c r="AH706" i="2" s="1"/>
  <c r="G706" i="2" s="1"/>
  <c r="R753" i="2"/>
  <c r="X753" i="2" s="1"/>
  <c r="Y753" i="2" s="1"/>
  <c r="Z753" i="2" s="1"/>
  <c r="AL753" i="2" s="1"/>
  <c r="AJ753" i="2" s="1"/>
  <c r="AN753" i="2" s="1"/>
  <c r="AH753" i="2" s="1"/>
  <c r="G753" i="2" s="1"/>
  <c r="R761" i="2"/>
  <c r="X761" i="2" s="1"/>
  <c r="Y761" i="2" s="1"/>
  <c r="Z761" i="2" s="1"/>
  <c r="AL761" i="2" s="1"/>
  <c r="AJ761" i="2" s="1"/>
  <c r="AN761" i="2" s="1"/>
  <c r="AH761" i="2" s="1"/>
  <c r="G761" i="2" s="1"/>
  <c r="R768" i="2"/>
  <c r="X768" i="2" s="1"/>
  <c r="Y768" i="2" s="1"/>
  <c r="Z768" i="2" s="1"/>
  <c r="AL768" i="2" s="1"/>
  <c r="AJ768" i="2" s="1"/>
  <c r="AN768" i="2" s="1"/>
  <c r="AH768" i="2" s="1"/>
  <c r="G768" i="2" s="1"/>
  <c r="S562" i="2"/>
  <c r="S572" i="2"/>
  <c r="R593" i="2"/>
  <c r="X593" i="2" s="1"/>
  <c r="Y593" i="2" s="1"/>
  <c r="Z593" i="2" s="1"/>
  <c r="AL593" i="2" s="1"/>
  <c r="AJ593" i="2" s="1"/>
  <c r="AN593" i="2" s="1"/>
  <c r="AH593" i="2" s="1"/>
  <c r="G593" i="2" s="1"/>
  <c r="R597" i="2"/>
  <c r="X597" i="2" s="1"/>
  <c r="Y597" i="2" s="1"/>
  <c r="Z597" i="2" s="1"/>
  <c r="AL597" i="2" s="1"/>
  <c r="AJ597" i="2" s="1"/>
  <c r="AN597" i="2" s="1"/>
  <c r="AH597" i="2" s="1"/>
  <c r="G597" i="2" s="1"/>
  <c r="S706" i="2"/>
  <c r="Y712" i="2"/>
  <c r="Z712" i="2" s="1"/>
  <c r="AL712" i="2" s="1"/>
  <c r="AJ712" i="2" s="1"/>
  <c r="AN712" i="2" s="1"/>
  <c r="AH712" i="2" s="1"/>
  <c r="G712" i="2" s="1"/>
  <c r="S727" i="2"/>
  <c r="R739" i="2"/>
  <c r="X739" i="2" s="1"/>
  <c r="Y739" i="2" s="1"/>
  <c r="Z739" i="2" s="1"/>
  <c r="AL739" i="2" s="1"/>
  <c r="AJ739" i="2" s="1"/>
  <c r="AN739" i="2" s="1"/>
  <c r="AH739" i="2" s="1"/>
  <c r="G739" i="2" s="1"/>
  <c r="S760" i="2"/>
  <c r="J118" i="2"/>
  <c r="G118" i="9"/>
  <c r="K118" i="9" s="1"/>
  <c r="J99" i="2"/>
  <c r="S104" i="2"/>
  <c r="R104" i="2"/>
  <c r="X104" i="2" s="1"/>
  <c r="Y104" i="2" s="1"/>
  <c r="Z104" i="2" s="1"/>
  <c r="AL104" i="2" s="1"/>
  <c r="AJ104" i="2" s="1"/>
  <c r="AN104" i="2" s="1"/>
  <c r="AH104" i="2" s="1"/>
  <c r="G104" i="2" s="1"/>
  <c r="S140" i="2"/>
  <c r="R140" i="2"/>
  <c r="X140" i="2" s="1"/>
  <c r="Y140" i="2" s="1"/>
  <c r="Z140" i="2" s="1"/>
  <c r="AL140" i="2" s="1"/>
  <c r="AJ140" i="2" s="1"/>
  <c r="AN140" i="2" s="1"/>
  <c r="AH140" i="2" s="1"/>
  <c r="G140" i="2" s="1"/>
  <c r="S148" i="2"/>
  <c r="R148" i="2"/>
  <c r="X148" i="2" s="1"/>
  <c r="Y148" i="2" s="1"/>
  <c r="Z148" i="2" s="1"/>
  <c r="AL148" i="2" s="1"/>
  <c r="AJ148" i="2" s="1"/>
  <c r="AN148" i="2" s="1"/>
  <c r="AH148" i="2" s="1"/>
  <c r="G148" i="2" s="1"/>
  <c r="R17" i="2"/>
  <c r="X17" i="2" s="1"/>
  <c r="Y17" i="2" s="1"/>
  <c r="Z17" i="2" s="1"/>
  <c r="AL17" i="2" s="1"/>
  <c r="AJ17" i="2" s="1"/>
  <c r="AN17" i="2" s="1"/>
  <c r="AH17" i="2" s="1"/>
  <c r="G17" i="2" s="1"/>
  <c r="R24" i="2"/>
  <c r="X24" i="2" s="1"/>
  <c r="Y24" i="2" s="1"/>
  <c r="Z24" i="2" s="1"/>
  <c r="AL24" i="2" s="1"/>
  <c r="AJ24" i="2" s="1"/>
  <c r="AN24" i="2" s="1"/>
  <c r="AH24" i="2" s="1"/>
  <c r="G24" i="2" s="1"/>
  <c r="R31" i="2"/>
  <c r="X31" i="2" s="1"/>
  <c r="Y31" i="2" s="1"/>
  <c r="Z31" i="2" s="1"/>
  <c r="AL31" i="2" s="1"/>
  <c r="AJ31" i="2" s="1"/>
  <c r="AN31" i="2" s="1"/>
  <c r="AH31" i="2" s="1"/>
  <c r="G31" i="2" s="1"/>
  <c r="R49" i="2"/>
  <c r="X49" i="2" s="1"/>
  <c r="Y49" i="2" s="1"/>
  <c r="Z49" i="2" s="1"/>
  <c r="AL49" i="2" s="1"/>
  <c r="AJ49" i="2" s="1"/>
  <c r="AN49" i="2" s="1"/>
  <c r="AH49" i="2" s="1"/>
  <c r="G49" i="2" s="1"/>
  <c r="R56" i="2"/>
  <c r="X56" i="2" s="1"/>
  <c r="Y56" i="2" s="1"/>
  <c r="Z56" i="2" s="1"/>
  <c r="AL56" i="2" s="1"/>
  <c r="AJ56" i="2" s="1"/>
  <c r="AN56" i="2" s="1"/>
  <c r="AH56" i="2" s="1"/>
  <c r="G56" i="2" s="1"/>
  <c r="R63" i="2"/>
  <c r="X63" i="2" s="1"/>
  <c r="Y63" i="2" s="1"/>
  <c r="Z63" i="2" s="1"/>
  <c r="AL63" i="2" s="1"/>
  <c r="AJ63" i="2" s="1"/>
  <c r="AN63" i="2" s="1"/>
  <c r="AH63" i="2" s="1"/>
  <c r="G63" i="2" s="1"/>
  <c r="R88" i="2"/>
  <c r="X88" i="2" s="1"/>
  <c r="Y88" i="2" s="1"/>
  <c r="Z88" i="2" s="1"/>
  <c r="AL88" i="2" s="1"/>
  <c r="AJ88" i="2" s="1"/>
  <c r="AN88" i="2" s="1"/>
  <c r="AH88" i="2" s="1"/>
  <c r="G88" i="2" s="1"/>
  <c r="Y146" i="2"/>
  <c r="Z146" i="2" s="1"/>
  <c r="AL146" i="2" s="1"/>
  <c r="AJ146" i="2" s="1"/>
  <c r="AN146" i="2" s="1"/>
  <c r="AH146" i="2" s="1"/>
  <c r="G146" i="2" s="1"/>
  <c r="S89" i="2"/>
  <c r="R89" i="2"/>
  <c r="X89" i="2" s="1"/>
  <c r="Y89" i="2" s="1"/>
  <c r="Z89" i="2" s="1"/>
  <c r="AL89" i="2" s="1"/>
  <c r="AJ89" i="2" s="1"/>
  <c r="AN89" i="2" s="1"/>
  <c r="AH89" i="2" s="1"/>
  <c r="G89" i="2" s="1"/>
  <c r="J798" i="2"/>
  <c r="G798" i="9"/>
  <c r="K798" i="9" s="1"/>
  <c r="R32" i="2"/>
  <c r="X32" i="2" s="1"/>
  <c r="Y32" i="2" s="1"/>
  <c r="Z32" i="2" s="1"/>
  <c r="AL32" i="2" s="1"/>
  <c r="AJ32" i="2" s="1"/>
  <c r="AN32" i="2" s="1"/>
  <c r="AH32" i="2" s="1"/>
  <c r="G32" i="2" s="1"/>
  <c r="R78" i="2"/>
  <c r="X78" i="2" s="1"/>
  <c r="Y78" i="2" s="1"/>
  <c r="Z78" i="2" s="1"/>
  <c r="AL78" i="2" s="1"/>
  <c r="AJ78" i="2" s="1"/>
  <c r="AN78" i="2" s="1"/>
  <c r="AH78" i="2" s="1"/>
  <c r="G78" i="2" s="1"/>
  <c r="S107" i="2"/>
  <c r="R107" i="2"/>
  <c r="X107" i="2" s="1"/>
  <c r="Y107" i="2" s="1"/>
  <c r="Z107" i="2" s="1"/>
  <c r="AL107" i="2" s="1"/>
  <c r="AJ107" i="2" s="1"/>
  <c r="AN107" i="2" s="1"/>
  <c r="AH107" i="2" s="1"/>
  <c r="G107" i="2" s="1"/>
  <c r="S126" i="2"/>
  <c r="R126" i="2"/>
  <c r="X126" i="2" s="1"/>
  <c r="Y126" i="2" s="1"/>
  <c r="Z126" i="2" s="1"/>
  <c r="AL126" i="2" s="1"/>
  <c r="AJ126" i="2" s="1"/>
  <c r="AN126" i="2" s="1"/>
  <c r="AH126" i="2" s="1"/>
  <c r="G126" i="2" s="1"/>
  <c r="R209" i="2"/>
  <c r="X209" i="2" s="1"/>
  <c r="Y209" i="2" s="1"/>
  <c r="Z209" i="2" s="1"/>
  <c r="AL209" i="2" s="1"/>
  <c r="AJ209" i="2" s="1"/>
  <c r="AN209" i="2" s="1"/>
  <c r="AH209" i="2" s="1"/>
  <c r="G209" i="2" s="1"/>
  <c r="G802" i="9"/>
  <c r="K802" i="9" s="1"/>
  <c r="AC805" i="2"/>
  <c r="B808" i="2" s="1"/>
  <c r="S26" i="2"/>
  <c r="R26" i="2"/>
  <c r="X26" i="2" s="1"/>
  <c r="Y26" i="2" s="1"/>
  <c r="Z26" i="2" s="1"/>
  <c r="AL26" i="2" s="1"/>
  <c r="AJ26" i="2" s="1"/>
  <c r="AN26" i="2" s="1"/>
  <c r="AH26" i="2" s="1"/>
  <c r="G26" i="2" s="1"/>
  <c r="S39" i="2"/>
  <c r="S58" i="2"/>
  <c r="R58" i="2"/>
  <c r="X58" i="2" s="1"/>
  <c r="Y58" i="2" s="1"/>
  <c r="Z58" i="2" s="1"/>
  <c r="AL58" i="2" s="1"/>
  <c r="AJ58" i="2" s="1"/>
  <c r="AN58" i="2" s="1"/>
  <c r="AH58" i="2" s="1"/>
  <c r="G58" i="2" s="1"/>
  <c r="S64" i="2"/>
  <c r="S70" i="2"/>
  <c r="S73" i="2"/>
  <c r="R73" i="2"/>
  <c r="X73" i="2" s="1"/>
  <c r="Y73" i="2" s="1"/>
  <c r="Z73" i="2" s="1"/>
  <c r="AL73" i="2" s="1"/>
  <c r="AJ73" i="2" s="1"/>
  <c r="AN73" i="2" s="1"/>
  <c r="AH73" i="2" s="1"/>
  <c r="G73" i="2" s="1"/>
  <c r="S79" i="2"/>
  <c r="R79" i="2"/>
  <c r="X79" i="2" s="1"/>
  <c r="Y79" i="2" s="1"/>
  <c r="Z79" i="2" s="1"/>
  <c r="AL79" i="2" s="1"/>
  <c r="AJ79" i="2" s="1"/>
  <c r="AN79" i="2" s="1"/>
  <c r="AH79" i="2" s="1"/>
  <c r="G79" i="2" s="1"/>
  <c r="R113" i="2"/>
  <c r="X113" i="2" s="1"/>
  <c r="Y113" i="2" s="1"/>
  <c r="Z113" i="2" s="1"/>
  <c r="AL113" i="2" s="1"/>
  <c r="AJ113" i="2" s="1"/>
  <c r="AN113" i="2" s="1"/>
  <c r="AH113" i="2" s="1"/>
  <c r="G113" i="2" s="1"/>
  <c r="S114" i="2"/>
  <c r="R114" i="2"/>
  <c r="X114" i="2" s="1"/>
  <c r="Y114" i="2" s="1"/>
  <c r="Z114" i="2" s="1"/>
  <c r="AL114" i="2" s="1"/>
  <c r="AJ114" i="2" s="1"/>
  <c r="AN114" i="2" s="1"/>
  <c r="AH114" i="2" s="1"/>
  <c r="G114" i="2" s="1"/>
  <c r="Y165" i="2"/>
  <c r="Z165" i="2" s="1"/>
  <c r="AL165" i="2" s="1"/>
  <c r="AJ165" i="2" s="1"/>
  <c r="AN165" i="2" s="1"/>
  <c r="AH165" i="2" s="1"/>
  <c r="G165" i="2" s="1"/>
  <c r="R169" i="2"/>
  <c r="X169" i="2" s="1"/>
  <c r="Y169" i="2" s="1"/>
  <c r="Z169" i="2" s="1"/>
  <c r="AL169" i="2" s="1"/>
  <c r="AJ169" i="2" s="1"/>
  <c r="AN169" i="2" s="1"/>
  <c r="AH169" i="2" s="1"/>
  <c r="G169" i="2" s="1"/>
  <c r="Y182" i="2"/>
  <c r="Z182" i="2" s="1"/>
  <c r="AL182" i="2" s="1"/>
  <c r="AJ182" i="2" s="1"/>
  <c r="AN182" i="2" s="1"/>
  <c r="AH182" i="2" s="1"/>
  <c r="G182" i="2" s="1"/>
  <c r="R185" i="2"/>
  <c r="X185" i="2" s="1"/>
  <c r="Y185" i="2" s="1"/>
  <c r="Z185" i="2" s="1"/>
  <c r="AL185" i="2" s="1"/>
  <c r="AJ185" i="2" s="1"/>
  <c r="AN185" i="2" s="1"/>
  <c r="AH185" i="2" s="1"/>
  <c r="G185" i="2" s="1"/>
  <c r="R196" i="2"/>
  <c r="X196" i="2" s="1"/>
  <c r="Y196" i="2" s="1"/>
  <c r="Z196" i="2" s="1"/>
  <c r="AL196" i="2" s="1"/>
  <c r="AJ196" i="2" s="1"/>
  <c r="AN196" i="2" s="1"/>
  <c r="AH196" i="2" s="1"/>
  <c r="G196" i="2" s="1"/>
  <c r="S196" i="2"/>
  <c r="R208" i="2"/>
  <c r="X208" i="2" s="1"/>
  <c r="Y208" i="2" s="1"/>
  <c r="Z208" i="2" s="1"/>
  <c r="AL208" i="2" s="1"/>
  <c r="AJ208" i="2" s="1"/>
  <c r="AN208" i="2" s="1"/>
  <c r="AH208" i="2" s="1"/>
  <c r="G208" i="2" s="1"/>
  <c r="S18" i="2"/>
  <c r="R18" i="2"/>
  <c r="X18" i="2" s="1"/>
  <c r="Y18" i="2" s="1"/>
  <c r="Z18" i="2" s="1"/>
  <c r="AL18" i="2" s="1"/>
  <c r="AJ18" i="2" s="1"/>
  <c r="AN18" i="2" s="1"/>
  <c r="AH18" i="2" s="1"/>
  <c r="G18" i="2" s="1"/>
  <c r="S50" i="2"/>
  <c r="R50" i="2"/>
  <c r="X50" i="2" s="1"/>
  <c r="Y50" i="2" s="1"/>
  <c r="Z50" i="2" s="1"/>
  <c r="AL50" i="2" s="1"/>
  <c r="AJ50" i="2" s="1"/>
  <c r="AN50" i="2" s="1"/>
  <c r="AH50" i="2" s="1"/>
  <c r="G50" i="2" s="1"/>
  <c r="R25" i="2"/>
  <c r="X25" i="2" s="1"/>
  <c r="Y25" i="2" s="1"/>
  <c r="Z25" i="2" s="1"/>
  <c r="AL25" i="2" s="1"/>
  <c r="AJ25" i="2" s="1"/>
  <c r="AN25" i="2" s="1"/>
  <c r="AH25" i="2" s="1"/>
  <c r="G25" i="2" s="1"/>
  <c r="R57" i="2"/>
  <c r="X57" i="2" s="1"/>
  <c r="Y57" i="2" s="1"/>
  <c r="Z57" i="2" s="1"/>
  <c r="AL57" i="2" s="1"/>
  <c r="AJ57" i="2" s="1"/>
  <c r="AN57" i="2" s="1"/>
  <c r="AH57" i="2" s="1"/>
  <c r="G57" i="2" s="1"/>
  <c r="Y39" i="2"/>
  <c r="Z39" i="2" s="1"/>
  <c r="AL39" i="2" s="1"/>
  <c r="AJ39" i="2" s="1"/>
  <c r="AN39" i="2" s="1"/>
  <c r="AH39" i="2" s="1"/>
  <c r="G39" i="2" s="1"/>
  <c r="Y64" i="2"/>
  <c r="Z64" i="2" s="1"/>
  <c r="AL64" i="2" s="1"/>
  <c r="AJ64" i="2" s="1"/>
  <c r="AN64" i="2" s="1"/>
  <c r="AH64" i="2" s="1"/>
  <c r="G64" i="2" s="1"/>
  <c r="Y76" i="2"/>
  <c r="Z76" i="2" s="1"/>
  <c r="AL76" i="2" s="1"/>
  <c r="AJ76" i="2" s="1"/>
  <c r="AN76" i="2" s="1"/>
  <c r="AH76" i="2" s="1"/>
  <c r="G76" i="2" s="1"/>
  <c r="Y77" i="2"/>
  <c r="Z77" i="2" s="1"/>
  <c r="AL77" i="2" s="1"/>
  <c r="AJ77" i="2" s="1"/>
  <c r="AN77" i="2" s="1"/>
  <c r="AH77" i="2" s="1"/>
  <c r="G77" i="2" s="1"/>
  <c r="Y128" i="2"/>
  <c r="Z128" i="2" s="1"/>
  <c r="AL128" i="2" s="1"/>
  <c r="AJ128" i="2" s="1"/>
  <c r="AN128" i="2" s="1"/>
  <c r="AH128" i="2" s="1"/>
  <c r="G128" i="2" s="1"/>
  <c r="S134" i="2"/>
  <c r="R134" i="2"/>
  <c r="X134" i="2" s="1"/>
  <c r="Y134" i="2" s="1"/>
  <c r="Z134" i="2" s="1"/>
  <c r="AL134" i="2" s="1"/>
  <c r="AJ134" i="2" s="1"/>
  <c r="AN134" i="2" s="1"/>
  <c r="AH134" i="2" s="1"/>
  <c r="G134" i="2" s="1"/>
  <c r="Y167" i="2"/>
  <c r="Z167" i="2" s="1"/>
  <c r="AL167" i="2" s="1"/>
  <c r="AJ167" i="2" s="1"/>
  <c r="AN167" i="2" s="1"/>
  <c r="AH167" i="2" s="1"/>
  <c r="G167" i="2" s="1"/>
  <c r="S10" i="2"/>
  <c r="R10" i="2"/>
  <c r="X10" i="2" s="1"/>
  <c r="Y10" i="2" s="1"/>
  <c r="Z10" i="2" s="1"/>
  <c r="AL10" i="2" s="1"/>
  <c r="AJ10" i="2" s="1"/>
  <c r="AN10" i="2" s="1"/>
  <c r="AH10" i="2" s="1"/>
  <c r="G10" i="2" s="1"/>
  <c r="S42" i="2"/>
  <c r="R42" i="2"/>
  <c r="X42" i="2" s="1"/>
  <c r="Y42" i="2" s="1"/>
  <c r="Z42" i="2" s="1"/>
  <c r="AL42" i="2" s="1"/>
  <c r="AJ42" i="2" s="1"/>
  <c r="AN42" i="2" s="1"/>
  <c r="AH42" i="2" s="1"/>
  <c r="G42" i="2" s="1"/>
  <c r="S69" i="2"/>
  <c r="R69" i="2"/>
  <c r="X69" i="2" s="1"/>
  <c r="Y69" i="2" s="1"/>
  <c r="Z69" i="2" s="1"/>
  <c r="AL69" i="2" s="1"/>
  <c r="AJ69" i="2" s="1"/>
  <c r="AN69" i="2" s="1"/>
  <c r="AH69" i="2" s="1"/>
  <c r="G69" i="2" s="1"/>
  <c r="S336" i="2"/>
  <c r="R336" i="2"/>
  <c r="X336" i="2" s="1"/>
  <c r="Y336" i="2" s="1"/>
  <c r="Z336" i="2" s="1"/>
  <c r="AL336" i="2" s="1"/>
  <c r="AJ336" i="2" s="1"/>
  <c r="AN336" i="2" s="1"/>
  <c r="AH336" i="2" s="1"/>
  <c r="G336" i="2" s="1"/>
  <c r="S34" i="2"/>
  <c r="R34" i="2"/>
  <c r="X34" i="2" s="1"/>
  <c r="Y34" i="2" s="1"/>
  <c r="Z34" i="2" s="1"/>
  <c r="AL34" i="2" s="1"/>
  <c r="AJ34" i="2" s="1"/>
  <c r="AN34" i="2" s="1"/>
  <c r="AH34" i="2" s="1"/>
  <c r="G34" i="2" s="1"/>
  <c r="Y54" i="2"/>
  <c r="Z54" i="2" s="1"/>
  <c r="AL54" i="2" s="1"/>
  <c r="AJ54" i="2" s="1"/>
  <c r="AN54" i="2" s="1"/>
  <c r="AH54" i="2" s="1"/>
  <c r="G54" i="2" s="1"/>
  <c r="S66" i="2"/>
  <c r="R66" i="2"/>
  <c r="X66" i="2" s="1"/>
  <c r="Y66" i="2" s="1"/>
  <c r="Z66" i="2" s="1"/>
  <c r="AL66" i="2" s="1"/>
  <c r="AJ66" i="2" s="1"/>
  <c r="AN66" i="2" s="1"/>
  <c r="AH66" i="2" s="1"/>
  <c r="G66" i="2" s="1"/>
  <c r="S198" i="2"/>
  <c r="R198" i="2"/>
  <c r="X198" i="2" s="1"/>
  <c r="Y198" i="2" s="1"/>
  <c r="Z198" i="2" s="1"/>
  <c r="AL198" i="2" s="1"/>
  <c r="AJ198" i="2" s="1"/>
  <c r="AN198" i="2" s="1"/>
  <c r="AH198" i="2" s="1"/>
  <c r="G198" i="2" s="1"/>
  <c r="S425" i="2"/>
  <c r="R425" i="2"/>
  <c r="X425" i="2" s="1"/>
  <c r="Y425" i="2" s="1"/>
  <c r="Z425" i="2" s="1"/>
  <c r="AL425" i="2" s="1"/>
  <c r="AJ425" i="2" s="1"/>
  <c r="AN425" i="2" s="1"/>
  <c r="AH425" i="2" s="1"/>
  <c r="G425" i="2" s="1"/>
  <c r="G203" i="9"/>
  <c r="K203" i="9" s="1"/>
  <c r="S194" i="2"/>
  <c r="R194" i="2"/>
  <c r="X194" i="2" s="1"/>
  <c r="Y194" i="2" s="1"/>
  <c r="Z194" i="2" s="1"/>
  <c r="AL194" i="2" s="1"/>
  <c r="AJ194" i="2" s="1"/>
  <c r="AN194" i="2" s="1"/>
  <c r="AH194" i="2" s="1"/>
  <c r="G194" i="2" s="1"/>
  <c r="Y304" i="2"/>
  <c r="Z304" i="2" s="1"/>
  <c r="AL304" i="2" s="1"/>
  <c r="AJ304" i="2" s="1"/>
  <c r="AN304" i="2" s="1"/>
  <c r="AH304" i="2" s="1"/>
  <c r="G304" i="2" s="1"/>
  <c r="Y70" i="2"/>
  <c r="Z70" i="2" s="1"/>
  <c r="AL70" i="2" s="1"/>
  <c r="AJ70" i="2" s="1"/>
  <c r="AN70" i="2" s="1"/>
  <c r="AH70" i="2" s="1"/>
  <c r="G70" i="2" s="1"/>
  <c r="Y147" i="2"/>
  <c r="Z147" i="2" s="1"/>
  <c r="AL147" i="2" s="1"/>
  <c r="AJ147" i="2" s="1"/>
  <c r="AN147" i="2" s="1"/>
  <c r="AH147" i="2" s="1"/>
  <c r="G147" i="2" s="1"/>
  <c r="Y213" i="2"/>
  <c r="Z213" i="2" s="1"/>
  <c r="AL213" i="2" s="1"/>
  <c r="AJ213" i="2" s="1"/>
  <c r="AN213" i="2" s="1"/>
  <c r="AH213" i="2" s="1"/>
  <c r="G213" i="2" s="1"/>
  <c r="S533" i="2"/>
  <c r="R533" i="2"/>
  <c r="X533" i="2" s="1"/>
  <c r="Y533" i="2" s="1"/>
  <c r="Z533" i="2" s="1"/>
  <c r="AL533" i="2" s="1"/>
  <c r="AJ533" i="2" s="1"/>
  <c r="AN533" i="2" s="1"/>
  <c r="AH533" i="2" s="1"/>
  <c r="G533" i="2" s="1"/>
  <c r="S115" i="2"/>
  <c r="R115" i="2"/>
  <c r="X115" i="2" s="1"/>
  <c r="Y115" i="2" s="1"/>
  <c r="Z115" i="2" s="1"/>
  <c r="AL115" i="2" s="1"/>
  <c r="AJ115" i="2" s="1"/>
  <c r="AN115" i="2" s="1"/>
  <c r="AH115" i="2" s="1"/>
  <c r="G115" i="2" s="1"/>
  <c r="R124" i="2"/>
  <c r="X124" i="2" s="1"/>
  <c r="Y124" i="2" s="1"/>
  <c r="Z124" i="2" s="1"/>
  <c r="AL124" i="2" s="1"/>
  <c r="AJ124" i="2" s="1"/>
  <c r="AN124" i="2" s="1"/>
  <c r="AH124" i="2" s="1"/>
  <c r="G124" i="2" s="1"/>
  <c r="R132" i="2"/>
  <c r="X132" i="2" s="1"/>
  <c r="Y132" i="2" s="1"/>
  <c r="Z132" i="2" s="1"/>
  <c r="AL132" i="2" s="1"/>
  <c r="AJ132" i="2" s="1"/>
  <c r="AN132" i="2" s="1"/>
  <c r="AH132" i="2" s="1"/>
  <c r="G132" i="2" s="1"/>
  <c r="R160" i="2"/>
  <c r="X160" i="2" s="1"/>
  <c r="Y160" i="2" s="1"/>
  <c r="Z160" i="2" s="1"/>
  <c r="AL160" i="2" s="1"/>
  <c r="AJ160" i="2" s="1"/>
  <c r="AN160" i="2" s="1"/>
  <c r="AH160" i="2" s="1"/>
  <c r="G160" i="2" s="1"/>
  <c r="R170" i="2"/>
  <c r="X170" i="2" s="1"/>
  <c r="Y170" i="2" s="1"/>
  <c r="Z170" i="2" s="1"/>
  <c r="AL170" i="2" s="1"/>
  <c r="AJ170" i="2" s="1"/>
  <c r="AN170" i="2" s="1"/>
  <c r="AH170" i="2" s="1"/>
  <c r="G170" i="2" s="1"/>
  <c r="R178" i="2"/>
  <c r="X178" i="2" s="1"/>
  <c r="Y178" i="2" s="1"/>
  <c r="Z178" i="2" s="1"/>
  <c r="AL178" i="2" s="1"/>
  <c r="AJ178" i="2" s="1"/>
  <c r="AN178" i="2" s="1"/>
  <c r="AH178" i="2" s="1"/>
  <c r="G178" i="2" s="1"/>
  <c r="R186" i="2"/>
  <c r="X186" i="2" s="1"/>
  <c r="Y186" i="2" s="1"/>
  <c r="Z186" i="2" s="1"/>
  <c r="AL186" i="2" s="1"/>
  <c r="AJ186" i="2" s="1"/>
  <c r="AN186" i="2" s="1"/>
  <c r="AH186" i="2" s="1"/>
  <c r="G186" i="2" s="1"/>
  <c r="R195" i="2"/>
  <c r="X195" i="2" s="1"/>
  <c r="Y195" i="2" s="1"/>
  <c r="Z195" i="2" s="1"/>
  <c r="AL195" i="2" s="1"/>
  <c r="AJ195" i="2" s="1"/>
  <c r="AN195" i="2" s="1"/>
  <c r="AH195" i="2" s="1"/>
  <c r="G195" i="2" s="1"/>
  <c r="Y277" i="2"/>
  <c r="Z277" i="2" s="1"/>
  <c r="AL277" i="2" s="1"/>
  <c r="AJ277" i="2" s="1"/>
  <c r="AN277" i="2" s="1"/>
  <c r="AH277" i="2" s="1"/>
  <c r="G277" i="2" s="1"/>
  <c r="S335" i="2"/>
  <c r="S415" i="2"/>
  <c r="R12" i="2"/>
  <c r="X12" i="2" s="1"/>
  <c r="Y12" i="2" s="1"/>
  <c r="Z12" i="2" s="1"/>
  <c r="AL12" i="2" s="1"/>
  <c r="AJ12" i="2" s="1"/>
  <c r="AN12" i="2" s="1"/>
  <c r="AH12" i="2" s="1"/>
  <c r="G12" i="2" s="1"/>
  <c r="R20" i="2"/>
  <c r="X20" i="2" s="1"/>
  <c r="Y20" i="2" s="1"/>
  <c r="Z20" i="2" s="1"/>
  <c r="AL20" i="2" s="1"/>
  <c r="AJ20" i="2" s="1"/>
  <c r="AN20" i="2" s="1"/>
  <c r="AH20" i="2" s="1"/>
  <c r="G20" i="2" s="1"/>
  <c r="R28" i="2"/>
  <c r="X28" i="2" s="1"/>
  <c r="Y28" i="2" s="1"/>
  <c r="Z28" i="2" s="1"/>
  <c r="AL28" i="2" s="1"/>
  <c r="AJ28" i="2" s="1"/>
  <c r="AN28" i="2" s="1"/>
  <c r="AH28" i="2" s="1"/>
  <c r="G28" i="2" s="1"/>
  <c r="R36" i="2"/>
  <c r="X36" i="2" s="1"/>
  <c r="Y36" i="2" s="1"/>
  <c r="Z36" i="2" s="1"/>
  <c r="AL36" i="2" s="1"/>
  <c r="AJ36" i="2" s="1"/>
  <c r="AN36" i="2" s="1"/>
  <c r="AH36" i="2" s="1"/>
  <c r="G36" i="2" s="1"/>
  <c r="R44" i="2"/>
  <c r="X44" i="2" s="1"/>
  <c r="Y44" i="2" s="1"/>
  <c r="Z44" i="2" s="1"/>
  <c r="AL44" i="2" s="1"/>
  <c r="AJ44" i="2" s="1"/>
  <c r="AN44" i="2" s="1"/>
  <c r="AH44" i="2" s="1"/>
  <c r="G44" i="2" s="1"/>
  <c r="R52" i="2"/>
  <c r="X52" i="2" s="1"/>
  <c r="Y52" i="2" s="1"/>
  <c r="Z52" i="2" s="1"/>
  <c r="AL52" i="2" s="1"/>
  <c r="AJ52" i="2" s="1"/>
  <c r="AN52" i="2" s="1"/>
  <c r="AH52" i="2" s="1"/>
  <c r="G52" i="2" s="1"/>
  <c r="R60" i="2"/>
  <c r="X60" i="2" s="1"/>
  <c r="Y60" i="2" s="1"/>
  <c r="Z60" i="2" s="1"/>
  <c r="AL60" i="2" s="1"/>
  <c r="AJ60" i="2" s="1"/>
  <c r="AN60" i="2" s="1"/>
  <c r="AH60" i="2" s="1"/>
  <c r="G60" i="2" s="1"/>
  <c r="R71" i="2"/>
  <c r="X71" i="2" s="1"/>
  <c r="Y71" i="2" s="1"/>
  <c r="Z71" i="2" s="1"/>
  <c r="AL71" i="2" s="1"/>
  <c r="AJ71" i="2" s="1"/>
  <c r="AN71" i="2" s="1"/>
  <c r="AH71" i="2" s="1"/>
  <c r="G71" i="2" s="1"/>
  <c r="R80" i="2"/>
  <c r="X80" i="2" s="1"/>
  <c r="Y80" i="2" s="1"/>
  <c r="Z80" i="2" s="1"/>
  <c r="AL80" i="2" s="1"/>
  <c r="AJ80" i="2" s="1"/>
  <c r="AN80" i="2" s="1"/>
  <c r="AH80" i="2" s="1"/>
  <c r="G80" i="2" s="1"/>
  <c r="Y85" i="2"/>
  <c r="Z85" i="2" s="1"/>
  <c r="AL85" i="2" s="1"/>
  <c r="AJ85" i="2" s="1"/>
  <c r="AN85" i="2" s="1"/>
  <c r="AH85" i="2" s="1"/>
  <c r="G85" i="2" s="1"/>
  <c r="R86" i="2"/>
  <c r="X86" i="2" s="1"/>
  <c r="Y86" i="2" s="1"/>
  <c r="Z86" i="2" s="1"/>
  <c r="AL86" i="2" s="1"/>
  <c r="AJ86" i="2" s="1"/>
  <c r="AN86" i="2" s="1"/>
  <c r="AH86" i="2" s="1"/>
  <c r="G86" i="2" s="1"/>
  <c r="S98" i="2"/>
  <c r="R98" i="2"/>
  <c r="X98" i="2" s="1"/>
  <c r="Y98" i="2" s="1"/>
  <c r="Z98" i="2" s="1"/>
  <c r="AL98" i="2" s="1"/>
  <c r="AJ98" i="2" s="1"/>
  <c r="AN98" i="2" s="1"/>
  <c r="AH98" i="2" s="1"/>
  <c r="G98" i="2" s="1"/>
  <c r="R105" i="2"/>
  <c r="X105" i="2" s="1"/>
  <c r="Y105" i="2" s="1"/>
  <c r="Z105" i="2" s="1"/>
  <c r="AL105" i="2" s="1"/>
  <c r="AJ105" i="2" s="1"/>
  <c r="AN105" i="2" s="1"/>
  <c r="AH105" i="2" s="1"/>
  <c r="G105" i="2" s="1"/>
  <c r="R141" i="2"/>
  <c r="X141" i="2" s="1"/>
  <c r="Y141" i="2" s="1"/>
  <c r="Z141" i="2" s="1"/>
  <c r="AL141" i="2" s="1"/>
  <c r="AJ141" i="2" s="1"/>
  <c r="AN141" i="2" s="1"/>
  <c r="AH141" i="2" s="1"/>
  <c r="G141" i="2" s="1"/>
  <c r="R149" i="2"/>
  <c r="X149" i="2" s="1"/>
  <c r="Y149" i="2" s="1"/>
  <c r="Z149" i="2" s="1"/>
  <c r="AL149" i="2" s="1"/>
  <c r="AJ149" i="2" s="1"/>
  <c r="AN149" i="2" s="1"/>
  <c r="AH149" i="2" s="1"/>
  <c r="G149" i="2" s="1"/>
  <c r="S162" i="2"/>
  <c r="R162" i="2"/>
  <c r="X162" i="2" s="1"/>
  <c r="Y162" i="2" s="1"/>
  <c r="Z162" i="2" s="1"/>
  <c r="AL162" i="2" s="1"/>
  <c r="AJ162" i="2" s="1"/>
  <c r="AN162" i="2" s="1"/>
  <c r="AH162" i="2" s="1"/>
  <c r="G162" i="2" s="1"/>
  <c r="S171" i="2"/>
  <c r="R171" i="2"/>
  <c r="X171" i="2" s="1"/>
  <c r="Y171" i="2" s="1"/>
  <c r="Z171" i="2" s="1"/>
  <c r="AL171" i="2" s="1"/>
  <c r="AJ171" i="2" s="1"/>
  <c r="AN171" i="2" s="1"/>
  <c r="AH171" i="2" s="1"/>
  <c r="G171" i="2" s="1"/>
  <c r="S179" i="2"/>
  <c r="R179" i="2"/>
  <c r="X179" i="2" s="1"/>
  <c r="Y179" i="2" s="1"/>
  <c r="Z179" i="2" s="1"/>
  <c r="AL179" i="2" s="1"/>
  <c r="AJ179" i="2" s="1"/>
  <c r="AN179" i="2" s="1"/>
  <c r="AH179" i="2" s="1"/>
  <c r="G179" i="2" s="1"/>
  <c r="S187" i="2"/>
  <c r="R187" i="2"/>
  <c r="X187" i="2" s="1"/>
  <c r="Y187" i="2" s="1"/>
  <c r="Z187" i="2" s="1"/>
  <c r="AL187" i="2" s="1"/>
  <c r="AJ187" i="2" s="1"/>
  <c r="AN187" i="2" s="1"/>
  <c r="AH187" i="2" s="1"/>
  <c r="G187" i="2" s="1"/>
  <c r="S204" i="2"/>
  <c r="R204" i="2"/>
  <c r="X204" i="2" s="1"/>
  <c r="Y204" i="2" s="1"/>
  <c r="Z204" i="2" s="1"/>
  <c r="AL204" i="2" s="1"/>
  <c r="AJ204" i="2" s="1"/>
  <c r="AN204" i="2" s="1"/>
  <c r="AH204" i="2" s="1"/>
  <c r="G204" i="2" s="1"/>
  <c r="S81" i="2"/>
  <c r="R81" i="2"/>
  <c r="X81" i="2" s="1"/>
  <c r="Y81" i="2" s="1"/>
  <c r="Z81" i="2" s="1"/>
  <c r="AL81" i="2" s="1"/>
  <c r="AJ81" i="2" s="1"/>
  <c r="AN81" i="2" s="1"/>
  <c r="AH81" i="2" s="1"/>
  <c r="G81" i="2" s="1"/>
  <c r="S142" i="2"/>
  <c r="R142" i="2"/>
  <c r="X142" i="2" s="1"/>
  <c r="Y142" i="2" s="1"/>
  <c r="Z142" i="2" s="1"/>
  <c r="AL142" i="2" s="1"/>
  <c r="AJ142" i="2" s="1"/>
  <c r="AN142" i="2" s="1"/>
  <c r="AH142" i="2" s="1"/>
  <c r="G142" i="2" s="1"/>
  <c r="S151" i="2"/>
  <c r="R151" i="2"/>
  <c r="X151" i="2" s="1"/>
  <c r="Y151" i="2" s="1"/>
  <c r="Z151" i="2" s="1"/>
  <c r="AL151" i="2" s="1"/>
  <c r="AJ151" i="2" s="1"/>
  <c r="AN151" i="2" s="1"/>
  <c r="AH151" i="2" s="1"/>
  <c r="G151" i="2" s="1"/>
  <c r="S210" i="2"/>
  <c r="R210" i="2"/>
  <c r="X210" i="2" s="1"/>
  <c r="Y210" i="2" s="1"/>
  <c r="Z210" i="2" s="1"/>
  <c r="AL210" i="2" s="1"/>
  <c r="AJ210" i="2" s="1"/>
  <c r="AN210" i="2" s="1"/>
  <c r="AH210" i="2" s="1"/>
  <c r="G210" i="2" s="1"/>
  <c r="Y228" i="2"/>
  <c r="Z228" i="2" s="1"/>
  <c r="AL228" i="2" s="1"/>
  <c r="AJ228" i="2" s="1"/>
  <c r="AN228" i="2" s="1"/>
  <c r="AH228" i="2" s="1"/>
  <c r="G228" i="2" s="1"/>
  <c r="R116" i="2"/>
  <c r="X116" i="2" s="1"/>
  <c r="Y116" i="2" s="1"/>
  <c r="Z116" i="2" s="1"/>
  <c r="AL116" i="2" s="1"/>
  <c r="AJ116" i="2" s="1"/>
  <c r="AN116" i="2" s="1"/>
  <c r="AH116" i="2" s="1"/>
  <c r="G116" i="2" s="1"/>
  <c r="R127" i="2"/>
  <c r="X127" i="2" s="1"/>
  <c r="Y127" i="2" s="1"/>
  <c r="Z127" i="2" s="1"/>
  <c r="AL127" i="2" s="1"/>
  <c r="AJ127" i="2" s="1"/>
  <c r="AN127" i="2" s="1"/>
  <c r="AH127" i="2" s="1"/>
  <c r="G127" i="2" s="1"/>
  <c r="R135" i="2"/>
  <c r="X135" i="2" s="1"/>
  <c r="Y135" i="2" s="1"/>
  <c r="Z135" i="2" s="1"/>
  <c r="AL135" i="2" s="1"/>
  <c r="AJ135" i="2" s="1"/>
  <c r="AN135" i="2" s="1"/>
  <c r="AH135" i="2" s="1"/>
  <c r="G135" i="2" s="1"/>
  <c r="R143" i="2"/>
  <c r="X143" i="2" s="1"/>
  <c r="Y143" i="2" s="1"/>
  <c r="Z143" i="2" s="1"/>
  <c r="AL143" i="2" s="1"/>
  <c r="AJ143" i="2" s="1"/>
  <c r="AN143" i="2" s="1"/>
  <c r="AH143" i="2" s="1"/>
  <c r="G143" i="2" s="1"/>
  <c r="R152" i="2"/>
  <c r="X152" i="2" s="1"/>
  <c r="Y152" i="2" s="1"/>
  <c r="Z152" i="2" s="1"/>
  <c r="AL152" i="2" s="1"/>
  <c r="AJ152" i="2" s="1"/>
  <c r="AN152" i="2" s="1"/>
  <c r="AH152" i="2" s="1"/>
  <c r="G152" i="2" s="1"/>
  <c r="R163" i="2"/>
  <c r="X163" i="2" s="1"/>
  <c r="Y163" i="2" s="1"/>
  <c r="Z163" i="2" s="1"/>
  <c r="AL163" i="2" s="1"/>
  <c r="AJ163" i="2" s="1"/>
  <c r="AN163" i="2" s="1"/>
  <c r="AH163" i="2" s="1"/>
  <c r="G163" i="2" s="1"/>
  <c r="R172" i="2"/>
  <c r="X172" i="2" s="1"/>
  <c r="Y172" i="2" s="1"/>
  <c r="Z172" i="2" s="1"/>
  <c r="AL172" i="2" s="1"/>
  <c r="AJ172" i="2" s="1"/>
  <c r="AN172" i="2" s="1"/>
  <c r="AH172" i="2" s="1"/>
  <c r="G172" i="2" s="1"/>
  <c r="R180" i="2"/>
  <c r="X180" i="2" s="1"/>
  <c r="Y180" i="2" s="1"/>
  <c r="Z180" i="2" s="1"/>
  <c r="AL180" i="2" s="1"/>
  <c r="AJ180" i="2" s="1"/>
  <c r="AN180" i="2" s="1"/>
  <c r="AH180" i="2" s="1"/>
  <c r="G180" i="2" s="1"/>
  <c r="R188" i="2"/>
  <c r="X188" i="2" s="1"/>
  <c r="Y188" i="2" s="1"/>
  <c r="Z188" i="2" s="1"/>
  <c r="AL188" i="2" s="1"/>
  <c r="AJ188" i="2" s="1"/>
  <c r="AN188" i="2" s="1"/>
  <c r="AH188" i="2" s="1"/>
  <c r="G188" i="2" s="1"/>
  <c r="S201" i="2"/>
  <c r="S236" i="2"/>
  <c r="R238" i="2"/>
  <c r="X238" i="2" s="1"/>
  <c r="Y238" i="2" s="1"/>
  <c r="Z238" i="2" s="1"/>
  <c r="AL238" i="2" s="1"/>
  <c r="AJ238" i="2" s="1"/>
  <c r="AN238" i="2" s="1"/>
  <c r="AH238" i="2" s="1"/>
  <c r="G238" i="2" s="1"/>
  <c r="S449" i="2"/>
  <c r="R449" i="2"/>
  <c r="X449" i="2" s="1"/>
  <c r="Y449" i="2" s="1"/>
  <c r="Z449" i="2" s="1"/>
  <c r="AL449" i="2" s="1"/>
  <c r="AJ449" i="2" s="1"/>
  <c r="AN449" i="2" s="1"/>
  <c r="AH449" i="2" s="1"/>
  <c r="G449" i="2" s="1"/>
  <c r="Y451" i="2"/>
  <c r="Z451" i="2" s="1"/>
  <c r="AL451" i="2" s="1"/>
  <c r="AJ451" i="2" s="1"/>
  <c r="AN451" i="2" s="1"/>
  <c r="AH451" i="2" s="1"/>
  <c r="G451" i="2" s="1"/>
  <c r="R545" i="2"/>
  <c r="X545" i="2" s="1"/>
  <c r="Y545" i="2" s="1"/>
  <c r="Z545" i="2" s="1"/>
  <c r="AL545" i="2" s="1"/>
  <c r="AJ545" i="2" s="1"/>
  <c r="AN545" i="2" s="1"/>
  <c r="AH545" i="2" s="1"/>
  <c r="G545" i="2" s="1"/>
  <c r="S545" i="2"/>
  <c r="Y236" i="2"/>
  <c r="Z236" i="2" s="1"/>
  <c r="AL236" i="2" s="1"/>
  <c r="AJ236" i="2" s="1"/>
  <c r="AN236" i="2" s="1"/>
  <c r="AH236" i="2" s="1"/>
  <c r="G236" i="2" s="1"/>
  <c r="S240" i="2"/>
  <c r="R240" i="2"/>
  <c r="X240" i="2" s="1"/>
  <c r="S241" i="2"/>
  <c r="R241" i="2"/>
  <c r="X241" i="2" s="1"/>
  <c r="Y241" i="2" s="1"/>
  <c r="Z241" i="2" s="1"/>
  <c r="AL241" i="2" s="1"/>
  <c r="AJ241" i="2" s="1"/>
  <c r="AN241" i="2" s="1"/>
  <c r="AH241" i="2" s="1"/>
  <c r="G241" i="2" s="1"/>
  <c r="Y329" i="2"/>
  <c r="Z329" i="2" s="1"/>
  <c r="AL329" i="2" s="1"/>
  <c r="AJ329" i="2" s="1"/>
  <c r="AN329" i="2" s="1"/>
  <c r="AH329" i="2" s="1"/>
  <c r="G329" i="2" s="1"/>
  <c r="S461" i="2"/>
  <c r="R461" i="2"/>
  <c r="X461" i="2" s="1"/>
  <c r="Y461" i="2" s="1"/>
  <c r="Z461" i="2" s="1"/>
  <c r="AL461" i="2" s="1"/>
  <c r="AJ461" i="2" s="1"/>
  <c r="AN461" i="2" s="1"/>
  <c r="AH461" i="2" s="1"/>
  <c r="G461" i="2" s="1"/>
  <c r="S232" i="2"/>
  <c r="R232" i="2"/>
  <c r="X232" i="2" s="1"/>
  <c r="Y232" i="2" s="1"/>
  <c r="Z232" i="2" s="1"/>
  <c r="AL232" i="2" s="1"/>
  <c r="AJ232" i="2" s="1"/>
  <c r="AN232" i="2" s="1"/>
  <c r="AH232" i="2" s="1"/>
  <c r="G232" i="2" s="1"/>
  <c r="Y240" i="2"/>
  <c r="Z240" i="2" s="1"/>
  <c r="AL240" i="2" s="1"/>
  <c r="AJ240" i="2" s="1"/>
  <c r="AN240" i="2" s="1"/>
  <c r="AH240" i="2" s="1"/>
  <c r="G240" i="2" s="1"/>
  <c r="Y253" i="2"/>
  <c r="Z253" i="2" s="1"/>
  <c r="AL253" i="2" s="1"/>
  <c r="AJ253" i="2" s="1"/>
  <c r="AN253" i="2" s="1"/>
  <c r="AH253" i="2" s="1"/>
  <c r="G253" i="2" s="1"/>
  <c r="R475" i="2"/>
  <c r="X475" i="2" s="1"/>
  <c r="Y475" i="2" s="1"/>
  <c r="Z475" i="2" s="1"/>
  <c r="AL475" i="2" s="1"/>
  <c r="AJ475" i="2" s="1"/>
  <c r="AN475" i="2" s="1"/>
  <c r="AH475" i="2" s="1"/>
  <c r="G475" i="2" s="1"/>
  <c r="S475" i="2"/>
  <c r="R341" i="2"/>
  <c r="X341" i="2" s="1"/>
  <c r="Y341" i="2" s="1"/>
  <c r="Z341" i="2" s="1"/>
  <c r="AL341" i="2" s="1"/>
  <c r="AJ341" i="2" s="1"/>
  <c r="AN341" i="2" s="1"/>
  <c r="AH341" i="2" s="1"/>
  <c r="G341" i="2" s="1"/>
  <c r="S341" i="2"/>
  <c r="R349" i="2"/>
  <c r="X349" i="2" s="1"/>
  <c r="Y349" i="2" s="1"/>
  <c r="Z349" i="2" s="1"/>
  <c r="AL349" i="2" s="1"/>
  <c r="AJ349" i="2" s="1"/>
  <c r="AN349" i="2" s="1"/>
  <c r="AH349" i="2" s="1"/>
  <c r="G349" i="2" s="1"/>
  <c r="S349" i="2"/>
  <c r="Y371" i="2"/>
  <c r="Z371" i="2" s="1"/>
  <c r="AL371" i="2" s="1"/>
  <c r="AJ371" i="2" s="1"/>
  <c r="AN371" i="2" s="1"/>
  <c r="AH371" i="2" s="1"/>
  <c r="G371" i="2" s="1"/>
  <c r="S442" i="2"/>
  <c r="R442" i="2"/>
  <c r="X442" i="2" s="1"/>
  <c r="Y442" i="2" s="1"/>
  <c r="Z442" i="2" s="1"/>
  <c r="AL442" i="2" s="1"/>
  <c r="AJ442" i="2" s="1"/>
  <c r="AN442" i="2" s="1"/>
  <c r="AH442" i="2" s="1"/>
  <c r="G442" i="2" s="1"/>
  <c r="S216" i="2"/>
  <c r="S228" i="2"/>
  <c r="Y229" i="2"/>
  <c r="Z229" i="2" s="1"/>
  <c r="AL229" i="2" s="1"/>
  <c r="AJ229" i="2" s="1"/>
  <c r="AN229" i="2" s="1"/>
  <c r="AH229" i="2" s="1"/>
  <c r="G229" i="2" s="1"/>
  <c r="Y285" i="2"/>
  <c r="Z285" i="2" s="1"/>
  <c r="AL285" i="2" s="1"/>
  <c r="AJ285" i="2" s="1"/>
  <c r="AN285" i="2" s="1"/>
  <c r="AH285" i="2" s="1"/>
  <c r="G285" i="2" s="1"/>
  <c r="Y338" i="2"/>
  <c r="Z338" i="2" s="1"/>
  <c r="AL338" i="2" s="1"/>
  <c r="AJ338" i="2" s="1"/>
  <c r="AN338" i="2" s="1"/>
  <c r="AH338" i="2" s="1"/>
  <c r="G338" i="2" s="1"/>
  <c r="S364" i="2"/>
  <c r="R364" i="2"/>
  <c r="X364" i="2" s="1"/>
  <c r="Y364" i="2" s="1"/>
  <c r="Z364" i="2" s="1"/>
  <c r="AL364" i="2" s="1"/>
  <c r="AJ364" i="2" s="1"/>
  <c r="AN364" i="2" s="1"/>
  <c r="AH364" i="2" s="1"/>
  <c r="G364" i="2" s="1"/>
  <c r="S435" i="2"/>
  <c r="Y504" i="2"/>
  <c r="Z504" i="2" s="1"/>
  <c r="AL504" i="2" s="1"/>
  <c r="AJ504" i="2" s="1"/>
  <c r="AN504" i="2" s="1"/>
  <c r="AH504" i="2" s="1"/>
  <c r="G504" i="2" s="1"/>
  <c r="S530" i="2"/>
  <c r="S581" i="2"/>
  <c r="R581" i="2"/>
  <c r="X581" i="2" s="1"/>
  <c r="Y581" i="2" s="1"/>
  <c r="Z581" i="2" s="1"/>
  <c r="AL581" i="2" s="1"/>
  <c r="AJ581" i="2" s="1"/>
  <c r="AN581" i="2" s="1"/>
  <c r="AH581" i="2" s="1"/>
  <c r="G581" i="2" s="1"/>
  <c r="S529" i="2"/>
  <c r="R529" i="2"/>
  <c r="X529" i="2" s="1"/>
  <c r="Y529" i="2" s="1"/>
  <c r="Z529" i="2" s="1"/>
  <c r="AL529" i="2" s="1"/>
  <c r="AJ529" i="2" s="1"/>
  <c r="AN529" i="2" s="1"/>
  <c r="AH529" i="2" s="1"/>
  <c r="G529" i="2" s="1"/>
  <c r="R212" i="2"/>
  <c r="X212" i="2" s="1"/>
  <c r="Y212" i="2" s="1"/>
  <c r="Z212" i="2" s="1"/>
  <c r="AL212" i="2" s="1"/>
  <c r="AJ212" i="2" s="1"/>
  <c r="AN212" i="2" s="1"/>
  <c r="AH212" i="2" s="1"/>
  <c r="G212" i="2" s="1"/>
  <c r="S219" i="2"/>
  <c r="R227" i="2"/>
  <c r="X227" i="2" s="1"/>
  <c r="Y227" i="2" s="1"/>
  <c r="Z227" i="2" s="1"/>
  <c r="AL227" i="2" s="1"/>
  <c r="AJ227" i="2" s="1"/>
  <c r="AN227" i="2" s="1"/>
  <c r="AH227" i="2" s="1"/>
  <c r="G227" i="2" s="1"/>
  <c r="S347" i="2"/>
  <c r="R347" i="2"/>
  <c r="X347" i="2" s="1"/>
  <c r="Y347" i="2" s="1"/>
  <c r="Z347" i="2" s="1"/>
  <c r="AL347" i="2" s="1"/>
  <c r="AJ347" i="2" s="1"/>
  <c r="AN347" i="2" s="1"/>
  <c r="AH347" i="2" s="1"/>
  <c r="G347" i="2" s="1"/>
  <c r="S362" i="2"/>
  <c r="R362" i="2"/>
  <c r="X362" i="2" s="1"/>
  <c r="Y362" i="2" s="1"/>
  <c r="Z362" i="2" s="1"/>
  <c r="AL362" i="2" s="1"/>
  <c r="AJ362" i="2" s="1"/>
  <c r="AN362" i="2" s="1"/>
  <c r="AH362" i="2" s="1"/>
  <c r="G362" i="2" s="1"/>
  <c r="S421" i="2"/>
  <c r="R421" i="2"/>
  <c r="X421" i="2" s="1"/>
  <c r="Y421" i="2" s="1"/>
  <c r="Z421" i="2" s="1"/>
  <c r="AL421" i="2" s="1"/>
  <c r="AJ421" i="2" s="1"/>
  <c r="AN421" i="2" s="1"/>
  <c r="AH421" i="2" s="1"/>
  <c r="G421" i="2" s="1"/>
  <c r="R214" i="2"/>
  <c r="X214" i="2" s="1"/>
  <c r="Y214" i="2" s="1"/>
  <c r="Z214" i="2" s="1"/>
  <c r="AL214" i="2" s="1"/>
  <c r="AJ214" i="2" s="1"/>
  <c r="AN214" i="2" s="1"/>
  <c r="AH214" i="2" s="1"/>
  <c r="G214" i="2" s="1"/>
  <c r="Y269" i="2"/>
  <c r="Z269" i="2" s="1"/>
  <c r="AL269" i="2" s="1"/>
  <c r="AJ269" i="2" s="1"/>
  <c r="AN269" i="2" s="1"/>
  <c r="AH269" i="2" s="1"/>
  <c r="G269" i="2" s="1"/>
  <c r="Y293" i="2"/>
  <c r="Z293" i="2" s="1"/>
  <c r="AL293" i="2" s="1"/>
  <c r="AJ293" i="2" s="1"/>
  <c r="AN293" i="2" s="1"/>
  <c r="AH293" i="2" s="1"/>
  <c r="G293" i="2" s="1"/>
  <c r="Y320" i="2"/>
  <c r="Z320" i="2" s="1"/>
  <c r="AL320" i="2" s="1"/>
  <c r="AJ320" i="2" s="1"/>
  <c r="AN320" i="2" s="1"/>
  <c r="AH320" i="2" s="1"/>
  <c r="G320" i="2" s="1"/>
  <c r="S379" i="2"/>
  <c r="R379" i="2"/>
  <c r="X379" i="2" s="1"/>
  <c r="Y379" i="2" s="1"/>
  <c r="Z379" i="2" s="1"/>
  <c r="AL379" i="2" s="1"/>
  <c r="AJ379" i="2" s="1"/>
  <c r="AN379" i="2" s="1"/>
  <c r="AH379" i="2" s="1"/>
  <c r="G379" i="2" s="1"/>
  <c r="S437" i="2"/>
  <c r="R437" i="2"/>
  <c r="X437" i="2" s="1"/>
  <c r="Y437" i="2" s="1"/>
  <c r="Z437" i="2" s="1"/>
  <c r="AL437" i="2" s="1"/>
  <c r="AJ437" i="2" s="1"/>
  <c r="AN437" i="2" s="1"/>
  <c r="AH437" i="2" s="1"/>
  <c r="G437" i="2" s="1"/>
  <c r="S479" i="2"/>
  <c r="R479" i="2"/>
  <c r="X479" i="2" s="1"/>
  <c r="Y479" i="2" s="1"/>
  <c r="Z479" i="2" s="1"/>
  <c r="AL479" i="2" s="1"/>
  <c r="AJ479" i="2" s="1"/>
  <c r="AN479" i="2" s="1"/>
  <c r="AH479" i="2" s="1"/>
  <c r="G479" i="2" s="1"/>
  <c r="S258" i="2"/>
  <c r="R258" i="2"/>
  <c r="X258" i="2" s="1"/>
  <c r="Y258" i="2" s="1"/>
  <c r="Z258" i="2" s="1"/>
  <c r="AL258" i="2" s="1"/>
  <c r="AJ258" i="2" s="1"/>
  <c r="AN258" i="2" s="1"/>
  <c r="AH258" i="2" s="1"/>
  <c r="G258" i="2" s="1"/>
  <c r="Y262" i="2"/>
  <c r="Z262" i="2" s="1"/>
  <c r="AL262" i="2" s="1"/>
  <c r="AJ262" i="2" s="1"/>
  <c r="AN262" i="2" s="1"/>
  <c r="AH262" i="2" s="1"/>
  <c r="G262" i="2" s="1"/>
  <c r="S274" i="2"/>
  <c r="R274" i="2"/>
  <c r="X274" i="2" s="1"/>
  <c r="Y274" i="2" s="1"/>
  <c r="Z274" i="2" s="1"/>
  <c r="AL274" i="2" s="1"/>
  <c r="AJ274" i="2" s="1"/>
  <c r="AN274" i="2" s="1"/>
  <c r="AH274" i="2" s="1"/>
  <c r="G274" i="2" s="1"/>
  <c r="Y278" i="2"/>
  <c r="Z278" i="2" s="1"/>
  <c r="AL278" i="2" s="1"/>
  <c r="AJ278" i="2" s="1"/>
  <c r="AN278" i="2" s="1"/>
  <c r="AH278" i="2" s="1"/>
  <c r="G278" i="2" s="1"/>
  <c r="S290" i="2"/>
  <c r="R290" i="2"/>
  <c r="X290" i="2" s="1"/>
  <c r="Y290" i="2" s="1"/>
  <c r="Z290" i="2" s="1"/>
  <c r="AL290" i="2" s="1"/>
  <c r="AJ290" i="2" s="1"/>
  <c r="AN290" i="2" s="1"/>
  <c r="AH290" i="2" s="1"/>
  <c r="G290" i="2" s="1"/>
  <c r="Y294" i="2"/>
  <c r="Z294" i="2" s="1"/>
  <c r="AL294" i="2" s="1"/>
  <c r="AJ294" i="2" s="1"/>
  <c r="AN294" i="2" s="1"/>
  <c r="AH294" i="2" s="1"/>
  <c r="G294" i="2" s="1"/>
  <c r="S309" i="2"/>
  <c r="R309" i="2"/>
  <c r="X309" i="2" s="1"/>
  <c r="Y309" i="2" s="1"/>
  <c r="Z309" i="2" s="1"/>
  <c r="AL309" i="2" s="1"/>
  <c r="AJ309" i="2" s="1"/>
  <c r="AN309" i="2" s="1"/>
  <c r="AH309" i="2" s="1"/>
  <c r="G309" i="2" s="1"/>
  <c r="S325" i="2"/>
  <c r="R325" i="2"/>
  <c r="X325" i="2" s="1"/>
  <c r="Y325" i="2" s="1"/>
  <c r="Z325" i="2" s="1"/>
  <c r="AL325" i="2" s="1"/>
  <c r="AJ325" i="2" s="1"/>
  <c r="AN325" i="2" s="1"/>
  <c r="AH325" i="2" s="1"/>
  <c r="G325" i="2" s="1"/>
  <c r="S381" i="2"/>
  <c r="R381" i="2"/>
  <c r="X381" i="2" s="1"/>
  <c r="Y381" i="2" s="1"/>
  <c r="Z381" i="2" s="1"/>
  <c r="AL381" i="2" s="1"/>
  <c r="AJ381" i="2" s="1"/>
  <c r="AN381" i="2" s="1"/>
  <c r="AH381" i="2" s="1"/>
  <c r="G381" i="2" s="1"/>
  <c r="S385" i="2"/>
  <c r="R385" i="2"/>
  <c r="X385" i="2" s="1"/>
  <c r="Y385" i="2" s="1"/>
  <c r="Z385" i="2" s="1"/>
  <c r="AL385" i="2" s="1"/>
  <c r="AJ385" i="2" s="1"/>
  <c r="AN385" i="2" s="1"/>
  <c r="AH385" i="2" s="1"/>
  <c r="G385" i="2" s="1"/>
  <c r="S414" i="2"/>
  <c r="R414" i="2"/>
  <c r="X414" i="2" s="1"/>
  <c r="Y414" i="2" s="1"/>
  <c r="Z414" i="2" s="1"/>
  <c r="AL414" i="2" s="1"/>
  <c r="AJ414" i="2" s="1"/>
  <c r="AN414" i="2" s="1"/>
  <c r="AH414" i="2" s="1"/>
  <c r="G414" i="2" s="1"/>
  <c r="S535" i="2"/>
  <c r="R535" i="2"/>
  <c r="X535" i="2" s="1"/>
  <c r="Y535" i="2" s="1"/>
  <c r="Z535" i="2" s="1"/>
  <c r="AL535" i="2" s="1"/>
  <c r="AJ535" i="2" s="1"/>
  <c r="AN535" i="2" s="1"/>
  <c r="AH535" i="2" s="1"/>
  <c r="G535" i="2" s="1"/>
  <c r="R574" i="2"/>
  <c r="X574" i="2" s="1"/>
  <c r="Y574" i="2" s="1"/>
  <c r="Z574" i="2" s="1"/>
  <c r="AL574" i="2" s="1"/>
  <c r="AJ574" i="2" s="1"/>
  <c r="AN574" i="2" s="1"/>
  <c r="AH574" i="2" s="1"/>
  <c r="G574" i="2" s="1"/>
  <c r="S574" i="2"/>
  <c r="S591" i="2"/>
  <c r="R591" i="2"/>
  <c r="X591" i="2" s="1"/>
  <c r="Y591" i="2" s="1"/>
  <c r="Z591" i="2" s="1"/>
  <c r="AL591" i="2" s="1"/>
  <c r="AJ591" i="2" s="1"/>
  <c r="AN591" i="2" s="1"/>
  <c r="AH591" i="2" s="1"/>
  <c r="G591" i="2" s="1"/>
  <c r="Y279" i="2"/>
  <c r="Z279" i="2" s="1"/>
  <c r="AL279" i="2" s="1"/>
  <c r="AJ279" i="2" s="1"/>
  <c r="AN279" i="2" s="1"/>
  <c r="AH279" i="2" s="1"/>
  <c r="G279" i="2" s="1"/>
  <c r="Y295" i="2"/>
  <c r="Z295" i="2" s="1"/>
  <c r="AL295" i="2" s="1"/>
  <c r="AJ295" i="2" s="1"/>
  <c r="AN295" i="2" s="1"/>
  <c r="AH295" i="2" s="1"/>
  <c r="G295" i="2" s="1"/>
  <c r="Y332" i="2"/>
  <c r="Z332" i="2" s="1"/>
  <c r="AL332" i="2" s="1"/>
  <c r="AJ332" i="2" s="1"/>
  <c r="AN332" i="2" s="1"/>
  <c r="AH332" i="2" s="1"/>
  <c r="G332" i="2" s="1"/>
  <c r="S426" i="2"/>
  <c r="R426" i="2"/>
  <c r="X426" i="2" s="1"/>
  <c r="Y426" i="2" s="1"/>
  <c r="Z426" i="2" s="1"/>
  <c r="AL426" i="2" s="1"/>
  <c r="AJ426" i="2" s="1"/>
  <c r="AN426" i="2" s="1"/>
  <c r="AH426" i="2" s="1"/>
  <c r="G426" i="2" s="1"/>
  <c r="Y441" i="2"/>
  <c r="Z441" i="2" s="1"/>
  <c r="AL441" i="2" s="1"/>
  <c r="AJ441" i="2" s="1"/>
  <c r="AN441" i="2" s="1"/>
  <c r="AH441" i="2" s="1"/>
  <c r="G441" i="2" s="1"/>
  <c r="R566" i="2"/>
  <c r="X566" i="2" s="1"/>
  <c r="Y566" i="2" s="1"/>
  <c r="Z566" i="2" s="1"/>
  <c r="AL566" i="2" s="1"/>
  <c r="AJ566" i="2" s="1"/>
  <c r="AN566" i="2" s="1"/>
  <c r="AH566" i="2" s="1"/>
  <c r="G566" i="2" s="1"/>
  <c r="S566" i="2"/>
  <c r="S249" i="2"/>
  <c r="R249" i="2"/>
  <c r="X249" i="2" s="1"/>
  <c r="Y249" i="2" s="1"/>
  <c r="Z249" i="2" s="1"/>
  <c r="AL249" i="2" s="1"/>
  <c r="AJ249" i="2" s="1"/>
  <c r="AN249" i="2" s="1"/>
  <c r="AH249" i="2" s="1"/>
  <c r="G249" i="2" s="1"/>
  <c r="S266" i="2"/>
  <c r="R266" i="2"/>
  <c r="X266" i="2" s="1"/>
  <c r="Y266" i="2" s="1"/>
  <c r="Z266" i="2" s="1"/>
  <c r="AL266" i="2" s="1"/>
  <c r="AJ266" i="2" s="1"/>
  <c r="AN266" i="2" s="1"/>
  <c r="AH266" i="2" s="1"/>
  <c r="G266" i="2" s="1"/>
  <c r="S282" i="2"/>
  <c r="R282" i="2"/>
  <c r="X282" i="2" s="1"/>
  <c r="Y282" i="2" s="1"/>
  <c r="Z282" i="2" s="1"/>
  <c r="AL282" i="2" s="1"/>
  <c r="AJ282" i="2" s="1"/>
  <c r="AN282" i="2" s="1"/>
  <c r="AH282" i="2" s="1"/>
  <c r="G282" i="2" s="1"/>
  <c r="S300" i="2"/>
  <c r="R300" i="2"/>
  <c r="X300" i="2" s="1"/>
  <c r="Y300" i="2" s="1"/>
  <c r="Z300" i="2" s="1"/>
  <c r="AL300" i="2" s="1"/>
  <c r="AJ300" i="2" s="1"/>
  <c r="AN300" i="2" s="1"/>
  <c r="AH300" i="2" s="1"/>
  <c r="G300" i="2" s="1"/>
  <c r="S317" i="2"/>
  <c r="R317" i="2"/>
  <c r="X317" i="2" s="1"/>
  <c r="Y317" i="2" s="1"/>
  <c r="Z317" i="2" s="1"/>
  <c r="AL317" i="2" s="1"/>
  <c r="AJ317" i="2" s="1"/>
  <c r="AN317" i="2" s="1"/>
  <c r="AH317" i="2" s="1"/>
  <c r="G317" i="2" s="1"/>
  <c r="S343" i="2"/>
  <c r="S399" i="2"/>
  <c r="R399" i="2"/>
  <c r="X399" i="2" s="1"/>
  <c r="Y399" i="2" s="1"/>
  <c r="Z399" i="2" s="1"/>
  <c r="AL399" i="2" s="1"/>
  <c r="AJ399" i="2" s="1"/>
  <c r="AN399" i="2" s="1"/>
  <c r="AH399" i="2" s="1"/>
  <c r="G399" i="2" s="1"/>
  <c r="Y401" i="2"/>
  <c r="Z401" i="2" s="1"/>
  <c r="AL401" i="2" s="1"/>
  <c r="AJ401" i="2" s="1"/>
  <c r="AN401" i="2" s="1"/>
  <c r="AH401" i="2" s="1"/>
  <c r="G401" i="2" s="1"/>
  <c r="S456" i="2"/>
  <c r="R458" i="2"/>
  <c r="X458" i="2" s="1"/>
  <c r="Y458" i="2" s="1"/>
  <c r="Z458" i="2" s="1"/>
  <c r="AL458" i="2" s="1"/>
  <c r="AJ458" i="2" s="1"/>
  <c r="AN458" i="2" s="1"/>
  <c r="AH458" i="2" s="1"/>
  <c r="G458" i="2" s="1"/>
  <c r="S458" i="2"/>
  <c r="S487" i="2"/>
  <c r="R487" i="2"/>
  <c r="X487" i="2" s="1"/>
  <c r="Y487" i="2" s="1"/>
  <c r="Z487" i="2" s="1"/>
  <c r="AL487" i="2" s="1"/>
  <c r="AJ487" i="2" s="1"/>
  <c r="AN487" i="2" s="1"/>
  <c r="AH487" i="2" s="1"/>
  <c r="G487" i="2" s="1"/>
  <c r="Y569" i="2"/>
  <c r="Z569" i="2" s="1"/>
  <c r="AL569" i="2" s="1"/>
  <c r="AJ569" i="2" s="1"/>
  <c r="AN569" i="2" s="1"/>
  <c r="AH569" i="2" s="1"/>
  <c r="G569" i="2" s="1"/>
  <c r="R247" i="2"/>
  <c r="X247" i="2" s="1"/>
  <c r="Y247" i="2" s="1"/>
  <c r="Z247" i="2" s="1"/>
  <c r="AL247" i="2" s="1"/>
  <c r="AJ247" i="2" s="1"/>
  <c r="AN247" i="2" s="1"/>
  <c r="AH247" i="2" s="1"/>
  <c r="G247" i="2" s="1"/>
  <c r="S253" i="2"/>
  <c r="S269" i="2"/>
  <c r="R271" i="2"/>
  <c r="X271" i="2" s="1"/>
  <c r="Y271" i="2" s="1"/>
  <c r="Z271" i="2" s="1"/>
  <c r="AL271" i="2" s="1"/>
  <c r="AJ271" i="2" s="1"/>
  <c r="AN271" i="2" s="1"/>
  <c r="AH271" i="2" s="1"/>
  <c r="G271" i="2" s="1"/>
  <c r="R273" i="2"/>
  <c r="X273" i="2" s="1"/>
  <c r="Y273" i="2" s="1"/>
  <c r="Z273" i="2" s="1"/>
  <c r="AL273" i="2" s="1"/>
  <c r="AJ273" i="2" s="1"/>
  <c r="AN273" i="2" s="1"/>
  <c r="AH273" i="2" s="1"/>
  <c r="G273" i="2" s="1"/>
  <c r="R280" i="2"/>
  <c r="X280" i="2" s="1"/>
  <c r="Y280" i="2" s="1"/>
  <c r="Z280" i="2" s="1"/>
  <c r="AL280" i="2" s="1"/>
  <c r="AJ280" i="2" s="1"/>
  <c r="AN280" i="2" s="1"/>
  <c r="AH280" i="2" s="1"/>
  <c r="G280" i="2" s="1"/>
  <c r="S285" i="2"/>
  <c r="R287" i="2"/>
  <c r="X287" i="2" s="1"/>
  <c r="Y287" i="2" s="1"/>
  <c r="Z287" i="2" s="1"/>
  <c r="AL287" i="2" s="1"/>
  <c r="AJ287" i="2" s="1"/>
  <c r="AN287" i="2" s="1"/>
  <c r="AH287" i="2" s="1"/>
  <c r="G287" i="2" s="1"/>
  <c r="R289" i="2"/>
  <c r="X289" i="2" s="1"/>
  <c r="Y289" i="2" s="1"/>
  <c r="Z289" i="2" s="1"/>
  <c r="AL289" i="2" s="1"/>
  <c r="AJ289" i="2" s="1"/>
  <c r="AN289" i="2" s="1"/>
  <c r="AH289" i="2" s="1"/>
  <c r="G289" i="2" s="1"/>
  <c r="R297" i="2"/>
  <c r="X297" i="2" s="1"/>
  <c r="Y297" i="2" s="1"/>
  <c r="Z297" i="2" s="1"/>
  <c r="AL297" i="2" s="1"/>
  <c r="AJ297" i="2" s="1"/>
  <c r="AN297" i="2" s="1"/>
  <c r="AH297" i="2" s="1"/>
  <c r="G297" i="2" s="1"/>
  <c r="S304" i="2"/>
  <c r="R306" i="2"/>
  <c r="X306" i="2" s="1"/>
  <c r="Y306" i="2" s="1"/>
  <c r="Z306" i="2" s="1"/>
  <c r="AL306" i="2" s="1"/>
  <c r="AJ306" i="2" s="1"/>
  <c r="AN306" i="2" s="1"/>
  <c r="AH306" i="2" s="1"/>
  <c r="G306" i="2" s="1"/>
  <c r="R308" i="2"/>
  <c r="X308" i="2" s="1"/>
  <c r="Y308" i="2" s="1"/>
  <c r="Z308" i="2" s="1"/>
  <c r="AL308" i="2" s="1"/>
  <c r="AJ308" i="2" s="1"/>
  <c r="AN308" i="2" s="1"/>
  <c r="AH308" i="2" s="1"/>
  <c r="G308" i="2" s="1"/>
  <c r="R315" i="2"/>
  <c r="X315" i="2" s="1"/>
  <c r="Y315" i="2" s="1"/>
  <c r="Z315" i="2" s="1"/>
  <c r="AL315" i="2" s="1"/>
  <c r="AJ315" i="2" s="1"/>
  <c r="AN315" i="2" s="1"/>
  <c r="AH315" i="2" s="1"/>
  <c r="G315" i="2" s="1"/>
  <c r="S320" i="2"/>
  <c r="R322" i="2"/>
  <c r="X322" i="2" s="1"/>
  <c r="Y322" i="2" s="1"/>
  <c r="Z322" i="2" s="1"/>
  <c r="AL322" i="2" s="1"/>
  <c r="AJ322" i="2" s="1"/>
  <c r="AN322" i="2" s="1"/>
  <c r="AH322" i="2" s="1"/>
  <c r="G322" i="2" s="1"/>
  <c r="R324" i="2"/>
  <c r="X324" i="2" s="1"/>
  <c r="Y324" i="2" s="1"/>
  <c r="Z324" i="2" s="1"/>
  <c r="AL324" i="2" s="1"/>
  <c r="AJ324" i="2" s="1"/>
  <c r="AN324" i="2" s="1"/>
  <c r="AH324" i="2" s="1"/>
  <c r="G324" i="2" s="1"/>
  <c r="S348" i="2"/>
  <c r="R348" i="2"/>
  <c r="X348" i="2" s="1"/>
  <c r="Y348" i="2" s="1"/>
  <c r="Z348" i="2" s="1"/>
  <c r="AL348" i="2" s="1"/>
  <c r="AJ348" i="2" s="1"/>
  <c r="AN348" i="2" s="1"/>
  <c r="AH348" i="2" s="1"/>
  <c r="G348" i="2" s="1"/>
  <c r="S356" i="2"/>
  <c r="R356" i="2"/>
  <c r="X356" i="2" s="1"/>
  <c r="Y356" i="2" s="1"/>
  <c r="Z356" i="2" s="1"/>
  <c r="AL356" i="2" s="1"/>
  <c r="AJ356" i="2" s="1"/>
  <c r="AN356" i="2" s="1"/>
  <c r="AH356" i="2" s="1"/>
  <c r="G356" i="2" s="1"/>
  <c r="S367" i="2"/>
  <c r="R367" i="2"/>
  <c r="X367" i="2" s="1"/>
  <c r="Y367" i="2" s="1"/>
  <c r="Z367" i="2" s="1"/>
  <c r="AL367" i="2" s="1"/>
  <c r="AJ367" i="2" s="1"/>
  <c r="AN367" i="2" s="1"/>
  <c r="AH367" i="2" s="1"/>
  <c r="G367" i="2" s="1"/>
  <c r="S389" i="2"/>
  <c r="R389" i="2"/>
  <c r="X389" i="2" s="1"/>
  <c r="Y389" i="2" s="1"/>
  <c r="Z389" i="2" s="1"/>
  <c r="AL389" i="2" s="1"/>
  <c r="AJ389" i="2" s="1"/>
  <c r="AN389" i="2" s="1"/>
  <c r="AH389" i="2" s="1"/>
  <c r="G389" i="2" s="1"/>
  <c r="R396" i="2"/>
  <c r="X396" i="2" s="1"/>
  <c r="Y396" i="2" s="1"/>
  <c r="Z396" i="2" s="1"/>
  <c r="AL396" i="2" s="1"/>
  <c r="AJ396" i="2" s="1"/>
  <c r="AN396" i="2" s="1"/>
  <c r="AH396" i="2" s="1"/>
  <c r="G396" i="2" s="1"/>
  <c r="S408" i="2"/>
  <c r="R408" i="2"/>
  <c r="X408" i="2" s="1"/>
  <c r="Y408" i="2" s="1"/>
  <c r="Z408" i="2" s="1"/>
  <c r="AL408" i="2" s="1"/>
  <c r="AJ408" i="2" s="1"/>
  <c r="AN408" i="2" s="1"/>
  <c r="AH408" i="2" s="1"/>
  <c r="G408" i="2" s="1"/>
  <c r="S485" i="2"/>
  <c r="R485" i="2"/>
  <c r="X485" i="2" s="1"/>
  <c r="Y485" i="2" s="1"/>
  <c r="Z485" i="2" s="1"/>
  <c r="AL485" i="2" s="1"/>
  <c r="AJ485" i="2" s="1"/>
  <c r="AN485" i="2" s="1"/>
  <c r="AH485" i="2" s="1"/>
  <c r="G485" i="2" s="1"/>
  <c r="S681" i="2"/>
  <c r="R681" i="2"/>
  <c r="X681" i="2" s="1"/>
  <c r="Y681" i="2" s="1"/>
  <c r="Z681" i="2" s="1"/>
  <c r="AL681" i="2" s="1"/>
  <c r="AJ681" i="2" s="1"/>
  <c r="AN681" i="2" s="1"/>
  <c r="AH681" i="2" s="1"/>
  <c r="G681" i="2" s="1"/>
  <c r="R337" i="2"/>
  <c r="X337" i="2" s="1"/>
  <c r="Y337" i="2" s="1"/>
  <c r="Z337" i="2" s="1"/>
  <c r="AL337" i="2" s="1"/>
  <c r="AJ337" i="2" s="1"/>
  <c r="AN337" i="2" s="1"/>
  <c r="AH337" i="2" s="1"/>
  <c r="G337" i="2" s="1"/>
  <c r="R368" i="2"/>
  <c r="X368" i="2" s="1"/>
  <c r="Y368" i="2" s="1"/>
  <c r="Z368" i="2" s="1"/>
  <c r="AL368" i="2" s="1"/>
  <c r="AJ368" i="2" s="1"/>
  <c r="AN368" i="2" s="1"/>
  <c r="AH368" i="2" s="1"/>
  <c r="G368" i="2" s="1"/>
  <c r="S391" i="2"/>
  <c r="R391" i="2"/>
  <c r="X391" i="2" s="1"/>
  <c r="Y391" i="2" s="1"/>
  <c r="Z391" i="2" s="1"/>
  <c r="AL391" i="2" s="1"/>
  <c r="AJ391" i="2" s="1"/>
  <c r="AN391" i="2" s="1"/>
  <c r="AH391" i="2" s="1"/>
  <c r="G391" i="2" s="1"/>
  <c r="Y393" i="2"/>
  <c r="Z393" i="2" s="1"/>
  <c r="AL393" i="2" s="1"/>
  <c r="AJ393" i="2" s="1"/>
  <c r="AN393" i="2" s="1"/>
  <c r="AH393" i="2" s="1"/>
  <c r="G393" i="2" s="1"/>
  <c r="S492" i="2"/>
  <c r="S452" i="2"/>
  <c r="R452" i="2"/>
  <c r="X452" i="2" s="1"/>
  <c r="Y452" i="2" s="1"/>
  <c r="Z452" i="2" s="1"/>
  <c r="AL452" i="2" s="1"/>
  <c r="AJ452" i="2" s="1"/>
  <c r="AN452" i="2" s="1"/>
  <c r="AH452" i="2" s="1"/>
  <c r="G452" i="2" s="1"/>
  <c r="R519" i="2"/>
  <c r="X519" i="2" s="1"/>
  <c r="Y519" i="2" s="1"/>
  <c r="Z519" i="2" s="1"/>
  <c r="AL519" i="2" s="1"/>
  <c r="AJ519" i="2" s="1"/>
  <c r="AN519" i="2" s="1"/>
  <c r="AH519" i="2" s="1"/>
  <c r="G519" i="2" s="1"/>
  <c r="S519" i="2"/>
  <c r="S526" i="2"/>
  <c r="R526" i="2"/>
  <c r="X526" i="2" s="1"/>
  <c r="Y526" i="2" s="1"/>
  <c r="Z526" i="2" s="1"/>
  <c r="AL526" i="2" s="1"/>
  <c r="AJ526" i="2" s="1"/>
  <c r="AN526" i="2" s="1"/>
  <c r="AH526" i="2" s="1"/>
  <c r="G526" i="2" s="1"/>
  <c r="R547" i="2"/>
  <c r="X547" i="2" s="1"/>
  <c r="Y547" i="2" s="1"/>
  <c r="Z547" i="2" s="1"/>
  <c r="AL547" i="2" s="1"/>
  <c r="AJ547" i="2" s="1"/>
  <c r="AN547" i="2" s="1"/>
  <c r="AH547" i="2" s="1"/>
  <c r="G547" i="2" s="1"/>
  <c r="S547" i="2"/>
  <c r="Y553" i="2"/>
  <c r="Z553" i="2" s="1"/>
  <c r="AL553" i="2" s="1"/>
  <c r="AJ553" i="2" s="1"/>
  <c r="AN553" i="2" s="1"/>
  <c r="AH553" i="2" s="1"/>
  <c r="G553" i="2" s="1"/>
  <c r="Y431" i="2"/>
  <c r="Z431" i="2" s="1"/>
  <c r="AL431" i="2" s="1"/>
  <c r="AJ431" i="2" s="1"/>
  <c r="AN431" i="2" s="1"/>
  <c r="AH431" i="2" s="1"/>
  <c r="G431" i="2" s="1"/>
  <c r="R483" i="2"/>
  <c r="X483" i="2" s="1"/>
  <c r="Y483" i="2" s="1"/>
  <c r="Z483" i="2" s="1"/>
  <c r="AL483" i="2" s="1"/>
  <c r="AJ483" i="2" s="1"/>
  <c r="AN483" i="2" s="1"/>
  <c r="AH483" i="2" s="1"/>
  <c r="G483" i="2" s="1"/>
  <c r="S483" i="2"/>
  <c r="S495" i="2"/>
  <c r="R495" i="2"/>
  <c r="X495" i="2" s="1"/>
  <c r="Y495" i="2" s="1"/>
  <c r="Z495" i="2" s="1"/>
  <c r="AL495" i="2" s="1"/>
  <c r="AJ495" i="2" s="1"/>
  <c r="AN495" i="2" s="1"/>
  <c r="AH495" i="2" s="1"/>
  <c r="G495" i="2" s="1"/>
  <c r="S619" i="2"/>
  <c r="R619" i="2"/>
  <c r="X619" i="2" s="1"/>
  <c r="Y619" i="2" s="1"/>
  <c r="Z619" i="2" s="1"/>
  <c r="AL619" i="2" s="1"/>
  <c r="AJ619" i="2" s="1"/>
  <c r="AN619" i="2" s="1"/>
  <c r="AH619" i="2" s="1"/>
  <c r="G619" i="2" s="1"/>
  <c r="Y664" i="2"/>
  <c r="Z664" i="2" s="1"/>
  <c r="AL664" i="2" s="1"/>
  <c r="AJ664" i="2" s="1"/>
  <c r="AN664" i="2" s="1"/>
  <c r="AH664" i="2" s="1"/>
  <c r="G664" i="2" s="1"/>
  <c r="S369" i="2"/>
  <c r="R369" i="2"/>
  <c r="X369" i="2" s="1"/>
  <c r="Y369" i="2" s="1"/>
  <c r="Z369" i="2" s="1"/>
  <c r="AL369" i="2" s="1"/>
  <c r="AJ369" i="2" s="1"/>
  <c r="AN369" i="2" s="1"/>
  <c r="AH369" i="2" s="1"/>
  <c r="G369" i="2" s="1"/>
  <c r="S417" i="2"/>
  <c r="R417" i="2"/>
  <c r="X417" i="2" s="1"/>
  <c r="Y417" i="2" s="1"/>
  <c r="Z417" i="2" s="1"/>
  <c r="AL417" i="2" s="1"/>
  <c r="AJ417" i="2" s="1"/>
  <c r="AN417" i="2" s="1"/>
  <c r="AH417" i="2" s="1"/>
  <c r="G417" i="2" s="1"/>
  <c r="S463" i="2"/>
  <c r="R463" i="2"/>
  <c r="X463" i="2" s="1"/>
  <c r="Y463" i="2" s="1"/>
  <c r="Z463" i="2" s="1"/>
  <c r="AL463" i="2" s="1"/>
  <c r="AJ463" i="2" s="1"/>
  <c r="AN463" i="2" s="1"/>
  <c r="AH463" i="2" s="1"/>
  <c r="G463" i="2" s="1"/>
  <c r="R511" i="2"/>
  <c r="X511" i="2" s="1"/>
  <c r="Y511" i="2" s="1"/>
  <c r="Z511" i="2" s="1"/>
  <c r="AL511" i="2" s="1"/>
  <c r="AJ511" i="2" s="1"/>
  <c r="AN511" i="2" s="1"/>
  <c r="AH511" i="2" s="1"/>
  <c r="G511" i="2" s="1"/>
  <c r="S511" i="2"/>
  <c r="Y516" i="2"/>
  <c r="Z516" i="2" s="1"/>
  <c r="AL516" i="2" s="1"/>
  <c r="AJ516" i="2" s="1"/>
  <c r="AN516" i="2" s="1"/>
  <c r="AH516" i="2" s="1"/>
  <c r="G516" i="2" s="1"/>
  <c r="Y587" i="2"/>
  <c r="Z587" i="2" s="1"/>
  <c r="AL587" i="2" s="1"/>
  <c r="AJ587" i="2" s="1"/>
  <c r="AN587" i="2" s="1"/>
  <c r="AH587" i="2" s="1"/>
  <c r="G587" i="2" s="1"/>
  <c r="R589" i="2"/>
  <c r="X589" i="2" s="1"/>
  <c r="Y589" i="2" s="1"/>
  <c r="Z589" i="2" s="1"/>
  <c r="AL589" i="2" s="1"/>
  <c r="AJ589" i="2" s="1"/>
  <c r="AN589" i="2" s="1"/>
  <c r="AH589" i="2" s="1"/>
  <c r="G589" i="2" s="1"/>
  <c r="S589" i="2"/>
  <c r="Y477" i="2"/>
  <c r="Z477" i="2" s="1"/>
  <c r="AL477" i="2" s="1"/>
  <c r="AJ477" i="2" s="1"/>
  <c r="AN477" i="2" s="1"/>
  <c r="AH477" i="2" s="1"/>
  <c r="G477" i="2" s="1"/>
  <c r="Y496" i="2"/>
  <c r="Z496" i="2" s="1"/>
  <c r="AL496" i="2" s="1"/>
  <c r="AJ496" i="2" s="1"/>
  <c r="AN496" i="2" s="1"/>
  <c r="AH496" i="2" s="1"/>
  <c r="G496" i="2" s="1"/>
  <c r="R522" i="2"/>
  <c r="X522" i="2" s="1"/>
  <c r="Y522" i="2" s="1"/>
  <c r="Z522" i="2" s="1"/>
  <c r="AL522" i="2" s="1"/>
  <c r="AJ522" i="2" s="1"/>
  <c r="AN522" i="2" s="1"/>
  <c r="AH522" i="2" s="1"/>
  <c r="G522" i="2" s="1"/>
  <c r="S522" i="2"/>
  <c r="Y530" i="2"/>
  <c r="Z530" i="2" s="1"/>
  <c r="AL530" i="2" s="1"/>
  <c r="AJ530" i="2" s="1"/>
  <c r="AN530" i="2" s="1"/>
  <c r="AH530" i="2" s="1"/>
  <c r="G530" i="2" s="1"/>
  <c r="S590" i="2"/>
  <c r="R590" i="2"/>
  <c r="X590" i="2" s="1"/>
  <c r="Y590" i="2" s="1"/>
  <c r="Z590" i="2" s="1"/>
  <c r="AL590" i="2" s="1"/>
  <c r="AJ590" i="2" s="1"/>
  <c r="AN590" i="2" s="1"/>
  <c r="AH590" i="2" s="1"/>
  <c r="G590" i="2" s="1"/>
  <c r="S480" i="2"/>
  <c r="R480" i="2"/>
  <c r="X480" i="2" s="1"/>
  <c r="Y480" i="2" s="1"/>
  <c r="Z480" i="2" s="1"/>
  <c r="AL480" i="2" s="1"/>
  <c r="AJ480" i="2" s="1"/>
  <c r="AN480" i="2" s="1"/>
  <c r="AH480" i="2" s="1"/>
  <c r="G480" i="2" s="1"/>
  <c r="Y541" i="2"/>
  <c r="Z541" i="2" s="1"/>
  <c r="AL541" i="2" s="1"/>
  <c r="AJ541" i="2" s="1"/>
  <c r="AN541" i="2" s="1"/>
  <c r="AH541" i="2" s="1"/>
  <c r="G541" i="2" s="1"/>
  <c r="S560" i="2"/>
  <c r="R560" i="2"/>
  <c r="X560" i="2" s="1"/>
  <c r="Y560" i="2" s="1"/>
  <c r="Z560" i="2" s="1"/>
  <c r="AL560" i="2" s="1"/>
  <c r="AJ560" i="2" s="1"/>
  <c r="AN560" i="2" s="1"/>
  <c r="AH560" i="2" s="1"/>
  <c r="G560" i="2" s="1"/>
  <c r="S620" i="2"/>
  <c r="R620" i="2"/>
  <c r="X620" i="2" s="1"/>
  <c r="Y620" i="2" s="1"/>
  <c r="Z620" i="2" s="1"/>
  <c r="AL620" i="2" s="1"/>
  <c r="AJ620" i="2" s="1"/>
  <c r="AN620" i="2" s="1"/>
  <c r="AH620" i="2" s="1"/>
  <c r="G620" i="2" s="1"/>
  <c r="S488" i="2"/>
  <c r="R488" i="2"/>
  <c r="X488" i="2" s="1"/>
  <c r="Y488" i="2" s="1"/>
  <c r="Z488" i="2" s="1"/>
  <c r="AL488" i="2" s="1"/>
  <c r="AJ488" i="2" s="1"/>
  <c r="AN488" i="2" s="1"/>
  <c r="AH488" i="2" s="1"/>
  <c r="G488" i="2" s="1"/>
  <c r="S510" i="2"/>
  <c r="R510" i="2"/>
  <c r="X510" i="2" s="1"/>
  <c r="Y510" i="2" s="1"/>
  <c r="Z510" i="2" s="1"/>
  <c r="AL510" i="2" s="1"/>
  <c r="AJ510" i="2" s="1"/>
  <c r="AN510" i="2" s="1"/>
  <c r="AH510" i="2" s="1"/>
  <c r="G510" i="2" s="1"/>
  <c r="S546" i="2"/>
  <c r="R546" i="2"/>
  <c r="X546" i="2" s="1"/>
  <c r="Y546" i="2" s="1"/>
  <c r="Z546" i="2" s="1"/>
  <c r="AL546" i="2" s="1"/>
  <c r="AJ546" i="2" s="1"/>
  <c r="AN546" i="2" s="1"/>
  <c r="AH546" i="2" s="1"/>
  <c r="G546" i="2" s="1"/>
  <c r="Y523" i="2"/>
  <c r="Z523" i="2" s="1"/>
  <c r="AL523" i="2" s="1"/>
  <c r="AJ523" i="2" s="1"/>
  <c r="AN523" i="2" s="1"/>
  <c r="AH523" i="2" s="1"/>
  <c r="G523" i="2" s="1"/>
  <c r="S585" i="2"/>
  <c r="R585" i="2"/>
  <c r="X585" i="2" s="1"/>
  <c r="Y585" i="2" s="1"/>
  <c r="Z585" i="2" s="1"/>
  <c r="AL585" i="2" s="1"/>
  <c r="AJ585" i="2" s="1"/>
  <c r="AN585" i="2" s="1"/>
  <c r="AH585" i="2" s="1"/>
  <c r="G585" i="2" s="1"/>
  <c r="S606" i="2"/>
  <c r="R606" i="2"/>
  <c r="X606" i="2" s="1"/>
  <c r="Y606" i="2" s="1"/>
  <c r="Z606" i="2" s="1"/>
  <c r="AL606" i="2" s="1"/>
  <c r="AJ606" i="2" s="1"/>
  <c r="AN606" i="2" s="1"/>
  <c r="AH606" i="2" s="1"/>
  <c r="G606" i="2" s="1"/>
  <c r="S650" i="2"/>
  <c r="R650" i="2"/>
  <c r="X650" i="2" s="1"/>
  <c r="Y650" i="2" s="1"/>
  <c r="Z650" i="2" s="1"/>
  <c r="AL650" i="2" s="1"/>
  <c r="AJ650" i="2" s="1"/>
  <c r="AN650" i="2" s="1"/>
  <c r="AH650" i="2" s="1"/>
  <c r="G650" i="2" s="1"/>
  <c r="R773" i="2"/>
  <c r="X773" i="2" s="1"/>
  <c r="Y773" i="2" s="1"/>
  <c r="Z773" i="2" s="1"/>
  <c r="AL773" i="2" s="1"/>
  <c r="AJ773" i="2" s="1"/>
  <c r="AN773" i="2" s="1"/>
  <c r="AH773" i="2" s="1"/>
  <c r="G773" i="2" s="1"/>
  <c r="S773" i="2"/>
  <c r="R518" i="2"/>
  <c r="X518" i="2" s="1"/>
  <c r="Y518" i="2" s="1"/>
  <c r="Z518" i="2" s="1"/>
  <c r="AL518" i="2" s="1"/>
  <c r="AJ518" i="2" s="1"/>
  <c r="AN518" i="2" s="1"/>
  <c r="AH518" i="2" s="1"/>
  <c r="G518" i="2" s="1"/>
  <c r="R555" i="2"/>
  <c r="X555" i="2" s="1"/>
  <c r="Y555" i="2" s="1"/>
  <c r="Z555" i="2" s="1"/>
  <c r="AL555" i="2" s="1"/>
  <c r="AJ555" i="2" s="1"/>
  <c r="AN555" i="2" s="1"/>
  <c r="AH555" i="2" s="1"/>
  <c r="G555" i="2" s="1"/>
  <c r="Y570" i="2"/>
  <c r="Z570" i="2" s="1"/>
  <c r="AL570" i="2" s="1"/>
  <c r="AJ570" i="2" s="1"/>
  <c r="AN570" i="2" s="1"/>
  <c r="AH570" i="2" s="1"/>
  <c r="G570" i="2" s="1"/>
  <c r="S594" i="2"/>
  <c r="R594" i="2"/>
  <c r="X594" i="2" s="1"/>
  <c r="Y594" i="2" s="1"/>
  <c r="Z594" i="2" s="1"/>
  <c r="AL594" i="2" s="1"/>
  <c r="AJ594" i="2" s="1"/>
  <c r="AN594" i="2" s="1"/>
  <c r="AH594" i="2" s="1"/>
  <c r="G594" i="2" s="1"/>
  <c r="S599" i="2"/>
  <c r="Y605" i="2"/>
  <c r="Z605" i="2" s="1"/>
  <c r="AL605" i="2" s="1"/>
  <c r="AJ605" i="2" s="1"/>
  <c r="AN605" i="2" s="1"/>
  <c r="AH605" i="2" s="1"/>
  <c r="G605" i="2" s="1"/>
  <c r="S627" i="2"/>
  <c r="R627" i="2"/>
  <c r="X627" i="2" s="1"/>
  <c r="Y627" i="2" s="1"/>
  <c r="Z627" i="2" s="1"/>
  <c r="AL627" i="2" s="1"/>
  <c r="AJ627" i="2" s="1"/>
  <c r="AN627" i="2" s="1"/>
  <c r="AH627" i="2" s="1"/>
  <c r="G627" i="2" s="1"/>
  <c r="Y655" i="2"/>
  <c r="Z655" i="2" s="1"/>
  <c r="AL655" i="2" s="1"/>
  <c r="AJ655" i="2" s="1"/>
  <c r="AN655" i="2" s="1"/>
  <c r="AH655" i="2" s="1"/>
  <c r="G655" i="2" s="1"/>
  <c r="S609" i="2"/>
  <c r="R609" i="2"/>
  <c r="X609" i="2" s="1"/>
  <c r="Y609" i="2" s="1"/>
  <c r="Z609" i="2" s="1"/>
  <c r="AL609" i="2" s="1"/>
  <c r="AJ609" i="2" s="1"/>
  <c r="AN609" i="2" s="1"/>
  <c r="AH609" i="2" s="1"/>
  <c r="G609" i="2" s="1"/>
  <c r="S694" i="2"/>
  <c r="R694" i="2"/>
  <c r="X694" i="2" s="1"/>
  <c r="Y694" i="2" s="1"/>
  <c r="Z694" i="2" s="1"/>
  <c r="AL694" i="2" s="1"/>
  <c r="AJ694" i="2" s="1"/>
  <c r="AN694" i="2" s="1"/>
  <c r="AH694" i="2" s="1"/>
  <c r="G694" i="2" s="1"/>
  <c r="S577" i="2"/>
  <c r="R577" i="2"/>
  <c r="X577" i="2" s="1"/>
  <c r="Y577" i="2" s="1"/>
  <c r="Z577" i="2" s="1"/>
  <c r="AL577" i="2" s="1"/>
  <c r="AJ577" i="2" s="1"/>
  <c r="AN577" i="2" s="1"/>
  <c r="AH577" i="2" s="1"/>
  <c r="G577" i="2" s="1"/>
  <c r="S677" i="2"/>
  <c r="R677" i="2"/>
  <c r="X677" i="2" s="1"/>
  <c r="Y677" i="2" s="1"/>
  <c r="Z677" i="2" s="1"/>
  <c r="AL677" i="2" s="1"/>
  <c r="AJ677" i="2" s="1"/>
  <c r="AN677" i="2" s="1"/>
  <c r="AH677" i="2" s="1"/>
  <c r="G677" i="2" s="1"/>
  <c r="Y614" i="2"/>
  <c r="Z614" i="2" s="1"/>
  <c r="AL614" i="2" s="1"/>
  <c r="AJ614" i="2" s="1"/>
  <c r="AN614" i="2" s="1"/>
  <c r="AH614" i="2" s="1"/>
  <c r="G614" i="2" s="1"/>
  <c r="S628" i="2"/>
  <c r="R628" i="2"/>
  <c r="X628" i="2" s="1"/>
  <c r="Y628" i="2" s="1"/>
  <c r="Z628" i="2" s="1"/>
  <c r="AL628" i="2" s="1"/>
  <c r="AJ628" i="2" s="1"/>
  <c r="AN628" i="2" s="1"/>
  <c r="AH628" i="2" s="1"/>
  <c r="G628" i="2" s="1"/>
  <c r="S669" i="2"/>
  <c r="R669" i="2"/>
  <c r="X669" i="2" s="1"/>
  <c r="Y669" i="2" s="1"/>
  <c r="Z669" i="2" s="1"/>
  <c r="AL669" i="2" s="1"/>
  <c r="AJ669" i="2" s="1"/>
  <c r="AN669" i="2" s="1"/>
  <c r="AH669" i="2" s="1"/>
  <c r="G669" i="2" s="1"/>
  <c r="Y599" i="2"/>
  <c r="Z599" i="2" s="1"/>
  <c r="AL599" i="2" s="1"/>
  <c r="AJ599" i="2" s="1"/>
  <c r="AN599" i="2" s="1"/>
  <c r="AH599" i="2" s="1"/>
  <c r="G599" i="2" s="1"/>
  <c r="R600" i="2"/>
  <c r="X600" i="2" s="1"/>
  <c r="Y600" i="2" s="1"/>
  <c r="Z600" i="2" s="1"/>
  <c r="AL600" i="2" s="1"/>
  <c r="AJ600" i="2" s="1"/>
  <c r="AN600" i="2" s="1"/>
  <c r="AH600" i="2" s="1"/>
  <c r="G600" i="2" s="1"/>
  <c r="R607" i="2"/>
  <c r="X607" i="2" s="1"/>
  <c r="Y607" i="2" s="1"/>
  <c r="Z607" i="2" s="1"/>
  <c r="AL607" i="2" s="1"/>
  <c r="AJ607" i="2" s="1"/>
  <c r="AN607" i="2" s="1"/>
  <c r="AH607" i="2" s="1"/>
  <c r="G607" i="2" s="1"/>
  <c r="R615" i="2"/>
  <c r="X615" i="2" s="1"/>
  <c r="Y615" i="2" s="1"/>
  <c r="Z615" i="2" s="1"/>
  <c r="AL615" i="2" s="1"/>
  <c r="AJ615" i="2" s="1"/>
  <c r="AN615" i="2" s="1"/>
  <c r="AH615" i="2" s="1"/>
  <c r="G615" i="2" s="1"/>
  <c r="S661" i="2"/>
  <c r="R661" i="2"/>
  <c r="X661" i="2" s="1"/>
  <c r="Y661" i="2" s="1"/>
  <c r="Z661" i="2" s="1"/>
  <c r="AL661" i="2" s="1"/>
  <c r="AJ661" i="2" s="1"/>
  <c r="AN661" i="2" s="1"/>
  <c r="AH661" i="2" s="1"/>
  <c r="G661" i="2" s="1"/>
  <c r="R668" i="2"/>
  <c r="X668" i="2" s="1"/>
  <c r="Y668" i="2" s="1"/>
  <c r="Z668" i="2" s="1"/>
  <c r="AL668" i="2" s="1"/>
  <c r="AJ668" i="2" s="1"/>
  <c r="AN668" i="2" s="1"/>
  <c r="AH668" i="2" s="1"/>
  <c r="G668" i="2" s="1"/>
  <c r="R749" i="2"/>
  <c r="X749" i="2" s="1"/>
  <c r="Y749" i="2" s="1"/>
  <c r="Z749" i="2" s="1"/>
  <c r="AL749" i="2" s="1"/>
  <c r="AJ749" i="2" s="1"/>
  <c r="AN749" i="2" s="1"/>
  <c r="AH749" i="2" s="1"/>
  <c r="G749" i="2" s="1"/>
  <c r="S749" i="2"/>
  <c r="S759" i="2"/>
  <c r="R759" i="2"/>
  <c r="X759" i="2" s="1"/>
  <c r="Y759" i="2" s="1"/>
  <c r="Z759" i="2" s="1"/>
  <c r="AL759" i="2" s="1"/>
  <c r="AJ759" i="2" s="1"/>
  <c r="AN759" i="2" s="1"/>
  <c r="AH759" i="2" s="1"/>
  <c r="G759" i="2" s="1"/>
  <c r="S568" i="2"/>
  <c r="R568" i="2"/>
  <c r="X568" i="2" s="1"/>
  <c r="Y568" i="2" s="1"/>
  <c r="Z568" i="2" s="1"/>
  <c r="AL568" i="2" s="1"/>
  <c r="AJ568" i="2" s="1"/>
  <c r="AN568" i="2" s="1"/>
  <c r="AH568" i="2" s="1"/>
  <c r="G568" i="2" s="1"/>
  <c r="S601" i="2"/>
  <c r="R601" i="2"/>
  <c r="X601" i="2" s="1"/>
  <c r="Y601" i="2" s="1"/>
  <c r="Z601" i="2" s="1"/>
  <c r="AL601" i="2" s="1"/>
  <c r="AJ601" i="2" s="1"/>
  <c r="AN601" i="2" s="1"/>
  <c r="AH601" i="2" s="1"/>
  <c r="G601" i="2" s="1"/>
  <c r="Y624" i="2"/>
  <c r="Z624" i="2" s="1"/>
  <c r="AL624" i="2" s="1"/>
  <c r="AJ624" i="2" s="1"/>
  <c r="AN624" i="2" s="1"/>
  <c r="AH624" i="2" s="1"/>
  <c r="G624" i="2" s="1"/>
  <c r="S653" i="2"/>
  <c r="R653" i="2"/>
  <c r="X653" i="2" s="1"/>
  <c r="Y653" i="2" s="1"/>
  <c r="Z653" i="2" s="1"/>
  <c r="AL653" i="2" s="1"/>
  <c r="AJ653" i="2" s="1"/>
  <c r="AN653" i="2" s="1"/>
  <c r="AH653" i="2" s="1"/>
  <c r="G653" i="2" s="1"/>
  <c r="R660" i="2"/>
  <c r="X660" i="2" s="1"/>
  <c r="Y660" i="2" s="1"/>
  <c r="Z660" i="2" s="1"/>
  <c r="AL660" i="2" s="1"/>
  <c r="AJ660" i="2" s="1"/>
  <c r="AN660" i="2" s="1"/>
  <c r="AH660" i="2" s="1"/>
  <c r="G660" i="2" s="1"/>
  <c r="Y672" i="2"/>
  <c r="Z672" i="2" s="1"/>
  <c r="AL672" i="2" s="1"/>
  <c r="AJ672" i="2" s="1"/>
  <c r="AN672" i="2" s="1"/>
  <c r="AH672" i="2" s="1"/>
  <c r="G672" i="2" s="1"/>
  <c r="S718" i="2"/>
  <c r="R718" i="2"/>
  <c r="X718" i="2" s="1"/>
  <c r="Y718" i="2" s="1"/>
  <c r="Z718" i="2" s="1"/>
  <c r="AL718" i="2" s="1"/>
  <c r="AJ718" i="2" s="1"/>
  <c r="AN718" i="2" s="1"/>
  <c r="AH718" i="2" s="1"/>
  <c r="G718" i="2" s="1"/>
  <c r="R702" i="2"/>
  <c r="X702" i="2" s="1"/>
  <c r="Y702" i="2" s="1"/>
  <c r="Z702" i="2" s="1"/>
  <c r="AL702" i="2" s="1"/>
  <c r="AJ702" i="2" s="1"/>
  <c r="AN702" i="2" s="1"/>
  <c r="AH702" i="2" s="1"/>
  <c r="G702" i="2" s="1"/>
  <c r="S705" i="2"/>
  <c r="R705" i="2"/>
  <c r="X705" i="2" s="1"/>
  <c r="Y705" i="2" s="1"/>
  <c r="Z705" i="2" s="1"/>
  <c r="AL705" i="2" s="1"/>
  <c r="AJ705" i="2" s="1"/>
  <c r="AN705" i="2" s="1"/>
  <c r="AH705" i="2" s="1"/>
  <c r="G705" i="2" s="1"/>
  <c r="R755" i="2"/>
  <c r="X755" i="2" s="1"/>
  <c r="Y755" i="2" s="1"/>
  <c r="Z755" i="2" s="1"/>
  <c r="AL755" i="2" s="1"/>
  <c r="AJ755" i="2" s="1"/>
  <c r="AN755" i="2" s="1"/>
  <c r="AH755" i="2" s="1"/>
  <c r="G755" i="2" s="1"/>
  <c r="S770" i="2"/>
  <c r="Y656" i="2"/>
  <c r="Z656" i="2" s="1"/>
  <c r="AL656" i="2" s="1"/>
  <c r="AJ656" i="2" s="1"/>
  <c r="AN656" i="2" s="1"/>
  <c r="AH656" i="2" s="1"/>
  <c r="G656" i="2" s="1"/>
  <c r="R762" i="2"/>
  <c r="X762" i="2" s="1"/>
  <c r="Y762" i="2" s="1"/>
  <c r="Z762" i="2" s="1"/>
  <c r="AL762" i="2" s="1"/>
  <c r="AJ762" i="2" s="1"/>
  <c r="AN762" i="2" s="1"/>
  <c r="AH762" i="2" s="1"/>
  <c r="G762" i="2" s="1"/>
  <c r="S762" i="2"/>
  <c r="R603" i="2"/>
  <c r="X603" i="2" s="1"/>
  <c r="Y603" i="2" s="1"/>
  <c r="Z603" i="2" s="1"/>
  <c r="AL603" i="2" s="1"/>
  <c r="AJ603" i="2" s="1"/>
  <c r="AN603" i="2" s="1"/>
  <c r="AH603" i="2" s="1"/>
  <c r="G603" i="2" s="1"/>
  <c r="R612" i="2"/>
  <c r="X612" i="2" s="1"/>
  <c r="Y612" i="2" s="1"/>
  <c r="Z612" i="2" s="1"/>
  <c r="AL612" i="2" s="1"/>
  <c r="AJ612" i="2" s="1"/>
  <c r="AN612" i="2" s="1"/>
  <c r="AH612" i="2" s="1"/>
  <c r="G612" i="2" s="1"/>
  <c r="R622" i="2"/>
  <c r="X622" i="2" s="1"/>
  <c r="Y622" i="2" s="1"/>
  <c r="Z622" i="2" s="1"/>
  <c r="AL622" i="2" s="1"/>
  <c r="AJ622" i="2" s="1"/>
  <c r="AN622" i="2" s="1"/>
  <c r="AH622" i="2" s="1"/>
  <c r="G622" i="2" s="1"/>
  <c r="R639" i="2"/>
  <c r="X639" i="2" s="1"/>
  <c r="Y639" i="2" s="1"/>
  <c r="Z639" i="2" s="1"/>
  <c r="AL639" i="2" s="1"/>
  <c r="AJ639" i="2" s="1"/>
  <c r="AN639" i="2" s="1"/>
  <c r="AH639" i="2" s="1"/>
  <c r="G639" i="2" s="1"/>
  <c r="R649" i="2"/>
  <c r="X649" i="2" s="1"/>
  <c r="Y649" i="2" s="1"/>
  <c r="Z649" i="2" s="1"/>
  <c r="AL649" i="2" s="1"/>
  <c r="AJ649" i="2" s="1"/>
  <c r="AN649" i="2" s="1"/>
  <c r="AH649" i="2" s="1"/>
  <c r="G649" i="2" s="1"/>
  <c r="R657" i="2"/>
  <c r="X657" i="2" s="1"/>
  <c r="Y657" i="2" s="1"/>
  <c r="Z657" i="2" s="1"/>
  <c r="AL657" i="2" s="1"/>
  <c r="AJ657" i="2" s="1"/>
  <c r="AN657" i="2" s="1"/>
  <c r="AH657" i="2" s="1"/>
  <c r="G657" i="2" s="1"/>
  <c r="R666" i="2"/>
  <c r="X666" i="2" s="1"/>
  <c r="Y666" i="2" s="1"/>
  <c r="Z666" i="2" s="1"/>
  <c r="AL666" i="2" s="1"/>
  <c r="AJ666" i="2" s="1"/>
  <c r="AN666" i="2" s="1"/>
  <c r="AH666" i="2" s="1"/>
  <c r="G666" i="2" s="1"/>
  <c r="Y673" i="2"/>
  <c r="Z673" i="2" s="1"/>
  <c r="AL673" i="2" s="1"/>
  <c r="AJ673" i="2" s="1"/>
  <c r="AN673" i="2" s="1"/>
  <c r="AH673" i="2" s="1"/>
  <c r="G673" i="2" s="1"/>
  <c r="R674" i="2"/>
  <c r="X674" i="2" s="1"/>
  <c r="Y674" i="2" s="1"/>
  <c r="Z674" i="2" s="1"/>
  <c r="AL674" i="2" s="1"/>
  <c r="AJ674" i="2" s="1"/>
  <c r="AN674" i="2" s="1"/>
  <c r="AH674" i="2" s="1"/>
  <c r="G674" i="2" s="1"/>
  <c r="S687" i="2"/>
  <c r="Y714" i="2"/>
  <c r="Z714" i="2" s="1"/>
  <c r="AL714" i="2" s="1"/>
  <c r="AJ714" i="2" s="1"/>
  <c r="AN714" i="2" s="1"/>
  <c r="AH714" i="2" s="1"/>
  <c r="G714" i="2" s="1"/>
  <c r="S729" i="2"/>
  <c r="R729" i="2"/>
  <c r="X729" i="2" s="1"/>
  <c r="Y729" i="2" s="1"/>
  <c r="Z729" i="2" s="1"/>
  <c r="AL729" i="2" s="1"/>
  <c r="AJ729" i="2" s="1"/>
  <c r="AN729" i="2" s="1"/>
  <c r="AH729" i="2" s="1"/>
  <c r="G729" i="2" s="1"/>
  <c r="Y725" i="2"/>
  <c r="Z725" i="2" s="1"/>
  <c r="AL725" i="2" s="1"/>
  <c r="AJ725" i="2" s="1"/>
  <c r="AN725" i="2" s="1"/>
  <c r="AH725" i="2" s="1"/>
  <c r="G725" i="2" s="1"/>
  <c r="S801" i="2"/>
  <c r="R801" i="2"/>
  <c r="X801" i="2" s="1"/>
  <c r="Y801" i="2" s="1"/>
  <c r="Z801" i="2" s="1"/>
  <c r="AL801" i="2" s="1"/>
  <c r="AJ801" i="2" s="1"/>
  <c r="AN801" i="2" s="1"/>
  <c r="AH801" i="2" s="1"/>
  <c r="G801" i="2" s="1"/>
  <c r="Y691" i="2"/>
  <c r="Z691" i="2" s="1"/>
  <c r="AL691" i="2" s="1"/>
  <c r="AJ691" i="2" s="1"/>
  <c r="AN691" i="2" s="1"/>
  <c r="AH691" i="2" s="1"/>
  <c r="G691" i="2" s="1"/>
  <c r="S703" i="2"/>
  <c r="R703" i="2"/>
  <c r="X703" i="2" s="1"/>
  <c r="Y703" i="2" s="1"/>
  <c r="Z703" i="2" s="1"/>
  <c r="AL703" i="2" s="1"/>
  <c r="AJ703" i="2" s="1"/>
  <c r="AN703" i="2" s="1"/>
  <c r="AH703" i="2" s="1"/>
  <c r="G703" i="2" s="1"/>
  <c r="Y727" i="2"/>
  <c r="Z727" i="2" s="1"/>
  <c r="AL727" i="2" s="1"/>
  <c r="AJ727" i="2" s="1"/>
  <c r="AN727" i="2" s="1"/>
  <c r="AH727" i="2" s="1"/>
  <c r="G727" i="2" s="1"/>
  <c r="R663" i="2"/>
  <c r="X663" i="2" s="1"/>
  <c r="Y663" i="2" s="1"/>
  <c r="Z663" i="2" s="1"/>
  <c r="AL663" i="2" s="1"/>
  <c r="AJ663" i="2" s="1"/>
  <c r="AN663" i="2" s="1"/>
  <c r="AH663" i="2" s="1"/>
  <c r="G663" i="2" s="1"/>
  <c r="R671" i="2"/>
  <c r="X671" i="2" s="1"/>
  <c r="Y671" i="2" s="1"/>
  <c r="Z671" i="2" s="1"/>
  <c r="AL671" i="2" s="1"/>
  <c r="AJ671" i="2" s="1"/>
  <c r="AN671" i="2" s="1"/>
  <c r="AH671" i="2" s="1"/>
  <c r="G671" i="2" s="1"/>
  <c r="R686" i="2"/>
  <c r="X686" i="2" s="1"/>
  <c r="Y686" i="2" s="1"/>
  <c r="Z686" i="2" s="1"/>
  <c r="AL686" i="2" s="1"/>
  <c r="AJ686" i="2" s="1"/>
  <c r="AN686" i="2" s="1"/>
  <c r="AH686" i="2" s="1"/>
  <c r="G686" i="2" s="1"/>
  <c r="R693" i="2"/>
  <c r="X693" i="2" s="1"/>
  <c r="Y693" i="2" s="1"/>
  <c r="Z693" i="2" s="1"/>
  <c r="AL693" i="2" s="1"/>
  <c r="AJ693" i="2" s="1"/>
  <c r="AN693" i="2" s="1"/>
  <c r="AH693" i="2" s="1"/>
  <c r="G693" i="2" s="1"/>
  <c r="R701" i="2"/>
  <c r="X701" i="2" s="1"/>
  <c r="Y701" i="2" s="1"/>
  <c r="Z701" i="2" s="1"/>
  <c r="AL701" i="2" s="1"/>
  <c r="AJ701" i="2" s="1"/>
  <c r="AN701" i="2" s="1"/>
  <c r="AH701" i="2" s="1"/>
  <c r="G701" i="2" s="1"/>
  <c r="R707" i="2"/>
  <c r="X707" i="2" s="1"/>
  <c r="Y707" i="2" s="1"/>
  <c r="Z707" i="2" s="1"/>
  <c r="AL707" i="2" s="1"/>
  <c r="AJ707" i="2" s="1"/>
  <c r="AN707" i="2" s="1"/>
  <c r="AH707" i="2" s="1"/>
  <c r="G707" i="2" s="1"/>
  <c r="R738" i="2"/>
  <c r="X738" i="2" s="1"/>
  <c r="Y738" i="2" s="1"/>
  <c r="Z738" i="2" s="1"/>
  <c r="AL738" i="2" s="1"/>
  <c r="AJ738" i="2" s="1"/>
  <c r="AN738" i="2" s="1"/>
  <c r="AH738" i="2" s="1"/>
  <c r="G738" i="2" s="1"/>
  <c r="R689" i="2"/>
  <c r="X689" i="2" s="1"/>
  <c r="Y689" i="2" s="1"/>
  <c r="Z689" i="2" s="1"/>
  <c r="AL689" i="2" s="1"/>
  <c r="AJ689" i="2" s="1"/>
  <c r="AN689" i="2" s="1"/>
  <c r="AH689" i="2" s="1"/>
  <c r="G689" i="2" s="1"/>
  <c r="Y734" i="2"/>
  <c r="Z734" i="2" s="1"/>
  <c r="AL734" i="2" s="1"/>
  <c r="AJ734" i="2" s="1"/>
  <c r="AN734" i="2" s="1"/>
  <c r="AH734" i="2" s="1"/>
  <c r="G734" i="2" s="1"/>
  <c r="S777" i="2"/>
  <c r="S708" i="2"/>
  <c r="R708" i="2"/>
  <c r="X708" i="2" s="1"/>
  <c r="Y708" i="2" s="1"/>
  <c r="Z708" i="2" s="1"/>
  <c r="AL708" i="2" s="1"/>
  <c r="AJ708" i="2" s="1"/>
  <c r="AN708" i="2" s="1"/>
  <c r="AH708" i="2" s="1"/>
  <c r="G708" i="2" s="1"/>
  <c r="S720" i="2"/>
  <c r="R720" i="2"/>
  <c r="X720" i="2" s="1"/>
  <c r="Y720" i="2" s="1"/>
  <c r="Z720" i="2" s="1"/>
  <c r="AL720" i="2" s="1"/>
  <c r="AJ720" i="2" s="1"/>
  <c r="AN720" i="2" s="1"/>
  <c r="AH720" i="2" s="1"/>
  <c r="G720" i="2" s="1"/>
  <c r="S730" i="2"/>
  <c r="R730" i="2"/>
  <c r="X730" i="2" s="1"/>
  <c r="Y730" i="2" s="1"/>
  <c r="Z730" i="2" s="1"/>
  <c r="AL730" i="2" s="1"/>
  <c r="AJ730" i="2" s="1"/>
  <c r="AN730" i="2" s="1"/>
  <c r="AH730" i="2" s="1"/>
  <c r="G730" i="2" s="1"/>
  <c r="Y704" i="2"/>
  <c r="Z704" i="2" s="1"/>
  <c r="AL704" i="2" s="1"/>
  <c r="AJ704" i="2" s="1"/>
  <c r="AN704" i="2" s="1"/>
  <c r="AH704" i="2" s="1"/>
  <c r="G704" i="2" s="1"/>
  <c r="Y713" i="2"/>
  <c r="Z713" i="2" s="1"/>
  <c r="AL713" i="2" s="1"/>
  <c r="AJ713" i="2" s="1"/>
  <c r="AN713" i="2" s="1"/>
  <c r="AH713" i="2" s="1"/>
  <c r="G713" i="2" s="1"/>
  <c r="Y745" i="2"/>
  <c r="Z745" i="2" s="1"/>
  <c r="AL745" i="2" s="1"/>
  <c r="AJ745" i="2" s="1"/>
  <c r="AN745" i="2" s="1"/>
  <c r="AH745" i="2" s="1"/>
  <c r="G745" i="2" s="1"/>
  <c r="R765" i="2"/>
  <c r="X765" i="2" s="1"/>
  <c r="Y765" i="2" s="1"/>
  <c r="Z765" i="2" s="1"/>
  <c r="AL765" i="2" s="1"/>
  <c r="AJ765" i="2" s="1"/>
  <c r="AN765" i="2" s="1"/>
  <c r="AH765" i="2" s="1"/>
  <c r="G765" i="2" s="1"/>
  <c r="S795" i="2"/>
  <c r="R795" i="2"/>
  <c r="X795" i="2" s="1"/>
  <c r="Y795" i="2" s="1"/>
  <c r="Z795" i="2" s="1"/>
  <c r="AL795" i="2" s="1"/>
  <c r="AJ795" i="2" s="1"/>
  <c r="AN795" i="2" s="1"/>
  <c r="AH795" i="2" s="1"/>
  <c r="G795" i="2" s="1"/>
  <c r="S798" i="2"/>
  <c r="Y793" i="2"/>
  <c r="Z793" i="2" s="1"/>
  <c r="AL793" i="2" s="1"/>
  <c r="AJ793" i="2" s="1"/>
  <c r="AN793" i="2" s="1"/>
  <c r="AH793" i="2" s="1"/>
  <c r="G793" i="2" s="1"/>
  <c r="R711" i="2"/>
  <c r="X711" i="2" s="1"/>
  <c r="Y711" i="2" s="1"/>
  <c r="Z711" i="2" s="1"/>
  <c r="AL711" i="2" s="1"/>
  <c r="AJ711" i="2" s="1"/>
  <c r="AN711" i="2" s="1"/>
  <c r="AH711" i="2" s="1"/>
  <c r="G711" i="2" s="1"/>
  <c r="R724" i="2"/>
  <c r="X724" i="2" s="1"/>
  <c r="Y724" i="2" s="1"/>
  <c r="Z724" i="2" s="1"/>
  <c r="AL724" i="2" s="1"/>
  <c r="AJ724" i="2" s="1"/>
  <c r="AN724" i="2" s="1"/>
  <c r="AH724" i="2" s="1"/>
  <c r="G724" i="2" s="1"/>
  <c r="R733" i="2"/>
  <c r="X733" i="2" s="1"/>
  <c r="Y733" i="2" s="1"/>
  <c r="Z733" i="2" s="1"/>
  <c r="AL733" i="2" s="1"/>
  <c r="AJ733" i="2" s="1"/>
  <c r="AN733" i="2" s="1"/>
  <c r="AH733" i="2" s="1"/>
  <c r="G733" i="2" s="1"/>
  <c r="S740" i="2"/>
  <c r="R747" i="2"/>
  <c r="X747" i="2" s="1"/>
  <c r="Y747" i="2" s="1"/>
  <c r="Z747" i="2" s="1"/>
  <c r="AL747" i="2" s="1"/>
  <c r="AJ747" i="2" s="1"/>
  <c r="AN747" i="2" s="1"/>
  <c r="AH747" i="2" s="1"/>
  <c r="G747" i="2" s="1"/>
  <c r="Y775" i="2"/>
  <c r="Z775" i="2" s="1"/>
  <c r="AL775" i="2" s="1"/>
  <c r="AJ775" i="2" s="1"/>
  <c r="AN775" i="2" s="1"/>
  <c r="AH775" i="2" s="1"/>
  <c r="G775" i="2" s="1"/>
  <c r="S766" i="2"/>
  <c r="R769" i="2"/>
  <c r="X769" i="2" s="1"/>
  <c r="Y769" i="2" s="1"/>
  <c r="Z769" i="2" s="1"/>
  <c r="AL769" i="2" s="1"/>
  <c r="AJ769" i="2" s="1"/>
  <c r="AN769" i="2" s="1"/>
  <c r="AH769" i="2" s="1"/>
  <c r="G769" i="2" s="1"/>
  <c r="S783" i="2"/>
  <c r="R783" i="2"/>
  <c r="X783" i="2" s="1"/>
  <c r="Y783" i="2" s="1"/>
  <c r="Z783" i="2" s="1"/>
  <c r="AL783" i="2" s="1"/>
  <c r="AJ783" i="2" s="1"/>
  <c r="AN783" i="2" s="1"/>
  <c r="AH783" i="2" s="1"/>
  <c r="G783" i="2" s="1"/>
  <c r="S790" i="2"/>
  <c r="R790" i="2"/>
  <c r="X790" i="2" s="1"/>
  <c r="Y790" i="2" s="1"/>
  <c r="Z790" i="2" s="1"/>
  <c r="AL790" i="2" s="1"/>
  <c r="AJ790" i="2" s="1"/>
  <c r="AN790" i="2" s="1"/>
  <c r="AH790" i="2" s="1"/>
  <c r="G790" i="2" s="1"/>
  <c r="G70" i="12" l="1"/>
  <c r="J70" i="12" s="1"/>
  <c r="G70" i="10"/>
  <c r="J70" i="10" s="1"/>
  <c r="G139" i="10"/>
  <c r="J139" i="10" s="1"/>
  <c r="G139" i="12"/>
  <c r="J139" i="12" s="1"/>
  <c r="G15" i="10"/>
  <c r="J15" i="10" s="1"/>
  <c r="G15" i="12"/>
  <c r="J15" i="12" s="1"/>
  <c r="G48" i="12"/>
  <c r="J48" i="12" s="1"/>
  <c r="G145" i="12"/>
  <c r="J145" i="12" s="1"/>
  <c r="G24" i="10"/>
  <c r="J24" i="10" s="1"/>
  <c r="G111" i="12"/>
  <c r="J111" i="12" s="1"/>
  <c r="G118" i="10"/>
  <c r="J118" i="10" s="1"/>
  <c r="G132" i="12"/>
  <c r="J132" i="12" s="1"/>
  <c r="G38" i="10"/>
  <c r="J38" i="10" s="1"/>
  <c r="G142" i="12"/>
  <c r="J142" i="12" s="1"/>
  <c r="G13" i="12"/>
  <c r="J13" i="12" s="1"/>
  <c r="G62" i="12"/>
  <c r="J62" i="12" s="1"/>
  <c r="G154" i="10"/>
  <c r="J154" i="10" s="1"/>
  <c r="G138" i="10"/>
  <c r="J138" i="10" s="1"/>
  <c r="G138" i="12"/>
  <c r="J138" i="12" s="1"/>
  <c r="G73" i="10"/>
  <c r="J73" i="10" s="1"/>
  <c r="G73" i="12"/>
  <c r="J73" i="12" s="1"/>
  <c r="G79" i="12"/>
  <c r="J79" i="12" s="1"/>
  <c r="G79" i="10"/>
  <c r="J79" i="10" s="1"/>
  <c r="G102" i="10"/>
  <c r="J102" i="10" s="1"/>
  <c r="G102" i="12"/>
  <c r="J102" i="12" s="1"/>
  <c r="G94" i="10"/>
  <c r="J94" i="10" s="1"/>
  <c r="G94" i="12"/>
  <c r="J94" i="12" s="1"/>
  <c r="G127" i="12"/>
  <c r="J127" i="12" s="1"/>
  <c r="G127" i="10"/>
  <c r="J127" i="10" s="1"/>
  <c r="G21" i="12"/>
  <c r="J21" i="12" s="1"/>
  <c r="G21" i="10"/>
  <c r="J21" i="10" s="1"/>
  <c r="G158" i="12"/>
  <c r="J158" i="12" s="1"/>
  <c r="G158" i="10"/>
  <c r="J158" i="10" s="1"/>
  <c r="G144" i="12"/>
  <c r="J144" i="12" s="1"/>
  <c r="G144" i="10"/>
  <c r="J144" i="10" s="1"/>
  <c r="G104" i="10"/>
  <c r="J104" i="10" s="1"/>
  <c r="G119" i="10"/>
  <c r="J119" i="10" s="1"/>
  <c r="G49" i="10"/>
  <c r="J49" i="10" s="1"/>
  <c r="G148" i="10"/>
  <c r="J148" i="10" s="1"/>
  <c r="G149" i="12"/>
  <c r="J149" i="12" s="1"/>
  <c r="G150" i="10"/>
  <c r="J150" i="10" s="1"/>
  <c r="G88" i="12"/>
  <c r="J88" i="12" s="1"/>
  <c r="G11" i="12"/>
  <c r="J11" i="12" s="1"/>
  <c r="G14" i="12"/>
  <c r="J14" i="12" s="1"/>
  <c r="G30" i="10"/>
  <c r="J30" i="10" s="1"/>
  <c r="G36" i="12"/>
  <c r="J36" i="12" s="1"/>
  <c r="G41" i="12"/>
  <c r="J41" i="12" s="1"/>
  <c r="G78" i="10"/>
  <c r="J78" i="10" s="1"/>
  <c r="G92" i="10"/>
  <c r="J92" i="10" s="1"/>
  <c r="G93" i="12"/>
  <c r="J93" i="12" s="1"/>
  <c r="G112" i="10"/>
  <c r="J112" i="10" s="1"/>
  <c r="G156" i="10"/>
  <c r="J156" i="10" s="1"/>
  <c r="G170" i="10"/>
  <c r="J170" i="10" s="1"/>
  <c r="G98" i="12"/>
  <c r="J98" i="12" s="1"/>
  <c r="G54" i="10"/>
  <c r="J54" i="10" s="1"/>
  <c r="G68" i="12"/>
  <c r="J68" i="12" s="1"/>
  <c r="G85" i="12"/>
  <c r="J85" i="12" s="1"/>
  <c r="G99" i="10"/>
  <c r="J99" i="10" s="1"/>
  <c r="G141" i="12"/>
  <c r="J141" i="12" s="1"/>
  <c r="G126" i="10"/>
  <c r="J126" i="10" s="1"/>
  <c r="G696" i="9"/>
  <c r="K696" i="9" s="1"/>
  <c r="G283" i="9"/>
  <c r="K283" i="9" s="1"/>
  <c r="G223" i="9"/>
  <c r="K223" i="9" s="1"/>
  <c r="J303" i="2"/>
  <c r="G303" i="9"/>
  <c r="K303" i="9" s="1"/>
  <c r="J517" i="2"/>
  <c r="J61" i="2"/>
  <c r="G377" i="9"/>
  <c r="K377" i="9" s="1"/>
  <c r="G68" i="9"/>
  <c r="K68" i="9" s="1"/>
  <c r="G355" i="9"/>
  <c r="K355" i="9" s="1"/>
  <c r="G470" i="9"/>
  <c r="K470" i="9" s="1"/>
  <c r="G716" i="9"/>
  <c r="K716" i="9" s="1"/>
  <c r="G532" i="9"/>
  <c r="K532" i="9" s="1"/>
  <c r="G191" i="9"/>
  <c r="K191" i="9" s="1"/>
  <c r="J53" i="2"/>
  <c r="G27" i="9"/>
  <c r="K27" i="9" s="1"/>
  <c r="G366" i="9"/>
  <c r="K366" i="9" s="1"/>
  <c r="G94" i="9"/>
  <c r="K94" i="9" s="1"/>
  <c r="G55" i="9"/>
  <c r="K55" i="9" s="1"/>
  <c r="G201" i="9"/>
  <c r="K201" i="9" s="1"/>
  <c r="G84" i="9"/>
  <c r="K84" i="9" s="1"/>
  <c r="G419" i="9"/>
  <c r="K419" i="9" s="1"/>
  <c r="G489" i="9"/>
  <c r="K489" i="9" s="1"/>
  <c r="J154" i="2"/>
  <c r="G154" i="9"/>
  <c r="K154" i="9" s="1"/>
  <c r="J462" i="2"/>
  <c r="G462" i="9"/>
  <c r="K462" i="9" s="1"/>
  <c r="G407" i="9"/>
  <c r="K407" i="9" s="1"/>
  <c r="J96" i="2"/>
  <c r="G37" i="9"/>
  <c r="K37" i="9" s="1"/>
  <c r="G91" i="9"/>
  <c r="K91" i="9" s="1"/>
  <c r="J155" i="2"/>
  <c r="G144" i="9"/>
  <c r="K144" i="9" s="1"/>
  <c r="J743" i="2"/>
  <c r="G743" i="9"/>
  <c r="K743" i="9" s="1"/>
  <c r="G84" i="10"/>
  <c r="J84" i="10" s="1"/>
  <c r="G84" i="12"/>
  <c r="J84" i="12" s="1"/>
  <c r="G25" i="12"/>
  <c r="J25" i="12" s="1"/>
  <c r="G25" i="10"/>
  <c r="J25" i="10" s="1"/>
  <c r="G129" i="12"/>
  <c r="J129" i="12" s="1"/>
  <c r="G129" i="10"/>
  <c r="J129" i="10" s="1"/>
  <c r="G65" i="10"/>
  <c r="J65" i="10" s="1"/>
  <c r="G65" i="12"/>
  <c r="J65" i="12" s="1"/>
  <c r="G155" i="12"/>
  <c r="J155" i="12" s="1"/>
  <c r="G155" i="10"/>
  <c r="J155" i="10" s="1"/>
  <c r="G124" i="12"/>
  <c r="J124" i="12" s="1"/>
  <c r="G124" i="10"/>
  <c r="J124" i="10" s="1"/>
  <c r="G97" i="12"/>
  <c r="J97" i="12" s="1"/>
  <c r="G97" i="10"/>
  <c r="J97" i="10" s="1"/>
  <c r="G76" i="12"/>
  <c r="J76" i="12" s="1"/>
  <c r="G76" i="10"/>
  <c r="J76" i="10" s="1"/>
  <c r="G171" i="12"/>
  <c r="J171" i="12" s="1"/>
  <c r="G171" i="10"/>
  <c r="J171" i="10" s="1"/>
  <c r="G81" i="10"/>
  <c r="J81" i="10" s="1"/>
  <c r="G95" i="10"/>
  <c r="J95" i="10" s="1"/>
  <c r="G133" i="10"/>
  <c r="J133" i="10" s="1"/>
  <c r="G59" i="9"/>
  <c r="K59" i="9" s="1"/>
  <c r="J59" i="2"/>
  <c r="J33" i="2"/>
  <c r="G509" i="9"/>
  <c r="K509" i="9" s="1"/>
  <c r="G102" i="9"/>
  <c r="K102" i="9" s="1"/>
  <c r="J205" i="2"/>
  <c r="G205" i="9"/>
  <c r="K205" i="9" s="1"/>
  <c r="J11" i="2"/>
  <c r="G181" i="9"/>
  <c r="K181" i="9" s="1"/>
  <c r="G358" i="9"/>
  <c r="K358" i="9" s="1"/>
  <c r="G440" i="9"/>
  <c r="K440" i="9" s="1"/>
  <c r="G45" i="9"/>
  <c r="K45" i="9" s="1"/>
  <c r="J45" i="2"/>
  <c r="J251" i="2"/>
  <c r="G251" i="9"/>
  <c r="K251" i="9" s="1"/>
  <c r="J527" i="2"/>
  <c r="G527" i="9"/>
  <c r="K527" i="9" s="1"/>
  <c r="G695" i="9"/>
  <c r="K695" i="9" s="1"/>
  <c r="J491" i="2"/>
  <c r="G491" i="9"/>
  <c r="K491" i="9" s="1"/>
  <c r="J551" i="2"/>
  <c r="G551" i="9"/>
  <c r="K551" i="9" s="1"/>
  <c r="J343" i="2"/>
  <c r="G343" i="9"/>
  <c r="K343" i="9" s="1"/>
  <c r="G109" i="9"/>
  <c r="K109" i="9" s="1"/>
  <c r="J109" i="2"/>
  <c r="J48" i="2"/>
  <c r="G48" i="9"/>
  <c r="K48" i="9" s="1"/>
  <c r="J75" i="2"/>
  <c r="G75" i="9"/>
  <c r="K75" i="9" s="1"/>
  <c r="J133" i="2"/>
  <c r="G133" i="9"/>
  <c r="K133" i="9" s="1"/>
  <c r="G237" i="9"/>
  <c r="K237" i="9" s="1"/>
  <c r="J51" i="2"/>
  <c r="G74" i="9"/>
  <c r="K74" i="9" s="1"/>
  <c r="J174" i="2"/>
  <c r="G583" i="9"/>
  <c r="K583" i="9" s="1"/>
  <c r="G87" i="9"/>
  <c r="K87" i="9" s="1"/>
  <c r="G190" i="9"/>
  <c r="K190" i="9" s="1"/>
  <c r="J35" i="2"/>
  <c r="J136" i="2"/>
  <c r="G446" i="9"/>
  <c r="K446" i="9" s="1"/>
  <c r="J430" i="2"/>
  <c r="G430" i="9"/>
  <c r="K430" i="9" s="1"/>
  <c r="J328" i="2"/>
  <c r="G328" i="9"/>
  <c r="K328" i="9" s="1"/>
  <c r="J130" i="2"/>
  <c r="G791" i="9"/>
  <c r="K791" i="9" s="1"/>
  <c r="G110" i="9"/>
  <c r="K110" i="9" s="1"/>
  <c r="G388" i="9"/>
  <c r="K388" i="9" s="1"/>
  <c r="G629" i="9"/>
  <c r="K629" i="9" s="1"/>
  <c r="J556" i="2"/>
  <c r="G556" i="9"/>
  <c r="K556" i="9" s="1"/>
  <c r="J520" i="2"/>
  <c r="G520" i="9"/>
  <c r="K520" i="9" s="1"/>
  <c r="J95" i="2"/>
  <c r="G95" i="9"/>
  <c r="K95" i="9" s="1"/>
  <c r="J267" i="2"/>
  <c r="J670" i="2"/>
  <c r="G670" i="9"/>
  <c r="K670" i="9" s="1"/>
  <c r="J641" i="2"/>
  <c r="G641" i="9"/>
  <c r="K641" i="9" s="1"/>
  <c r="J302" i="2"/>
  <c r="G302" i="9"/>
  <c r="K302" i="9" s="1"/>
  <c r="J217" i="2"/>
  <c r="G217" i="9"/>
  <c r="K217" i="9" s="1"/>
  <c r="J465" i="2"/>
  <c r="G465" i="9"/>
  <c r="K465" i="9" s="1"/>
  <c r="J275" i="2"/>
  <c r="G275" i="9"/>
  <c r="K275" i="9" s="1"/>
  <c r="J507" i="2"/>
  <c r="G507" i="9"/>
  <c r="K507" i="9" s="1"/>
  <c r="J90" i="2"/>
  <c r="G90" i="9"/>
  <c r="K90" i="9" s="1"/>
  <c r="G82" i="9"/>
  <c r="K82" i="9" s="1"/>
  <c r="J82" i="2"/>
  <c r="J13" i="2"/>
  <c r="G13" i="9"/>
  <c r="K13" i="9" s="1"/>
  <c r="J15" i="2"/>
  <c r="G15" i="9"/>
  <c r="K15" i="9" s="1"/>
  <c r="G62" i="9"/>
  <c r="K62" i="9" s="1"/>
  <c r="J62" i="2"/>
  <c r="J692" i="2"/>
  <c r="G692" i="9"/>
  <c r="K692" i="9" s="1"/>
  <c r="G158" i="9"/>
  <c r="K158" i="9" s="1"/>
  <c r="J158" i="2"/>
  <c r="G679" i="9"/>
  <c r="K679" i="9" s="1"/>
  <c r="J323" i="2"/>
  <c r="G323" i="9"/>
  <c r="K323" i="9" s="1"/>
  <c r="J397" i="2"/>
  <c r="G397" i="9"/>
  <c r="K397" i="9" s="1"/>
  <c r="J261" i="2"/>
  <c r="G261" i="9"/>
  <c r="K261" i="9" s="1"/>
  <c r="J481" i="2"/>
  <c r="G481" i="9"/>
  <c r="K481" i="9" s="1"/>
  <c r="J690" i="2"/>
  <c r="G690" i="9"/>
  <c r="K690" i="9" s="1"/>
  <c r="G199" i="9"/>
  <c r="K199" i="9" s="1"/>
  <c r="G97" i="9"/>
  <c r="K97" i="9" s="1"/>
  <c r="G119" i="9"/>
  <c r="K119" i="9" s="1"/>
  <c r="J512" i="2"/>
  <c r="G512" i="9"/>
  <c r="K512" i="9" s="1"/>
  <c r="J456" i="2"/>
  <c r="G456" i="9"/>
  <c r="K456" i="9" s="1"/>
  <c r="J47" i="2"/>
  <c r="J443" i="2"/>
  <c r="G443" i="9"/>
  <c r="K443" i="9" s="1"/>
  <c r="G101" i="9"/>
  <c r="K101" i="9" s="1"/>
  <c r="J43" i="2"/>
  <c r="G30" i="9"/>
  <c r="K30" i="9" s="1"/>
  <c r="J439" i="2"/>
  <c r="G439" i="9"/>
  <c r="K439" i="9" s="1"/>
  <c r="J740" i="2"/>
  <c r="G740" i="9"/>
  <c r="K740" i="9" s="1"/>
  <c r="J288" i="2"/>
  <c r="G288" i="9"/>
  <c r="K288" i="9" s="1"/>
  <c r="G233" i="9"/>
  <c r="K233" i="9" s="1"/>
  <c r="J536" i="2"/>
  <c r="G536" i="9"/>
  <c r="K536" i="9" s="1"/>
  <c r="J435" i="2"/>
  <c r="G435" i="9"/>
  <c r="K435" i="9" s="1"/>
  <c r="J429" i="2"/>
  <c r="G429" i="9"/>
  <c r="K429" i="9" s="1"/>
  <c r="J640" i="2"/>
  <c r="G640" i="9"/>
  <c r="K640" i="9" s="1"/>
  <c r="J528" i="2"/>
  <c r="G528" i="9"/>
  <c r="K528" i="9" s="1"/>
  <c r="J455" i="2"/>
  <c r="G455" i="9"/>
  <c r="K455" i="9" s="1"/>
  <c r="J225" i="2"/>
  <c r="G225" i="9"/>
  <c r="K225" i="9" s="1"/>
  <c r="G23" i="9"/>
  <c r="K23" i="9" s="1"/>
  <c r="J23" i="2"/>
  <c r="G189" i="9"/>
  <c r="K189" i="9" s="1"/>
  <c r="J189" i="2"/>
  <c r="J41" i="2"/>
  <c r="G41" i="9"/>
  <c r="K41" i="9" s="1"/>
  <c r="G83" i="9"/>
  <c r="K83" i="9" s="1"/>
  <c r="J83" i="2"/>
  <c r="J779" i="2"/>
  <c r="G779" i="9"/>
  <c r="K779" i="9" s="1"/>
  <c r="J65" i="2"/>
  <c r="G65" i="9"/>
  <c r="K65" i="9" s="1"/>
  <c r="J584" i="2"/>
  <c r="G584" i="9"/>
  <c r="K584" i="9" s="1"/>
  <c r="J782" i="2"/>
  <c r="G782" i="9"/>
  <c r="K782" i="9" s="1"/>
  <c r="J486" i="2"/>
  <c r="G486" i="9"/>
  <c r="K486" i="9" s="1"/>
  <c r="J406" i="2"/>
  <c r="G406" i="9"/>
  <c r="K406" i="9" s="1"/>
  <c r="G501" i="9"/>
  <c r="K501" i="9" s="1"/>
  <c r="J766" i="2"/>
  <c r="G766" i="9"/>
  <c r="K766" i="9" s="1"/>
  <c r="J592" i="2"/>
  <c r="G592" i="9"/>
  <c r="K592" i="9" s="1"/>
  <c r="J400" i="2"/>
  <c r="G400" i="9"/>
  <c r="K400" i="9" s="1"/>
  <c r="J424" i="2"/>
  <c r="G424" i="9"/>
  <c r="K424" i="9" s="1"/>
  <c r="J291" i="2"/>
  <c r="G291" i="9"/>
  <c r="K291" i="9" s="1"/>
  <c r="J778" i="2"/>
  <c r="G778" i="9"/>
  <c r="K778" i="9" s="1"/>
  <c r="J638" i="2"/>
  <c r="G638" i="9"/>
  <c r="K638" i="9" s="1"/>
  <c r="J728" i="2"/>
  <c r="G728" i="9"/>
  <c r="K728" i="9" s="1"/>
  <c r="J787" i="2"/>
  <c r="G787" i="9"/>
  <c r="K787" i="9" s="1"/>
  <c r="J503" i="2"/>
  <c r="G503" i="9"/>
  <c r="K503" i="9" s="1"/>
  <c r="J415" i="2"/>
  <c r="G415" i="9"/>
  <c r="K415" i="9" s="1"/>
  <c r="J752" i="2"/>
  <c r="G752" i="9"/>
  <c r="K752" i="9" s="1"/>
  <c r="J398" i="2"/>
  <c r="G398" i="9"/>
  <c r="K398" i="9" s="1"/>
  <c r="J760" i="2"/>
  <c r="G760" i="9"/>
  <c r="K760" i="9" s="1"/>
  <c r="J498" i="2"/>
  <c r="G498" i="9"/>
  <c r="K498" i="9" s="1"/>
  <c r="J698" i="2"/>
  <c r="G698" i="9"/>
  <c r="K698" i="9" s="1"/>
  <c r="J472" i="2"/>
  <c r="G472" i="9"/>
  <c r="K472" i="9" s="1"/>
  <c r="J444" i="2"/>
  <c r="G444" i="9"/>
  <c r="K444" i="9" s="1"/>
  <c r="J645" i="2"/>
  <c r="G645" i="9"/>
  <c r="K645" i="9" s="1"/>
  <c r="J453" i="2"/>
  <c r="G453" i="9"/>
  <c r="K453" i="9" s="1"/>
  <c r="J474" i="2"/>
  <c r="G474" i="9"/>
  <c r="K474" i="9" s="1"/>
  <c r="J19" i="2"/>
  <c r="G255" i="9"/>
  <c r="K255" i="9" s="1"/>
  <c r="J667" i="2"/>
  <c r="G667" i="9"/>
  <c r="K667" i="9" s="1"/>
  <c r="J710" i="2"/>
  <c r="G710" i="9"/>
  <c r="K710" i="9" s="1"/>
  <c r="J318" i="2"/>
  <c r="G318" i="9"/>
  <c r="K318" i="9" s="1"/>
  <c r="J239" i="2"/>
  <c r="G239" i="9"/>
  <c r="K239" i="9" s="1"/>
  <c r="J450" i="2"/>
  <c r="G450" i="9"/>
  <c r="K450" i="9" s="1"/>
  <c r="J354" i="2"/>
  <c r="G354" i="9"/>
  <c r="K354" i="9" s="1"/>
  <c r="J471" i="2"/>
  <c r="G471" i="9"/>
  <c r="K471" i="9" s="1"/>
  <c r="J352" i="2"/>
  <c r="G352" i="9"/>
  <c r="K352" i="9" s="1"/>
  <c r="J259" i="2"/>
  <c r="G259" i="9"/>
  <c r="K259" i="9" s="1"/>
  <c r="J502" i="2"/>
  <c r="G502" i="9"/>
  <c r="K502" i="9" s="1"/>
  <c r="J351" i="2"/>
  <c r="G351" i="9"/>
  <c r="K351" i="9" s="1"/>
  <c r="J272" i="2"/>
  <c r="G272" i="9"/>
  <c r="K272" i="9" s="1"/>
  <c r="J468" i="2"/>
  <c r="G468" i="9"/>
  <c r="K468" i="9" s="1"/>
  <c r="J327" i="2"/>
  <c r="G327" i="9"/>
  <c r="K327" i="9" s="1"/>
  <c r="J211" i="2"/>
  <c r="G211" i="9"/>
  <c r="K211" i="9" s="1"/>
  <c r="G176" i="9"/>
  <c r="K176" i="9" s="1"/>
  <c r="J643" i="2"/>
  <c r="G643" i="9"/>
  <c r="K643" i="9" s="1"/>
  <c r="J499" i="2"/>
  <c r="G499" i="9"/>
  <c r="K499" i="9" s="1"/>
  <c r="J571" i="2"/>
  <c r="G571" i="9"/>
  <c r="K571" i="9" s="1"/>
  <c r="J578" i="2"/>
  <c r="G578" i="9"/>
  <c r="K578" i="9" s="1"/>
  <c r="J311" i="2"/>
  <c r="G311" i="9"/>
  <c r="K311" i="9" s="1"/>
  <c r="J292" i="2"/>
  <c r="G292" i="9"/>
  <c r="K292" i="9" s="1"/>
  <c r="J310" i="2"/>
  <c r="G310" i="9"/>
  <c r="K310" i="9" s="1"/>
  <c r="J774" i="2"/>
  <c r="G774" i="9"/>
  <c r="K774" i="9" s="1"/>
  <c r="J613" i="2"/>
  <c r="G613" i="9"/>
  <c r="K613" i="9" s="1"/>
  <c r="J611" i="2"/>
  <c r="G611" i="9"/>
  <c r="K611" i="9" s="1"/>
  <c r="J604" i="2"/>
  <c r="G604" i="9"/>
  <c r="K604" i="9" s="1"/>
  <c r="J361" i="2"/>
  <c r="G361" i="9"/>
  <c r="K361" i="9" s="1"/>
  <c r="J242" i="2"/>
  <c r="G242" i="9"/>
  <c r="K242" i="9" s="1"/>
  <c r="G234" i="9"/>
  <c r="K234" i="9" s="1"/>
  <c r="J231" i="2"/>
  <c r="G231" i="9"/>
  <c r="K231" i="9" s="1"/>
  <c r="J226" i="2"/>
  <c r="G226" i="9"/>
  <c r="K226" i="9" s="1"/>
  <c r="J617" i="2"/>
  <c r="G617" i="9"/>
  <c r="K617" i="9" s="1"/>
  <c r="J21" i="2"/>
  <c r="G21" i="9"/>
  <c r="K21" i="9" s="1"/>
  <c r="J316" i="2"/>
  <c r="G316" i="9"/>
  <c r="K316" i="9" s="1"/>
  <c r="J164" i="2"/>
  <c r="G164" i="9"/>
  <c r="K164" i="9" s="1"/>
  <c r="J513" i="2"/>
  <c r="G513" i="9"/>
  <c r="K513" i="9" s="1"/>
  <c r="J539" i="2"/>
  <c r="G539" i="9"/>
  <c r="K539" i="9" s="1"/>
  <c r="J473" i="2"/>
  <c r="G473" i="9"/>
  <c r="K473" i="9" s="1"/>
  <c r="J786" i="2"/>
  <c r="G786" i="9"/>
  <c r="K786" i="9" s="1"/>
  <c r="J550" i="2"/>
  <c r="G550" i="9"/>
  <c r="K550" i="9" s="1"/>
  <c r="J138" i="2"/>
  <c r="G138" i="9"/>
  <c r="K138" i="9" s="1"/>
  <c r="J763" i="2"/>
  <c r="G763" i="9"/>
  <c r="K763" i="9" s="1"/>
  <c r="J549" i="2"/>
  <c r="G549" i="9"/>
  <c r="K549" i="9" s="1"/>
  <c r="J372" i="2"/>
  <c r="G372" i="9"/>
  <c r="K372" i="9" s="1"/>
  <c r="J394" i="2"/>
  <c r="G394" i="9"/>
  <c r="K394" i="9" s="1"/>
  <c r="J192" i="2"/>
  <c r="G192" i="9"/>
  <c r="K192" i="9" s="1"/>
  <c r="J697" i="2"/>
  <c r="G697" i="9"/>
  <c r="K697" i="9" s="1"/>
  <c r="J173" i="2"/>
  <c r="G173" i="9"/>
  <c r="K173" i="9" s="1"/>
  <c r="J630" i="2"/>
  <c r="G630" i="9"/>
  <c r="K630" i="9" s="1"/>
  <c r="J699" i="2"/>
  <c r="G699" i="9"/>
  <c r="K699" i="9" s="1"/>
  <c r="J490" i="2"/>
  <c r="G490" i="9"/>
  <c r="K490" i="9" s="1"/>
  <c r="J387" i="2"/>
  <c r="G387" i="9"/>
  <c r="K387" i="9" s="1"/>
  <c r="J248" i="2"/>
  <c r="G248" i="9"/>
  <c r="K248" i="9" s="1"/>
  <c r="J230" i="2"/>
  <c r="G230" i="9"/>
  <c r="K230" i="9" s="1"/>
  <c r="J40" i="2"/>
  <c r="G40" i="9"/>
  <c r="K40" i="9" s="1"/>
  <c r="J137" i="2"/>
  <c r="G137" i="9"/>
  <c r="K137" i="9" s="1"/>
  <c r="J67" i="2"/>
  <c r="J543" i="2"/>
  <c r="G543" i="9"/>
  <c r="K543" i="9" s="1"/>
  <c r="J789" i="2"/>
  <c r="G789" i="9"/>
  <c r="K789" i="9" s="1"/>
  <c r="J625" i="2"/>
  <c r="G625" i="9"/>
  <c r="K625" i="9" s="1"/>
  <c r="J796" i="2"/>
  <c r="G796" i="9"/>
  <c r="K796" i="9" s="1"/>
  <c r="J680" i="2"/>
  <c r="G680" i="9"/>
  <c r="K680" i="9" s="1"/>
  <c r="J244" i="2"/>
  <c r="G244" i="9"/>
  <c r="K244" i="9" s="1"/>
  <c r="J579" i="2"/>
  <c r="G579" i="9"/>
  <c r="K579" i="9" s="1"/>
  <c r="J567" i="2"/>
  <c r="G567" i="9"/>
  <c r="K567" i="9" s="1"/>
  <c r="J412" i="2"/>
  <c r="G412" i="9"/>
  <c r="K412" i="9" s="1"/>
  <c r="J375" i="2"/>
  <c r="G375" i="9"/>
  <c r="K375" i="9" s="1"/>
  <c r="J264" i="2"/>
  <c r="G264" i="9"/>
  <c r="K264" i="9" s="1"/>
  <c r="J648" i="2"/>
  <c r="G648" i="9"/>
  <c r="K648" i="9" s="1"/>
  <c r="J662" i="2"/>
  <c r="G662" i="9"/>
  <c r="K662" i="9" s="1"/>
  <c r="J576" i="2"/>
  <c r="G576" i="9"/>
  <c r="K576" i="9" s="1"/>
  <c r="J675" i="2"/>
  <c r="G675" i="9"/>
  <c r="K675" i="9" s="1"/>
  <c r="J411" i="2"/>
  <c r="G411" i="9"/>
  <c r="K411" i="9" s="1"/>
  <c r="J596" i="2"/>
  <c r="G596" i="9"/>
  <c r="K596" i="9" s="1"/>
  <c r="J684" i="2"/>
  <c r="G684" i="9"/>
  <c r="K684" i="9" s="1"/>
  <c r="J467" i="2"/>
  <c r="G467" i="9"/>
  <c r="K467" i="9" s="1"/>
  <c r="J222" i="2"/>
  <c r="G222" i="9"/>
  <c r="K222" i="9" s="1"/>
  <c r="J125" i="2"/>
  <c r="G125" i="9"/>
  <c r="K125" i="9" s="1"/>
  <c r="J454" i="2"/>
  <c r="G454" i="9"/>
  <c r="K454" i="9" s="1"/>
  <c r="J106" i="2"/>
  <c r="G106" i="9"/>
  <c r="K106" i="9" s="1"/>
  <c r="J602" i="2"/>
  <c r="G602" i="9"/>
  <c r="K602" i="9" s="1"/>
  <c r="J682" i="2"/>
  <c r="G682" i="9"/>
  <c r="K682" i="9" s="1"/>
  <c r="J572" i="2"/>
  <c r="G572" i="9"/>
  <c r="K572" i="9" s="1"/>
  <c r="J746" i="2"/>
  <c r="G746" i="9"/>
  <c r="K746" i="9" s="1"/>
  <c r="G29" i="9"/>
  <c r="K29" i="9" s="1"/>
  <c r="J595" i="2"/>
  <c r="G595" i="9"/>
  <c r="K595" i="9" s="1"/>
  <c r="J537" i="2"/>
  <c r="G537" i="9"/>
  <c r="K537" i="9" s="1"/>
  <c r="J658" i="2"/>
  <c r="G658" i="9"/>
  <c r="K658" i="9" s="1"/>
  <c r="J433" i="2"/>
  <c r="G433" i="9"/>
  <c r="K433" i="9" s="1"/>
  <c r="J428" i="2"/>
  <c r="G428" i="9"/>
  <c r="K428" i="9" s="1"/>
  <c r="J418" i="2"/>
  <c r="G418" i="9"/>
  <c r="K418" i="9" s="1"/>
  <c r="J515" i="2"/>
  <c r="G515" i="9"/>
  <c r="K515" i="9" s="1"/>
  <c r="J420" i="2"/>
  <c r="G420" i="9"/>
  <c r="K420" i="9" s="1"/>
  <c r="J276" i="2"/>
  <c r="G276" i="9"/>
  <c r="K276" i="9" s="1"/>
  <c r="J478" i="2"/>
  <c r="G478" i="9"/>
  <c r="K478" i="9" s="1"/>
  <c r="J768" i="2"/>
  <c r="G768" i="9"/>
  <c r="K768" i="9" s="1"/>
  <c r="G346" i="9"/>
  <c r="K346" i="9" s="1"/>
  <c r="J753" i="2"/>
  <c r="G753" i="9"/>
  <c r="K753" i="9" s="1"/>
  <c r="J552" i="2"/>
  <c r="G552" i="9"/>
  <c r="K552" i="9" s="1"/>
  <c r="J742" i="2"/>
  <c r="G742" i="9"/>
  <c r="K742" i="9" s="1"/>
  <c r="J652" i="2"/>
  <c r="G652" i="9"/>
  <c r="K652" i="9" s="1"/>
  <c r="J777" i="2"/>
  <c r="G777" i="9"/>
  <c r="K777" i="9" s="1"/>
  <c r="J409" i="2"/>
  <c r="G409" i="9"/>
  <c r="K409" i="9" s="1"/>
  <c r="J651" i="2"/>
  <c r="G651" i="9"/>
  <c r="K651" i="9" s="1"/>
  <c r="J333" i="2"/>
  <c r="G333" i="9"/>
  <c r="K333" i="9" s="1"/>
  <c r="J403" i="2"/>
  <c r="G403" i="9"/>
  <c r="K403" i="9" s="1"/>
  <c r="J514" i="2"/>
  <c r="G514" i="9"/>
  <c r="K514" i="9" s="1"/>
  <c r="J260" i="2"/>
  <c r="G260" i="9"/>
  <c r="K260" i="9" s="1"/>
  <c r="J72" i="2"/>
  <c r="G72" i="9"/>
  <c r="K72" i="9" s="1"/>
  <c r="J145" i="2"/>
  <c r="G145" i="9"/>
  <c r="K145" i="9" s="1"/>
  <c r="J757" i="2"/>
  <c r="G757" i="9"/>
  <c r="K757" i="9" s="1"/>
  <c r="J688" i="2"/>
  <c r="G688" i="9"/>
  <c r="K688" i="9" s="1"/>
  <c r="J593" i="2"/>
  <c r="G593" i="9"/>
  <c r="K593" i="9" s="1"/>
  <c r="J785" i="2"/>
  <c r="G785" i="9"/>
  <c r="K785" i="9" s="1"/>
  <c r="G92" i="9"/>
  <c r="K92" i="9" s="1"/>
  <c r="J108" i="2"/>
  <c r="J580" i="2"/>
  <c r="G580" i="9"/>
  <c r="K580" i="9" s="1"/>
  <c r="J706" i="2"/>
  <c r="G706" i="9"/>
  <c r="K706" i="9" s="1"/>
  <c r="J687" i="2"/>
  <c r="G687" i="9"/>
  <c r="K687" i="9" s="1"/>
  <c r="J737" i="2"/>
  <c r="G737" i="9"/>
  <c r="K737" i="9" s="1"/>
  <c r="J531" i="2"/>
  <c r="G531" i="9"/>
  <c r="K531" i="9" s="1"/>
  <c r="J756" i="2"/>
  <c r="G756" i="9"/>
  <c r="K756" i="9" s="1"/>
  <c r="J637" i="2"/>
  <c r="G637" i="9"/>
  <c r="K637" i="9" s="1"/>
  <c r="J538" i="2"/>
  <c r="G538" i="9"/>
  <c r="K538" i="9" s="1"/>
  <c r="J770" i="2"/>
  <c r="G770" i="9"/>
  <c r="K770" i="9" s="1"/>
  <c r="J384" i="2"/>
  <c r="G384" i="9"/>
  <c r="K384" i="9" s="1"/>
  <c r="J632" i="2"/>
  <c r="G632" i="9"/>
  <c r="K632" i="9" s="1"/>
  <c r="J492" i="2"/>
  <c r="G492" i="9"/>
  <c r="K492" i="9" s="1"/>
  <c r="J402" i="2"/>
  <c r="G402" i="9"/>
  <c r="K402" i="9" s="1"/>
  <c r="J554" i="2"/>
  <c r="G554" i="9"/>
  <c r="K554" i="9" s="1"/>
  <c r="J448" i="2"/>
  <c r="G448" i="9"/>
  <c r="K448" i="9" s="1"/>
  <c r="J370" i="2"/>
  <c r="G370" i="9"/>
  <c r="K370" i="9" s="1"/>
  <c r="J256" i="2"/>
  <c r="G256" i="9"/>
  <c r="K256" i="9" s="1"/>
  <c r="J243" i="2"/>
  <c r="G243" i="9"/>
  <c r="K243" i="9" s="1"/>
  <c r="J129" i="2"/>
  <c r="G129" i="9"/>
  <c r="K129" i="9" s="1"/>
  <c r="J712" i="2"/>
  <c r="G712" i="9"/>
  <c r="K712" i="9" s="1"/>
  <c r="J562" i="2"/>
  <c r="G562" i="9"/>
  <c r="K562" i="9" s="1"/>
  <c r="J558" i="2"/>
  <c r="G558" i="9"/>
  <c r="K558" i="9" s="1"/>
  <c r="J216" i="2"/>
  <c r="G216" i="9"/>
  <c r="K216" i="9" s="1"/>
  <c r="J573" i="2"/>
  <c r="G573" i="9"/>
  <c r="K573" i="9" s="1"/>
  <c r="J521" i="2"/>
  <c r="G521" i="9"/>
  <c r="K521" i="9" s="1"/>
  <c r="J623" i="2"/>
  <c r="G623" i="9"/>
  <c r="K623" i="9" s="1"/>
  <c r="J608" i="2"/>
  <c r="G608" i="9"/>
  <c r="K608" i="9" s="1"/>
  <c r="J359" i="2"/>
  <c r="G359" i="9"/>
  <c r="K359" i="9" s="1"/>
  <c r="J482" i="2"/>
  <c r="G482" i="9"/>
  <c r="K482" i="9" s="1"/>
  <c r="J383" i="2"/>
  <c r="G383" i="9"/>
  <c r="K383" i="9" s="1"/>
  <c r="J732" i="2"/>
  <c r="G732" i="9"/>
  <c r="K732" i="9" s="1"/>
  <c r="J298" i="2"/>
  <c r="G298" i="9"/>
  <c r="K298" i="9" s="1"/>
  <c r="J335" i="2"/>
  <c r="G335" i="9"/>
  <c r="K335" i="9" s="1"/>
  <c r="J112" i="2"/>
  <c r="G112" i="9"/>
  <c r="K112" i="9" s="1"/>
  <c r="J494" i="2"/>
  <c r="G494" i="9"/>
  <c r="K494" i="9" s="1"/>
  <c r="J235" i="2"/>
  <c r="G235" i="9"/>
  <c r="K235" i="9" s="1"/>
  <c r="J438" i="2"/>
  <c r="G438" i="9"/>
  <c r="K438" i="9" s="1"/>
  <c r="J634" i="2"/>
  <c r="G634" i="9"/>
  <c r="K634" i="9" s="1"/>
  <c r="J525" i="2"/>
  <c r="G525" i="9"/>
  <c r="K525" i="9" s="1"/>
  <c r="J497" i="2"/>
  <c r="G497" i="9"/>
  <c r="K497" i="9" s="1"/>
  <c r="J621" i="2"/>
  <c r="G621" i="9"/>
  <c r="K621" i="9" s="1"/>
  <c r="J722" i="2"/>
  <c r="G722" i="9"/>
  <c r="K722" i="9" s="1"/>
  <c r="J524" i="2"/>
  <c r="G524" i="9"/>
  <c r="K524" i="9" s="1"/>
  <c r="J382" i="2"/>
  <c r="G382" i="9"/>
  <c r="K382" i="9" s="1"/>
  <c r="J392" i="2"/>
  <c r="G392" i="9"/>
  <c r="K392" i="9" s="1"/>
  <c r="J312" i="2"/>
  <c r="G312" i="9"/>
  <c r="K312" i="9" s="1"/>
  <c r="J436" i="2"/>
  <c r="G436" i="9"/>
  <c r="K436" i="9" s="1"/>
  <c r="J207" i="2"/>
  <c r="G207" i="9"/>
  <c r="K207" i="9" s="1"/>
  <c r="J16" i="2"/>
  <c r="G16" i="9"/>
  <c r="K16" i="9" s="1"/>
  <c r="J577" i="2"/>
  <c r="G577" i="9"/>
  <c r="K577" i="9" s="1"/>
  <c r="J364" i="2"/>
  <c r="G364" i="9"/>
  <c r="K364" i="9" s="1"/>
  <c r="J615" i="2"/>
  <c r="G615" i="9"/>
  <c r="K615" i="9" s="1"/>
  <c r="J396" i="2"/>
  <c r="G396" i="9"/>
  <c r="K396" i="9" s="1"/>
  <c r="J214" i="2"/>
  <c r="G214" i="9"/>
  <c r="K214" i="9" s="1"/>
  <c r="J627" i="2"/>
  <c r="G627" i="9"/>
  <c r="K627" i="9" s="1"/>
  <c r="J80" i="2"/>
  <c r="G80" i="9"/>
  <c r="K80" i="9" s="1"/>
  <c r="J749" i="2"/>
  <c r="G749" i="9"/>
  <c r="K749" i="9" s="1"/>
  <c r="J585" i="2"/>
  <c r="G585" i="9"/>
  <c r="K585" i="9" s="1"/>
  <c r="J391" i="2"/>
  <c r="G391" i="9"/>
  <c r="K391" i="9" s="1"/>
  <c r="J324" i="2"/>
  <c r="G324" i="9"/>
  <c r="K324" i="9" s="1"/>
  <c r="J289" i="2"/>
  <c r="G289" i="9"/>
  <c r="K289" i="9" s="1"/>
  <c r="J475" i="2"/>
  <c r="G475" i="9"/>
  <c r="K475" i="9" s="1"/>
  <c r="J69" i="2"/>
  <c r="G69" i="9"/>
  <c r="K69" i="9" s="1"/>
  <c r="J185" i="2"/>
  <c r="G185" i="9"/>
  <c r="K185" i="9" s="1"/>
  <c r="J707" i="2"/>
  <c r="G707" i="9"/>
  <c r="K707" i="9" s="1"/>
  <c r="J282" i="2"/>
  <c r="G282" i="9"/>
  <c r="K282" i="9" s="1"/>
  <c r="J546" i="2"/>
  <c r="G546" i="9"/>
  <c r="K546" i="9" s="1"/>
  <c r="J606" i="2"/>
  <c r="G606" i="9"/>
  <c r="K606" i="9" s="1"/>
  <c r="J414" i="2"/>
  <c r="G414" i="9"/>
  <c r="K414" i="9" s="1"/>
  <c r="J20" i="2"/>
  <c r="G20" i="9"/>
  <c r="K20" i="9" s="1"/>
  <c r="J686" i="2"/>
  <c r="G686" i="9"/>
  <c r="K686" i="9" s="1"/>
  <c r="J526" i="2"/>
  <c r="G526" i="9"/>
  <c r="K526" i="9" s="1"/>
  <c r="J194" i="2"/>
  <c r="G194" i="9"/>
  <c r="K194" i="9" s="1"/>
  <c r="J639" i="2"/>
  <c r="G639" i="9"/>
  <c r="K639" i="9" s="1"/>
  <c r="J773" i="2"/>
  <c r="G773" i="9"/>
  <c r="K773" i="9" s="1"/>
  <c r="J488" i="2"/>
  <c r="G488" i="9"/>
  <c r="K488" i="9" s="1"/>
  <c r="J322" i="2"/>
  <c r="G322" i="9"/>
  <c r="K322" i="9" s="1"/>
  <c r="J287" i="2"/>
  <c r="G287" i="9"/>
  <c r="K287" i="9" s="1"/>
  <c r="J300" i="2"/>
  <c r="G300" i="9"/>
  <c r="K300" i="9" s="1"/>
  <c r="G385" i="9"/>
  <c r="K385" i="9" s="1"/>
  <c r="J385" i="2"/>
  <c r="J49" i="2"/>
  <c r="G49" i="9"/>
  <c r="K49" i="9" s="1"/>
  <c r="J452" i="2"/>
  <c r="G452" i="9"/>
  <c r="K452" i="9" s="1"/>
  <c r="J653" i="2"/>
  <c r="G653" i="9"/>
  <c r="K653" i="9" s="1"/>
  <c r="J555" i="2"/>
  <c r="G555" i="9"/>
  <c r="K555" i="9" s="1"/>
  <c r="J317" i="2"/>
  <c r="G317" i="9"/>
  <c r="K317" i="9" s="1"/>
  <c r="J149" i="2"/>
  <c r="G149" i="9"/>
  <c r="K149" i="9" s="1"/>
  <c r="J274" i="2"/>
  <c r="G274" i="9"/>
  <c r="K274" i="9" s="1"/>
  <c r="J801" i="2"/>
  <c r="G801" i="9"/>
  <c r="K801" i="9" s="1"/>
  <c r="J663" i="2"/>
  <c r="G663" i="9"/>
  <c r="K663" i="9" s="1"/>
  <c r="J485" i="2"/>
  <c r="G485" i="9"/>
  <c r="K485" i="9" s="1"/>
  <c r="J399" i="2"/>
  <c r="G399" i="9"/>
  <c r="K399" i="9" s="1"/>
  <c r="J52" i="2"/>
  <c r="G52" i="9"/>
  <c r="K52" i="9" s="1"/>
  <c r="J31" i="2"/>
  <c r="G31" i="9"/>
  <c r="K31" i="9" s="1"/>
  <c r="J104" i="2"/>
  <c r="G104" i="9"/>
  <c r="K104" i="9" s="1"/>
  <c r="J660" i="2"/>
  <c r="G660" i="9"/>
  <c r="K660" i="9" s="1"/>
  <c r="J337" i="2"/>
  <c r="G337" i="9"/>
  <c r="K337" i="9" s="1"/>
  <c r="J17" i="2"/>
  <c r="G17" i="9"/>
  <c r="K17" i="9" s="1"/>
  <c r="J759" i="2"/>
  <c r="G759" i="9"/>
  <c r="K759" i="9" s="1"/>
  <c r="J238" i="2"/>
  <c r="G238" i="9"/>
  <c r="K238" i="9" s="1"/>
  <c r="J657" i="2"/>
  <c r="G657" i="9"/>
  <c r="K657" i="9" s="1"/>
  <c r="J348" i="2"/>
  <c r="G348" i="9"/>
  <c r="K348" i="9" s="1"/>
  <c r="J325" i="2"/>
  <c r="G325" i="9"/>
  <c r="K325" i="9" s="1"/>
  <c r="G57" i="9"/>
  <c r="K57" i="9" s="1"/>
  <c r="J57" i="2"/>
  <c r="J600" i="2"/>
  <c r="G600" i="9"/>
  <c r="K600" i="9" s="1"/>
  <c r="J518" i="2"/>
  <c r="G518" i="9"/>
  <c r="K518" i="9" s="1"/>
  <c r="J12" i="2"/>
  <c r="G12" i="9"/>
  <c r="K12" i="9" s="1"/>
  <c r="J622" i="2"/>
  <c r="G622" i="9"/>
  <c r="K622" i="9" s="1"/>
  <c r="J612" i="2"/>
  <c r="G612" i="9"/>
  <c r="K612" i="9" s="1"/>
  <c r="J783" i="2"/>
  <c r="G783" i="9"/>
  <c r="K783" i="9" s="1"/>
  <c r="J480" i="2"/>
  <c r="G480" i="9"/>
  <c r="K480" i="9" s="1"/>
  <c r="J44" i="2"/>
  <c r="G44" i="9"/>
  <c r="K44" i="9" s="1"/>
  <c r="J28" i="2"/>
  <c r="G28" i="9"/>
  <c r="K28" i="9" s="1"/>
  <c r="J10" i="2"/>
  <c r="G10" i="9"/>
  <c r="K10" i="9" s="1"/>
  <c r="J14" i="2"/>
  <c r="G14" i="9"/>
  <c r="K14" i="9" s="1"/>
  <c r="J775" i="2"/>
  <c r="G775" i="9"/>
  <c r="K775" i="9" s="1"/>
  <c r="J708" i="2"/>
  <c r="G708" i="9"/>
  <c r="K708" i="9" s="1"/>
  <c r="J725" i="2"/>
  <c r="G725" i="9"/>
  <c r="K725" i="9" s="1"/>
  <c r="J594" i="2"/>
  <c r="G594" i="9"/>
  <c r="K594" i="9" s="1"/>
  <c r="J495" i="2"/>
  <c r="G495" i="9"/>
  <c r="K495" i="9" s="1"/>
  <c r="J487" i="2"/>
  <c r="G487" i="9"/>
  <c r="K487" i="9" s="1"/>
  <c r="J332" i="2"/>
  <c r="G332" i="9"/>
  <c r="K332" i="9" s="1"/>
  <c r="J262" i="2"/>
  <c r="G262" i="9"/>
  <c r="K262" i="9" s="1"/>
  <c r="J320" i="2"/>
  <c r="G320" i="9"/>
  <c r="K320" i="9" s="1"/>
  <c r="J240" i="2"/>
  <c r="G240" i="9"/>
  <c r="K240" i="9" s="1"/>
  <c r="J163" i="2"/>
  <c r="G163" i="9"/>
  <c r="K163" i="9" s="1"/>
  <c r="J141" i="2"/>
  <c r="G141" i="9"/>
  <c r="K141" i="9" s="1"/>
  <c r="J741" i="2"/>
  <c r="G741" i="9"/>
  <c r="K741" i="9" s="1"/>
  <c r="J765" i="2"/>
  <c r="G765" i="9"/>
  <c r="K765" i="9" s="1"/>
  <c r="J735" i="2"/>
  <c r="G735" i="9"/>
  <c r="K735" i="9" s="1"/>
  <c r="J693" i="2"/>
  <c r="G693" i="9"/>
  <c r="K693" i="9" s="1"/>
  <c r="J694" i="2"/>
  <c r="G694" i="9"/>
  <c r="K694" i="9" s="1"/>
  <c r="J636" i="2"/>
  <c r="G636" i="9"/>
  <c r="K636" i="9" s="1"/>
  <c r="J665" i="2"/>
  <c r="G665" i="9"/>
  <c r="K665" i="9" s="1"/>
  <c r="J661" i="2"/>
  <c r="G661" i="9"/>
  <c r="K661" i="9" s="1"/>
  <c r="J669" i="2"/>
  <c r="G669" i="9"/>
  <c r="K669" i="9" s="1"/>
  <c r="J677" i="2"/>
  <c r="G677" i="9"/>
  <c r="K677" i="9" s="1"/>
  <c r="J655" i="2"/>
  <c r="G655" i="9"/>
  <c r="K655" i="9" s="1"/>
  <c r="J570" i="2"/>
  <c r="G570" i="9"/>
  <c r="K570" i="9" s="1"/>
  <c r="J523" i="2"/>
  <c r="G523" i="9"/>
  <c r="K523" i="9" s="1"/>
  <c r="J519" i="2"/>
  <c r="G519" i="9"/>
  <c r="K519" i="9" s="1"/>
  <c r="J535" i="2"/>
  <c r="G535" i="9"/>
  <c r="K535" i="9" s="1"/>
  <c r="J469" i="2"/>
  <c r="G469" i="9"/>
  <c r="K469" i="9" s="1"/>
  <c r="J463" i="2"/>
  <c r="G463" i="9"/>
  <c r="K463" i="9" s="1"/>
  <c r="J483" i="2"/>
  <c r="G483" i="9"/>
  <c r="K483" i="9" s="1"/>
  <c r="J466" i="2"/>
  <c r="G466" i="9"/>
  <c r="K466" i="9" s="1"/>
  <c r="J273" i="2"/>
  <c r="G273" i="9"/>
  <c r="K273" i="9" s="1"/>
  <c r="G350" i="9"/>
  <c r="K350" i="9" s="1"/>
  <c r="J350" i="2"/>
  <c r="J321" i="2"/>
  <c r="G321" i="9"/>
  <c r="K321" i="9" s="1"/>
  <c r="J566" i="2"/>
  <c r="G566" i="9"/>
  <c r="K566" i="9" s="1"/>
  <c r="J279" i="2"/>
  <c r="G279" i="9"/>
  <c r="K279" i="9" s="1"/>
  <c r="J245" i="2"/>
  <c r="G245" i="9"/>
  <c r="K245" i="9" s="1"/>
  <c r="J293" i="2"/>
  <c r="G293" i="9"/>
  <c r="K293" i="9" s="1"/>
  <c r="J224" i="2"/>
  <c r="G224" i="9"/>
  <c r="K224" i="9" s="1"/>
  <c r="J284" i="2"/>
  <c r="G284" i="9"/>
  <c r="K284" i="9" s="1"/>
  <c r="J135" i="2"/>
  <c r="G135" i="9"/>
  <c r="K135" i="9" s="1"/>
  <c r="J60" i="2"/>
  <c r="G60" i="9"/>
  <c r="K60" i="9" s="1"/>
  <c r="J177" i="2"/>
  <c r="G177" i="9"/>
  <c r="K177" i="9" s="1"/>
  <c r="J122" i="2"/>
  <c r="G122" i="9"/>
  <c r="K122" i="9" s="1"/>
  <c r="J200" i="2"/>
  <c r="G200" i="9"/>
  <c r="K200" i="9" s="1"/>
  <c r="J304" i="2"/>
  <c r="G304" i="9"/>
  <c r="K304" i="9" s="1"/>
  <c r="G66" i="9"/>
  <c r="K66" i="9" s="1"/>
  <c r="J66" i="2"/>
  <c r="J38" i="2"/>
  <c r="G38" i="9"/>
  <c r="K38" i="9" s="1"/>
  <c r="J134" i="2"/>
  <c r="G134" i="9"/>
  <c r="K134" i="9" s="1"/>
  <c r="J39" i="2"/>
  <c r="G39" i="9"/>
  <c r="K39" i="9" s="1"/>
  <c r="G18" i="9"/>
  <c r="K18" i="9" s="1"/>
  <c r="J18" i="2"/>
  <c r="G73" i="9"/>
  <c r="K73" i="9" s="1"/>
  <c r="J73" i="2"/>
  <c r="J726" i="2"/>
  <c r="G726" i="9"/>
  <c r="K726" i="9" s="1"/>
  <c r="J671" i="2"/>
  <c r="G671" i="9"/>
  <c r="K671" i="9" s="1"/>
  <c r="J674" i="2"/>
  <c r="G674" i="9"/>
  <c r="K674" i="9" s="1"/>
  <c r="J664" i="2"/>
  <c r="G664" i="9"/>
  <c r="K664" i="9" s="1"/>
  <c r="J257" i="2"/>
  <c r="G257" i="9"/>
  <c r="K257" i="9" s="1"/>
  <c r="J270" i="2"/>
  <c r="G270" i="9"/>
  <c r="K270" i="9" s="1"/>
  <c r="J484" i="2"/>
  <c r="G484" i="9"/>
  <c r="K484" i="9" s="1"/>
  <c r="J266" i="2"/>
  <c r="G266" i="9"/>
  <c r="K266" i="9" s="1"/>
  <c r="G127" i="9"/>
  <c r="K127" i="9" s="1"/>
  <c r="J127" i="2"/>
  <c r="J98" i="2"/>
  <c r="G98" i="9"/>
  <c r="K98" i="9" s="1"/>
  <c r="J115" i="2"/>
  <c r="G115" i="9"/>
  <c r="K115" i="9" s="1"/>
  <c r="G26" i="9"/>
  <c r="K26" i="9" s="1"/>
  <c r="J26" i="2"/>
  <c r="J713" i="2"/>
  <c r="G713" i="9"/>
  <c r="K713" i="9" s="1"/>
  <c r="J649" i="2"/>
  <c r="G649" i="9"/>
  <c r="K649" i="9" s="1"/>
  <c r="J626" i="2"/>
  <c r="G626" i="9"/>
  <c r="K626" i="9" s="1"/>
  <c r="J620" i="2"/>
  <c r="G620" i="9"/>
  <c r="K620" i="9" s="1"/>
  <c r="J389" i="2"/>
  <c r="G389" i="9"/>
  <c r="K389" i="9" s="1"/>
  <c r="J246" i="2"/>
  <c r="G246" i="9"/>
  <c r="K246" i="9" s="1"/>
  <c r="J479" i="2"/>
  <c r="G479" i="9"/>
  <c r="K479" i="9" s="1"/>
  <c r="J581" i="2"/>
  <c r="G581" i="9"/>
  <c r="K581" i="9" s="1"/>
  <c r="G188" i="9"/>
  <c r="K188" i="9" s="1"/>
  <c r="J188" i="2"/>
  <c r="G124" i="9"/>
  <c r="K124" i="9" s="1"/>
  <c r="J124" i="2"/>
  <c r="J196" i="2"/>
  <c r="G196" i="9"/>
  <c r="K196" i="9" s="1"/>
  <c r="J147" i="2"/>
  <c r="G147" i="9"/>
  <c r="K147" i="9" s="1"/>
  <c r="J336" i="2"/>
  <c r="G336" i="9"/>
  <c r="K336" i="9" s="1"/>
  <c r="J208" i="2"/>
  <c r="G208" i="9"/>
  <c r="K208" i="9" s="1"/>
  <c r="J24" i="2"/>
  <c r="G24" i="9"/>
  <c r="K24" i="9" s="1"/>
  <c r="J704" i="2"/>
  <c r="G704" i="9"/>
  <c r="K704" i="9" s="1"/>
  <c r="J650" i="2"/>
  <c r="G650" i="9"/>
  <c r="K650" i="9" s="1"/>
  <c r="J597" i="2"/>
  <c r="G597" i="9"/>
  <c r="K597" i="9" s="1"/>
  <c r="J605" i="2"/>
  <c r="G605" i="9"/>
  <c r="K605" i="9" s="1"/>
  <c r="J568" i="2"/>
  <c r="G568" i="9"/>
  <c r="K568" i="9" s="1"/>
  <c r="J522" i="2"/>
  <c r="G522" i="9"/>
  <c r="K522" i="9" s="1"/>
  <c r="J587" i="2"/>
  <c r="G587" i="9"/>
  <c r="K587" i="9" s="1"/>
  <c r="J445" i="2"/>
  <c r="G445" i="9"/>
  <c r="K445" i="9" s="1"/>
  <c r="J442" i="2"/>
  <c r="G442" i="9"/>
  <c r="K442" i="9" s="1"/>
  <c r="J547" i="2"/>
  <c r="G547" i="9"/>
  <c r="K547" i="9" s="1"/>
  <c r="J247" i="2"/>
  <c r="G247" i="9"/>
  <c r="K247" i="9" s="1"/>
  <c r="J423" i="2"/>
  <c r="G423" i="9"/>
  <c r="K423" i="9" s="1"/>
  <c r="J305" i="2"/>
  <c r="G305" i="9"/>
  <c r="K305" i="9" s="1"/>
  <c r="J268" i="2"/>
  <c r="G268" i="9"/>
  <c r="K268" i="9" s="1"/>
  <c r="J212" i="2"/>
  <c r="G212" i="9"/>
  <c r="K212" i="9" s="1"/>
  <c r="J345" i="2"/>
  <c r="G345" i="9"/>
  <c r="K345" i="9" s="1"/>
  <c r="J229" i="2"/>
  <c r="G229" i="9"/>
  <c r="K229" i="9" s="1"/>
  <c r="J349" i="2"/>
  <c r="G349" i="9"/>
  <c r="K349" i="9" s="1"/>
  <c r="J253" i="2"/>
  <c r="G253" i="9"/>
  <c r="K253" i="9" s="1"/>
  <c r="J449" i="2"/>
  <c r="G449" i="9"/>
  <c r="K449" i="9" s="1"/>
  <c r="J180" i="2"/>
  <c r="G180" i="9"/>
  <c r="K180" i="9" s="1"/>
  <c r="J290" i="2"/>
  <c r="G290" i="9"/>
  <c r="K290" i="9" s="1"/>
  <c r="J252" i="2"/>
  <c r="G252" i="9"/>
  <c r="K252" i="9" s="1"/>
  <c r="J111" i="2"/>
  <c r="G111" i="9"/>
  <c r="K111" i="9" s="1"/>
  <c r="J36" i="2"/>
  <c r="G36" i="9"/>
  <c r="K36" i="9" s="1"/>
  <c r="J160" i="2"/>
  <c r="G160" i="9"/>
  <c r="K160" i="9" s="1"/>
  <c r="J533" i="2"/>
  <c r="G533" i="9"/>
  <c r="K533" i="9" s="1"/>
  <c r="J139" i="2"/>
  <c r="G139" i="9"/>
  <c r="K139" i="9" s="1"/>
  <c r="G34" i="9"/>
  <c r="K34" i="9" s="1"/>
  <c r="J34" i="2"/>
  <c r="J120" i="2"/>
  <c r="G120" i="9"/>
  <c r="K120" i="9" s="1"/>
  <c r="J114" i="2"/>
  <c r="G114" i="9"/>
  <c r="K114" i="9" s="1"/>
  <c r="G25" i="9"/>
  <c r="K25" i="9" s="1"/>
  <c r="J25" i="2"/>
  <c r="J175" i="2"/>
  <c r="G175" i="9"/>
  <c r="K175" i="9" s="1"/>
  <c r="J148" i="2"/>
  <c r="G148" i="9"/>
  <c r="K148" i="9" s="1"/>
  <c r="J755" i="2"/>
  <c r="G755" i="9"/>
  <c r="K755" i="9" s="1"/>
  <c r="J691" i="2"/>
  <c r="G691" i="9"/>
  <c r="K691" i="9" s="1"/>
  <c r="J619" i="2"/>
  <c r="G619" i="9"/>
  <c r="K619" i="9" s="1"/>
  <c r="J476" i="2"/>
  <c r="G476" i="9"/>
  <c r="K476" i="9" s="1"/>
  <c r="J458" i="2"/>
  <c r="G458" i="9"/>
  <c r="K458" i="9" s="1"/>
  <c r="J331" i="2"/>
  <c r="G331" i="9"/>
  <c r="K331" i="9" s="1"/>
  <c r="J271" i="2"/>
  <c r="G271" i="9"/>
  <c r="K271" i="9" s="1"/>
  <c r="J371" i="2"/>
  <c r="G371" i="9"/>
  <c r="K371" i="9" s="1"/>
  <c r="G209" i="9"/>
  <c r="K209" i="9" s="1"/>
  <c r="J209" i="2"/>
  <c r="J162" i="2"/>
  <c r="G162" i="9"/>
  <c r="K162" i="9" s="1"/>
  <c r="J193" i="2"/>
  <c r="G193" i="9"/>
  <c r="K193" i="9" s="1"/>
  <c r="J733" i="2"/>
  <c r="G733" i="9"/>
  <c r="K733" i="9" s="1"/>
  <c r="J689" i="2"/>
  <c r="G689" i="9"/>
  <c r="K689" i="9" s="1"/>
  <c r="J628" i="2"/>
  <c r="G628" i="9"/>
  <c r="K628" i="9" s="1"/>
  <c r="J353" i="2"/>
  <c r="G353" i="9"/>
  <c r="K353" i="9" s="1"/>
  <c r="J441" i="2"/>
  <c r="G441" i="9"/>
  <c r="K441" i="9" s="1"/>
  <c r="J339" i="2"/>
  <c r="G339" i="9"/>
  <c r="K339" i="9" s="1"/>
  <c r="J187" i="2"/>
  <c r="G187" i="9"/>
  <c r="K187" i="9" s="1"/>
  <c r="J772" i="2"/>
  <c r="G772" i="9"/>
  <c r="K772" i="9" s="1"/>
  <c r="J647" i="2"/>
  <c r="G647" i="9"/>
  <c r="K647" i="9" s="1"/>
  <c r="J591" i="2"/>
  <c r="G591" i="9"/>
  <c r="K591" i="9" s="1"/>
  <c r="J417" i="2"/>
  <c r="G417" i="9"/>
  <c r="K417" i="9" s="1"/>
  <c r="J569" i="2"/>
  <c r="G569" i="9"/>
  <c r="K569" i="9" s="1"/>
  <c r="J313" i="2"/>
  <c r="G313" i="9"/>
  <c r="K313" i="9" s="1"/>
  <c r="J265" i="2"/>
  <c r="G265" i="9"/>
  <c r="K265" i="9" s="1"/>
  <c r="J341" i="2"/>
  <c r="G341" i="9"/>
  <c r="K341" i="9" s="1"/>
  <c r="J241" i="2"/>
  <c r="G241" i="9"/>
  <c r="K241" i="9" s="1"/>
  <c r="J228" i="2"/>
  <c r="G228" i="9"/>
  <c r="K228" i="9" s="1"/>
  <c r="G186" i="9"/>
  <c r="K186" i="9" s="1"/>
  <c r="J186" i="2"/>
  <c r="J734" i="2"/>
  <c r="G734" i="9"/>
  <c r="K734" i="9" s="1"/>
  <c r="J703" i="2"/>
  <c r="G703" i="9"/>
  <c r="K703" i="9" s="1"/>
  <c r="J530" i="2"/>
  <c r="G530" i="9"/>
  <c r="K530" i="9" s="1"/>
  <c r="J553" i="2"/>
  <c r="G553" i="9"/>
  <c r="K553" i="9" s="1"/>
  <c r="J510" i="2"/>
  <c r="G510" i="9"/>
  <c r="K510" i="9" s="1"/>
  <c r="J362" i="2"/>
  <c r="G362" i="9"/>
  <c r="K362" i="9" s="1"/>
  <c r="G281" i="9"/>
  <c r="K281" i="9" s="1"/>
  <c r="J281" i="2"/>
  <c r="J195" i="2"/>
  <c r="G195" i="9"/>
  <c r="K195" i="9" s="1"/>
  <c r="G170" i="9"/>
  <c r="K170" i="9" s="1"/>
  <c r="J170" i="2"/>
  <c r="G32" i="9"/>
  <c r="K32" i="9" s="1"/>
  <c r="J32" i="2"/>
  <c r="J89" i="2"/>
  <c r="G89" i="9"/>
  <c r="K89" i="9" s="1"/>
  <c r="J750" i="2"/>
  <c r="G750" i="9"/>
  <c r="K750" i="9" s="1"/>
  <c r="J681" i="2"/>
  <c r="G681" i="9"/>
  <c r="K681" i="9" s="1"/>
  <c r="J607" i="2"/>
  <c r="G607" i="9"/>
  <c r="K607" i="9" s="1"/>
  <c r="J457" i="2"/>
  <c r="G457" i="9"/>
  <c r="K457" i="9" s="1"/>
  <c r="J297" i="2"/>
  <c r="G297" i="9"/>
  <c r="K297" i="9" s="1"/>
  <c r="J269" i="2"/>
  <c r="G269" i="9"/>
  <c r="K269" i="9" s="1"/>
  <c r="J232" i="2"/>
  <c r="G232" i="9"/>
  <c r="K232" i="9" s="1"/>
  <c r="J329" i="2"/>
  <c r="G329" i="9"/>
  <c r="K329" i="9" s="1"/>
  <c r="J116" i="2"/>
  <c r="G116" i="9"/>
  <c r="K116" i="9" s="1"/>
  <c r="J425" i="2"/>
  <c r="G425" i="9"/>
  <c r="K425" i="9" s="1"/>
  <c r="J42" i="2"/>
  <c r="G42" i="9"/>
  <c r="K42" i="9" s="1"/>
  <c r="J165" i="2"/>
  <c r="G165" i="9"/>
  <c r="K165" i="9" s="1"/>
  <c r="J724" i="2"/>
  <c r="G724" i="9"/>
  <c r="K724" i="9" s="1"/>
  <c r="J624" i="2"/>
  <c r="G624" i="9"/>
  <c r="K624" i="9" s="1"/>
  <c r="J711" i="2"/>
  <c r="G711" i="9"/>
  <c r="K711" i="9" s="1"/>
  <c r="J762" i="2"/>
  <c r="G762" i="9"/>
  <c r="K762" i="9" s="1"/>
  <c r="J739" i="2"/>
  <c r="G739" i="9"/>
  <c r="K739" i="9" s="1"/>
  <c r="J601" i="2"/>
  <c r="G601" i="9"/>
  <c r="K601" i="9" s="1"/>
  <c r="J516" i="2"/>
  <c r="G516" i="9"/>
  <c r="K516" i="9" s="1"/>
  <c r="J367" i="2"/>
  <c r="G367" i="9"/>
  <c r="K367" i="9" s="1"/>
  <c r="J254" i="2"/>
  <c r="G254" i="9"/>
  <c r="K254" i="9" s="1"/>
  <c r="J459" i="2"/>
  <c r="G459" i="9"/>
  <c r="K459" i="9" s="1"/>
  <c r="J560" i="2"/>
  <c r="G560" i="9"/>
  <c r="K560" i="9" s="1"/>
  <c r="G172" i="9"/>
  <c r="K172" i="9" s="1"/>
  <c r="J172" i="2"/>
  <c r="J81" i="2"/>
  <c r="G81" i="9"/>
  <c r="K81" i="9" s="1"/>
  <c r="J85" i="2"/>
  <c r="G85" i="9"/>
  <c r="K85" i="9" s="1"/>
  <c r="G113" i="9"/>
  <c r="K113" i="9" s="1"/>
  <c r="J113" i="2"/>
  <c r="J86" i="2"/>
  <c r="G86" i="9"/>
  <c r="K86" i="9" s="1"/>
  <c r="G58" i="9"/>
  <c r="K58" i="9" s="1"/>
  <c r="J58" i="2"/>
  <c r="J157" i="2"/>
  <c r="G157" i="9"/>
  <c r="K157" i="9" s="1"/>
  <c r="J799" i="2"/>
  <c r="G799" i="9"/>
  <c r="K799" i="9" s="1"/>
  <c r="J738" i="2"/>
  <c r="G738" i="9"/>
  <c r="K738" i="9" s="1"/>
  <c r="J614" i="2"/>
  <c r="G614" i="9"/>
  <c r="K614" i="9" s="1"/>
  <c r="J590" i="2"/>
  <c r="G590" i="9"/>
  <c r="K590" i="9" s="1"/>
  <c r="J146" i="2"/>
  <c r="G146" i="9"/>
  <c r="K146" i="9" s="1"/>
  <c r="J804" i="2"/>
  <c r="G804" i="9"/>
  <c r="K804" i="9" s="1"/>
  <c r="J747" i="2"/>
  <c r="G747" i="9"/>
  <c r="K747" i="9" s="1"/>
  <c r="J700" i="2"/>
  <c r="G700" i="9"/>
  <c r="K700" i="9" s="1"/>
  <c r="J673" i="2"/>
  <c r="G673" i="9"/>
  <c r="K673" i="9" s="1"/>
  <c r="J603" i="2"/>
  <c r="G603" i="9"/>
  <c r="K603" i="9" s="1"/>
  <c r="J672" i="2"/>
  <c r="G672" i="9"/>
  <c r="K672" i="9" s="1"/>
  <c r="J676" i="2"/>
  <c r="G676" i="9"/>
  <c r="K676" i="9" s="1"/>
  <c r="J599" i="2"/>
  <c r="G599" i="9"/>
  <c r="K599" i="9" s="1"/>
  <c r="J797" i="2"/>
  <c r="G797" i="9"/>
  <c r="K797" i="9" s="1"/>
  <c r="J564" i="2"/>
  <c r="G564" i="9"/>
  <c r="K564" i="9" s="1"/>
  <c r="J496" i="2"/>
  <c r="G496" i="9"/>
  <c r="K496" i="9" s="1"/>
  <c r="J511" i="2"/>
  <c r="G511" i="9"/>
  <c r="K511" i="9" s="1"/>
  <c r="J395" i="2"/>
  <c r="G395" i="9"/>
  <c r="K395" i="9" s="1"/>
  <c r="J404" i="2"/>
  <c r="G404" i="9"/>
  <c r="K404" i="9" s="1"/>
  <c r="J393" i="2"/>
  <c r="G393" i="9"/>
  <c r="K393" i="9" s="1"/>
  <c r="J308" i="2"/>
  <c r="G308" i="9"/>
  <c r="K308" i="9" s="1"/>
  <c r="J408" i="2"/>
  <c r="G408" i="9"/>
  <c r="K408" i="9" s="1"/>
  <c r="J315" i="2"/>
  <c r="G315" i="9"/>
  <c r="K315" i="9" s="1"/>
  <c r="J280" i="2"/>
  <c r="G280" i="9"/>
  <c r="K280" i="9" s="1"/>
  <c r="J286" i="2"/>
  <c r="G286" i="9"/>
  <c r="K286" i="9" s="1"/>
  <c r="J314" i="2"/>
  <c r="G314" i="9"/>
  <c r="K314" i="9" s="1"/>
  <c r="J258" i="2"/>
  <c r="G258" i="9"/>
  <c r="K258" i="9" s="1"/>
  <c r="J319" i="2"/>
  <c r="G319" i="9"/>
  <c r="K319" i="9" s="1"/>
  <c r="J504" i="2"/>
  <c r="G504" i="9"/>
  <c r="K504" i="9" s="1"/>
  <c r="J152" i="2"/>
  <c r="G152" i="9"/>
  <c r="K152" i="9" s="1"/>
  <c r="J140" i="2"/>
  <c r="G140" i="9"/>
  <c r="K140" i="9" s="1"/>
  <c r="J71" i="2"/>
  <c r="G71" i="9"/>
  <c r="K71" i="9" s="1"/>
  <c r="J131" i="2"/>
  <c r="G131" i="9"/>
  <c r="K131" i="9" s="1"/>
  <c r="J78" i="2"/>
  <c r="G78" i="9"/>
  <c r="K78" i="9" s="1"/>
  <c r="J197" i="2"/>
  <c r="G197" i="9"/>
  <c r="K197" i="9" s="1"/>
  <c r="J63" i="2"/>
  <c r="G63" i="9"/>
  <c r="K63" i="9" s="1"/>
  <c r="J183" i="2"/>
  <c r="G183" i="9"/>
  <c r="K183" i="9" s="1"/>
  <c r="J76" i="2"/>
  <c r="G76" i="9"/>
  <c r="K76" i="9" s="1"/>
  <c r="G50" i="9"/>
  <c r="K50" i="9" s="1"/>
  <c r="J50" i="2"/>
  <c r="J184" i="2"/>
  <c r="G184" i="9"/>
  <c r="K184" i="9" s="1"/>
  <c r="G79" i="9"/>
  <c r="K79" i="9" s="1"/>
  <c r="J79" i="2"/>
  <c r="G107" i="9"/>
  <c r="K107" i="9" s="1"/>
  <c r="J107" i="2"/>
  <c r="J88" i="2"/>
  <c r="G88" i="9"/>
  <c r="K88" i="9" s="1"/>
  <c r="J729" i="2"/>
  <c r="G729" i="9"/>
  <c r="K729" i="9" s="1"/>
  <c r="J702" i="2"/>
  <c r="G702" i="9"/>
  <c r="K702" i="9" s="1"/>
  <c r="J505" i="2"/>
  <c r="G505" i="9"/>
  <c r="K505" i="9" s="1"/>
  <c r="J368" i="2"/>
  <c r="G368" i="9"/>
  <c r="K368" i="9" s="1"/>
  <c r="J263" i="2"/>
  <c r="G263" i="9"/>
  <c r="K263" i="9" s="1"/>
  <c r="J220" i="2"/>
  <c r="G220" i="9"/>
  <c r="K220" i="9" s="1"/>
  <c r="J545" i="2"/>
  <c r="G545" i="9"/>
  <c r="K545" i="9" s="1"/>
  <c r="J132" i="2"/>
  <c r="G132" i="9"/>
  <c r="K132" i="9" s="1"/>
  <c r="J277" i="2"/>
  <c r="G277" i="9"/>
  <c r="K277" i="9" s="1"/>
  <c r="J198" i="2"/>
  <c r="G198" i="9"/>
  <c r="K198" i="9" s="1"/>
  <c r="J168" i="2"/>
  <c r="G168" i="9"/>
  <c r="K168" i="9" s="1"/>
  <c r="J720" i="2"/>
  <c r="G720" i="9"/>
  <c r="K720" i="9" s="1"/>
  <c r="J656" i="2"/>
  <c r="G656" i="9"/>
  <c r="K656" i="9" s="1"/>
  <c r="J666" i="2"/>
  <c r="G666" i="9"/>
  <c r="K666" i="9" s="1"/>
  <c r="J589" i="2"/>
  <c r="G589" i="9"/>
  <c r="K589" i="9" s="1"/>
  <c r="J278" i="2"/>
  <c r="G278" i="9"/>
  <c r="K278" i="9" s="1"/>
  <c r="J381" i="2"/>
  <c r="G381" i="9"/>
  <c r="K381" i="9" s="1"/>
  <c r="J426" i="2"/>
  <c r="G426" i="9"/>
  <c r="K426" i="9" s="1"/>
  <c r="J451" i="2"/>
  <c r="G451" i="9"/>
  <c r="K451" i="9" s="1"/>
  <c r="J206" i="2"/>
  <c r="G206" i="9"/>
  <c r="K206" i="9" s="1"/>
  <c r="J169" i="2"/>
  <c r="G169" i="9"/>
  <c r="K169" i="9" s="1"/>
  <c r="J54" i="2"/>
  <c r="G54" i="9"/>
  <c r="K54" i="9" s="1"/>
  <c r="J128" i="2"/>
  <c r="G128" i="9"/>
  <c r="K128" i="9" s="1"/>
  <c r="J790" i="2"/>
  <c r="G790" i="9"/>
  <c r="K790" i="9" s="1"/>
  <c r="J769" i="2"/>
  <c r="G769" i="9"/>
  <c r="K769" i="9" s="1"/>
  <c r="J714" i="2"/>
  <c r="G714" i="9"/>
  <c r="K714" i="9" s="1"/>
  <c r="J633" i="2"/>
  <c r="G633" i="9"/>
  <c r="K633" i="9" s="1"/>
  <c r="J795" i="2"/>
  <c r="G795" i="9"/>
  <c r="K795" i="9" s="1"/>
  <c r="J718" i="2"/>
  <c r="G718" i="9"/>
  <c r="K718" i="9" s="1"/>
  <c r="J460" i="2"/>
  <c r="G460" i="9"/>
  <c r="K460" i="9" s="1"/>
  <c r="J431" i="2"/>
  <c r="G431" i="9"/>
  <c r="K431" i="9" s="1"/>
  <c r="J401" i="2"/>
  <c r="G401" i="9"/>
  <c r="K401" i="9" s="1"/>
  <c r="J413" i="2"/>
  <c r="G413" i="9"/>
  <c r="K413" i="9" s="1"/>
  <c r="J529" i="2"/>
  <c r="G529" i="9"/>
  <c r="K529" i="9" s="1"/>
  <c r="J151" i="2"/>
  <c r="G151" i="9"/>
  <c r="K151" i="9" s="1"/>
  <c r="J159" i="2"/>
  <c r="G159" i="9"/>
  <c r="K159" i="9" s="1"/>
  <c r="J126" i="2"/>
  <c r="G126" i="9"/>
  <c r="K126" i="9" s="1"/>
  <c r="J761" i="2"/>
  <c r="G761" i="9"/>
  <c r="K761" i="9" s="1"/>
  <c r="J727" i="2"/>
  <c r="G727" i="9"/>
  <c r="K727" i="9" s="1"/>
  <c r="J609" i="2"/>
  <c r="G609" i="9"/>
  <c r="K609" i="9" s="1"/>
  <c r="J500" i="2"/>
  <c r="G500" i="9"/>
  <c r="K500" i="9" s="1"/>
  <c r="J421" i="2"/>
  <c r="G421" i="9"/>
  <c r="K421" i="9" s="1"/>
  <c r="J249" i="2"/>
  <c r="G249" i="9"/>
  <c r="K249" i="9" s="1"/>
  <c r="J309" i="2"/>
  <c r="G309" i="9"/>
  <c r="K309" i="9" s="1"/>
  <c r="J437" i="2"/>
  <c r="G437" i="9"/>
  <c r="K437" i="9" s="1"/>
  <c r="J347" i="2"/>
  <c r="G347" i="9"/>
  <c r="K347" i="9" s="1"/>
  <c r="J338" i="2"/>
  <c r="G338" i="9"/>
  <c r="K338" i="9" s="1"/>
  <c r="J306" i="2"/>
  <c r="G306" i="9"/>
  <c r="K306" i="9" s="1"/>
  <c r="J218" i="2"/>
  <c r="G218" i="9"/>
  <c r="K218" i="9" s="1"/>
  <c r="J179" i="2"/>
  <c r="G179" i="9"/>
  <c r="K179" i="9" s="1"/>
  <c r="J103" i="2"/>
  <c r="G103" i="9"/>
  <c r="K103" i="9" s="1"/>
  <c r="J22" i="2"/>
  <c r="G22" i="9"/>
  <c r="K22" i="9" s="1"/>
  <c r="J77" i="2"/>
  <c r="G77" i="9"/>
  <c r="K77" i="9" s="1"/>
  <c r="J356" i="2"/>
  <c r="G356" i="9"/>
  <c r="K356" i="9" s="1"/>
  <c r="J744" i="2"/>
  <c r="G744" i="9"/>
  <c r="K744" i="9" s="1"/>
  <c r="J793" i="2"/>
  <c r="G793" i="9"/>
  <c r="K793" i="9" s="1"/>
  <c r="J745" i="2"/>
  <c r="G745" i="9"/>
  <c r="K745" i="9" s="1"/>
  <c r="J730" i="2"/>
  <c r="G730" i="9"/>
  <c r="K730" i="9" s="1"/>
  <c r="J701" i="2"/>
  <c r="G701" i="9"/>
  <c r="K701" i="9" s="1"/>
  <c r="J705" i="2"/>
  <c r="G705" i="9"/>
  <c r="K705" i="9" s="1"/>
  <c r="J668" i="2"/>
  <c r="G668" i="9"/>
  <c r="K668" i="9" s="1"/>
  <c r="J588" i="2"/>
  <c r="G588" i="9"/>
  <c r="K588" i="9" s="1"/>
  <c r="G582" i="9"/>
  <c r="K582" i="9" s="1"/>
  <c r="J582" i="2"/>
  <c r="J541" i="2"/>
  <c r="G541" i="9"/>
  <c r="K541" i="9" s="1"/>
  <c r="J477" i="2"/>
  <c r="G477" i="9"/>
  <c r="K477" i="9" s="1"/>
  <c r="J369" i="2"/>
  <c r="G369" i="9"/>
  <c r="K369" i="9" s="1"/>
  <c r="J374" i="2"/>
  <c r="G374" i="9"/>
  <c r="K374" i="9" s="1"/>
  <c r="J461" i="2"/>
  <c r="G461" i="9"/>
  <c r="K461" i="9" s="1"/>
  <c r="J295" i="2"/>
  <c r="G295" i="9"/>
  <c r="K295" i="9" s="1"/>
  <c r="J574" i="2"/>
  <c r="G574" i="9"/>
  <c r="K574" i="9" s="1"/>
  <c r="J294" i="2"/>
  <c r="G294" i="9"/>
  <c r="K294" i="9" s="1"/>
  <c r="J379" i="2"/>
  <c r="G379" i="9"/>
  <c r="K379" i="9" s="1"/>
  <c r="J227" i="2"/>
  <c r="G227" i="9"/>
  <c r="K227" i="9" s="1"/>
  <c r="J285" i="2"/>
  <c r="G285" i="9"/>
  <c r="K285" i="9" s="1"/>
  <c r="J236" i="2"/>
  <c r="G236" i="9"/>
  <c r="K236" i="9" s="1"/>
  <c r="G143" i="9"/>
  <c r="K143" i="9" s="1"/>
  <c r="J143" i="2"/>
  <c r="G210" i="9"/>
  <c r="K210" i="9" s="1"/>
  <c r="J210" i="2"/>
  <c r="J142" i="2"/>
  <c r="G142" i="9"/>
  <c r="K142" i="9" s="1"/>
  <c r="J204" i="2"/>
  <c r="G204" i="9"/>
  <c r="K204" i="9" s="1"/>
  <c r="J171" i="2"/>
  <c r="G171" i="9"/>
  <c r="K171" i="9" s="1"/>
  <c r="J105" i="2"/>
  <c r="G105" i="9"/>
  <c r="K105" i="9" s="1"/>
  <c r="J178" i="2"/>
  <c r="G178" i="9"/>
  <c r="K178" i="9" s="1"/>
  <c r="J213" i="2"/>
  <c r="G213" i="9"/>
  <c r="K213" i="9" s="1"/>
  <c r="G70" i="9"/>
  <c r="K70" i="9" s="1"/>
  <c r="J70" i="2"/>
  <c r="J56" i="2"/>
  <c r="G56" i="9"/>
  <c r="K56" i="9" s="1"/>
  <c r="J167" i="2"/>
  <c r="G167" i="9"/>
  <c r="K167" i="9" s="1"/>
  <c r="G64" i="9"/>
  <c r="K64" i="9" s="1"/>
  <c r="J64" i="2"/>
  <c r="J182" i="2"/>
  <c r="G182" i="9"/>
  <c r="K182" i="9" s="1"/>
  <c r="J46" i="2"/>
  <c r="G46" i="9"/>
  <c r="K46" i="9" s="1"/>
  <c r="I195" i="10" l="1"/>
  <c r="J8" i="10" s="1"/>
  <c r="I195" i="12"/>
  <c r="J8" i="12" s="1"/>
  <c r="G806" i="2"/>
  <c r="J7" i="2" s="1"/>
  <c r="G806" i="9"/>
  <c r="K7" i="9" s="1"/>
</calcChain>
</file>

<file path=xl/sharedStrings.xml><?xml version="1.0" encoding="utf-8"?>
<sst xmlns="http://schemas.openxmlformats.org/spreadsheetml/2006/main" count="8989" uniqueCount="3564">
  <si>
    <t>Артикул</t>
  </si>
  <si>
    <t>Наименование</t>
  </si>
  <si>
    <t>Зубило SDS+ (14x250x20)</t>
  </si>
  <si>
    <t>Зубило SDS+ (14x250x50)</t>
  </si>
  <si>
    <t>Бур по бетону SDS+ (12x260)</t>
  </si>
  <si>
    <t>Бур по бетону SDS+ (12x210)</t>
  </si>
  <si>
    <t>Бур по бетону SDS+ (10x310)</t>
  </si>
  <si>
    <t>Бур по бетону SDS+ (10x360)</t>
  </si>
  <si>
    <t>Бур по бетону SDS+ (12x110)</t>
  </si>
  <si>
    <t>Бур по бетону SDS+ (12x160)</t>
  </si>
  <si>
    <t>Бур по бетону SDS+ (6x110)</t>
  </si>
  <si>
    <t>Бур по бетону SDS+ (6x160)</t>
  </si>
  <si>
    <t>Бур по бетону SDS+ (6x210)</t>
  </si>
  <si>
    <t>Бур по бетону SDS+ (6x260)</t>
  </si>
  <si>
    <t>Бур по бетону SDS+ (6x310)</t>
  </si>
  <si>
    <t>Бур по бетону SDS+ (8x110)</t>
  </si>
  <si>
    <t>Бур по бетону SDS+ (8x160)</t>
  </si>
  <si>
    <t>Бур по бетону SDS+ (10x110)</t>
  </si>
  <si>
    <t>Бур по бетону SDS+ (10x160)</t>
  </si>
  <si>
    <t>Бур по бетону SDS+ (10x210)</t>
  </si>
  <si>
    <t>Бур по бетону SDS+ (10x260)</t>
  </si>
  <si>
    <t>Коронка по бетону SDS+ D65</t>
  </si>
  <si>
    <t>Коронка по бетону SDS+ D68</t>
  </si>
  <si>
    <t>Коронка по бетону SDS+ D70</t>
  </si>
  <si>
    <t>Коронка по бетону SDS+ D75</t>
  </si>
  <si>
    <t>Пика SDS+ (14X250)</t>
  </si>
  <si>
    <t>Пика SDS+ (14X400)</t>
  </si>
  <si>
    <t>Сверло по металлу HSS D2,5</t>
  </si>
  <si>
    <t>Сверло по металлу HSS D3</t>
  </si>
  <si>
    <t>Сверло по металлу HSS D3,2</t>
  </si>
  <si>
    <t>Сверло по металлу HSS D3,5</t>
  </si>
  <si>
    <t>Сверло по металлу HSS D3,8</t>
  </si>
  <si>
    <t>Сверло по металлу HSS D4</t>
  </si>
  <si>
    <t>Сверло по металлу HSS D4,2</t>
  </si>
  <si>
    <t>Сверло по металлу HSS D4,5</t>
  </si>
  <si>
    <t>Сверло по металлу HSS D5</t>
  </si>
  <si>
    <t>Сверло по металлу HSS D5,5</t>
  </si>
  <si>
    <t>Сверло по металлу HSS D6</t>
  </si>
  <si>
    <t>Сверло по металлу HSS D6,5</t>
  </si>
  <si>
    <t>Сверло по металлу HSS D8</t>
  </si>
  <si>
    <t>Сверло по металлу HSS D10</t>
  </si>
  <si>
    <t>Сверло ступенчатое (4х12)</t>
  </si>
  <si>
    <t>Сверло ступенчатое (4х39)</t>
  </si>
  <si>
    <t>Сверло ступенчатое (4х32)</t>
  </si>
  <si>
    <t>Сверло ступенчатое (4х20)</t>
  </si>
  <si>
    <t>Насадка для дрели и УШМ с липучкой (125x5)</t>
  </si>
  <si>
    <t>Рулетка измерительная магнитная 5м*25мм</t>
  </si>
  <si>
    <t>Диск пильный по дереву (125x24Тx22,23)</t>
  </si>
  <si>
    <t>Диск пильный по дереву (125x36Тx22,23)</t>
  </si>
  <si>
    <t>Диск пильный по дереву (125x48Тx22,23)</t>
  </si>
  <si>
    <t>Лезвия для ножа (18мм)</t>
  </si>
  <si>
    <t>Нож строительный (18мм)</t>
  </si>
  <si>
    <t>705-010-100</t>
  </si>
  <si>
    <t>705-010-223</t>
  </si>
  <si>
    <t>688-010-060</t>
  </si>
  <si>
    <t>688-010-040</t>
  </si>
  <si>
    <t>697-010-125482223</t>
  </si>
  <si>
    <t>697-010-125362223</t>
  </si>
  <si>
    <t>697-010-125242223</t>
  </si>
  <si>
    <t>661-010-125</t>
  </si>
  <si>
    <t>641-010-230</t>
  </si>
  <si>
    <t>641-010-125</t>
  </si>
  <si>
    <t>640-010-230</t>
  </si>
  <si>
    <t>640-010-125</t>
  </si>
  <si>
    <t>533-010-0525</t>
  </si>
  <si>
    <t>520-010-12505</t>
  </si>
  <si>
    <t>439-010-010</t>
  </si>
  <si>
    <t>439-010-008</t>
  </si>
  <si>
    <t>439-010-0065</t>
  </si>
  <si>
    <t>439-010-006</t>
  </si>
  <si>
    <t>439-010-0055</t>
  </si>
  <si>
    <t>439-010-005</t>
  </si>
  <si>
    <t>439-010-0042</t>
  </si>
  <si>
    <t>439-010-004</t>
  </si>
  <si>
    <t>439-010-0032</t>
  </si>
  <si>
    <t>439-010-003</t>
  </si>
  <si>
    <t>439-010-0025</t>
  </si>
  <si>
    <t>439-010-002</t>
  </si>
  <si>
    <t>437-010-439</t>
  </si>
  <si>
    <t>437-010-432</t>
  </si>
  <si>
    <t>437-010-420</t>
  </si>
  <si>
    <t>437-010-412</t>
  </si>
  <si>
    <t>435-010-010</t>
  </si>
  <si>
    <t>435-010-008</t>
  </si>
  <si>
    <t>435-010-0065</t>
  </si>
  <si>
    <t>435-010-006</t>
  </si>
  <si>
    <t>435-010-0055</t>
  </si>
  <si>
    <t>435-010-0052</t>
  </si>
  <si>
    <t>435-010-005</t>
  </si>
  <si>
    <t>435-010-0045</t>
  </si>
  <si>
    <t>435-010-0042</t>
  </si>
  <si>
    <t>435-010-004</t>
  </si>
  <si>
    <t>435-010-0038</t>
  </si>
  <si>
    <t>435-010-0035</t>
  </si>
  <si>
    <t>435-010-0032</t>
  </si>
  <si>
    <t>435-010-003</t>
  </si>
  <si>
    <t>435-010-0025</t>
  </si>
  <si>
    <t>432-010-08</t>
  </si>
  <si>
    <t>432-010-06</t>
  </si>
  <si>
    <t>427-010-14400</t>
  </si>
  <si>
    <t>427-010-14250</t>
  </si>
  <si>
    <t>422-010-75</t>
  </si>
  <si>
    <t>422-010-70</t>
  </si>
  <si>
    <t>422-010-68</t>
  </si>
  <si>
    <t>422-010-65</t>
  </si>
  <si>
    <t>411-010-1425050</t>
  </si>
  <si>
    <t>411-010-1425020</t>
  </si>
  <si>
    <t>402-010-8160</t>
  </si>
  <si>
    <t>402-010-10110</t>
  </si>
  <si>
    <t>402-010-10160</t>
  </si>
  <si>
    <t>402-010-10210</t>
  </si>
  <si>
    <t>402-010-10260</t>
  </si>
  <si>
    <t>402-010-10310</t>
  </si>
  <si>
    <t>402-010-10360</t>
  </si>
  <si>
    <t>402-010-12110</t>
  </si>
  <si>
    <t>402-010-12160</t>
  </si>
  <si>
    <t>402-010-12210</t>
  </si>
  <si>
    <t>402-010-12260</t>
  </si>
  <si>
    <t>402-010-8110</t>
  </si>
  <si>
    <t>402-010-6310</t>
  </si>
  <si>
    <t>402-010-6260</t>
  </si>
  <si>
    <t>402-010-6210</t>
  </si>
  <si>
    <t>402-010-6160</t>
  </si>
  <si>
    <t>402-010-6110</t>
  </si>
  <si>
    <t>Сверло по стеклу ц/х D6</t>
  </si>
  <si>
    <t>Сверло по стеклу ц/х D8</t>
  </si>
  <si>
    <t>Изображение</t>
  </si>
  <si>
    <t>Бур по бетону SDS+</t>
  </si>
  <si>
    <t>Зубило SDS+</t>
  </si>
  <si>
    <t>Коронка по бетону SDS+</t>
  </si>
  <si>
    <t>Пика SDS+</t>
  </si>
  <si>
    <t>Сверло по металлу HSS</t>
  </si>
  <si>
    <t>Сверло ступенчатое</t>
  </si>
  <si>
    <t>Сверло по металлу (кобальт)</t>
  </si>
  <si>
    <t>Насадка для дрели и УШМ с липучкой</t>
  </si>
  <si>
    <t>Рулетка измерительная</t>
  </si>
  <si>
    <t>Диск алмазный сегментный</t>
  </si>
  <si>
    <t>Диск алмазный турбо</t>
  </si>
  <si>
    <t>Чаша алмазная сегментная</t>
  </si>
  <si>
    <t>Диск пильный по дереву</t>
  </si>
  <si>
    <t>Круг шлифовальный лепестковый торцевой</t>
  </si>
  <si>
    <t>Лезвия для ножа</t>
  </si>
  <si>
    <t>Брутто за шт.</t>
  </si>
  <si>
    <t>Вес</t>
  </si>
  <si>
    <t>Итого, кг.</t>
  </si>
  <si>
    <t>Вес заказа, кг.</t>
  </si>
  <si>
    <t>Сумма заказа</t>
  </si>
  <si>
    <t>Ваш заказ, штук/комплектов</t>
  </si>
  <si>
    <t>Единиц в комплекте</t>
  </si>
  <si>
    <t>Включить стоимость доставки в цену</t>
  </si>
  <si>
    <t>Оплата за наличные</t>
  </si>
  <si>
    <t>Если включить в стоимость доставку</t>
  </si>
  <si>
    <t>Если оплата за наличку (-10%)</t>
  </si>
  <si>
    <t>Стоимость доставки за шт.</t>
  </si>
  <si>
    <t>Итого сумма заказа</t>
  </si>
  <si>
    <t>Стоимость доставки</t>
  </si>
  <si>
    <t>Штук/
комплектов
в коробке</t>
  </si>
  <si>
    <t>Комплекты в штуках</t>
  </si>
  <si>
    <t>-</t>
  </si>
  <si>
    <t>Бур по бетону SDS+ (6x350)</t>
  </si>
  <si>
    <t>Бур по бетону SDS+ (8x210)</t>
  </si>
  <si>
    <t>Бур по бетону SDS+ (10x410)</t>
  </si>
  <si>
    <t>Бур по бетону SDS+ (10x460)</t>
  </si>
  <si>
    <t>Бур по бетону SDS+ (12x310)</t>
  </si>
  <si>
    <t>Бур по бетону SDS+ (12x360)</t>
  </si>
  <si>
    <t>Бур по бетону SDS+ (12x460)</t>
  </si>
  <si>
    <t>Коронка по бетону SDS+ D100</t>
  </si>
  <si>
    <t>Коронка по бетону SDS+ D110</t>
  </si>
  <si>
    <t>Коронка по бетону SDS+ D120</t>
  </si>
  <si>
    <t>Сверло по стеклу цилиндрический хвостовик</t>
  </si>
  <si>
    <t>Сверло по стеклу шестигранный хвостовик (4х резцовое)</t>
  </si>
  <si>
    <t>Сверло по стеклу ш/х 4х резц. D6</t>
  </si>
  <si>
    <t>Сверло по стеклу ш/х 4х резц. D8</t>
  </si>
  <si>
    <t>Сверло по металлу HSS D4,8</t>
  </si>
  <si>
    <t>Сверло по металлу HSS D7</t>
  </si>
  <si>
    <t>Сверло по металлу HSS D8,5</t>
  </si>
  <si>
    <t>Сверло по металлу HSS D9</t>
  </si>
  <si>
    <t>Сверло по металлу HSS D12</t>
  </si>
  <si>
    <t>Сверло по металлу HSS D16</t>
  </si>
  <si>
    <t>Диск алмазный сплошной</t>
  </si>
  <si>
    <t>Чаша алмазная турбо</t>
  </si>
  <si>
    <t>Диск пильный по дереву (190x24Тx30-20)</t>
  </si>
  <si>
    <t>Диск пильный по дереву (190x36Тx30-20)</t>
  </si>
  <si>
    <t>Диск пильный по дереву (190x48Тx30-20)</t>
  </si>
  <si>
    <t>Диск пильный по дереву (190x56Тx30-20)</t>
  </si>
  <si>
    <t>Шлифовальный круг на липучке</t>
  </si>
  <si>
    <t>Нож строительный металлический (18мм)</t>
  </si>
  <si>
    <t>402-010-6350</t>
  </si>
  <si>
    <t>402-010-8210</t>
  </si>
  <si>
    <t>402-010-10410</t>
  </si>
  <si>
    <t>402-010-10460</t>
  </si>
  <si>
    <t>402-010-12310</t>
  </si>
  <si>
    <t>402-010-12360</t>
  </si>
  <si>
    <t>402-010-12460</t>
  </si>
  <si>
    <t>422-010-100</t>
  </si>
  <si>
    <t>422-010-110</t>
  </si>
  <si>
    <t>422-010-120</t>
  </si>
  <si>
    <t>433-010-06</t>
  </si>
  <si>
    <t>433-010-08</t>
  </si>
  <si>
    <t>435-010-0048</t>
  </si>
  <si>
    <t>435-010-007</t>
  </si>
  <si>
    <t>435-010-0085</t>
  </si>
  <si>
    <t>435-010-009</t>
  </si>
  <si>
    <t>435-010-012</t>
  </si>
  <si>
    <t>435-010-016</t>
  </si>
  <si>
    <t>439-010-0038</t>
  </si>
  <si>
    <t>439-010-0045</t>
  </si>
  <si>
    <t>439-010-0048</t>
  </si>
  <si>
    <t>439-010-0052</t>
  </si>
  <si>
    <t>439-010-007</t>
  </si>
  <si>
    <t>439-010-0085</t>
  </si>
  <si>
    <t>439-010-009</t>
  </si>
  <si>
    <t>439-010-0095</t>
  </si>
  <si>
    <t>439-010-0105</t>
  </si>
  <si>
    <t>439-010-011</t>
  </si>
  <si>
    <t>439-010-0115</t>
  </si>
  <si>
    <t>439-010-012</t>
  </si>
  <si>
    <t>642-010-125</t>
  </si>
  <si>
    <t>662-010-125</t>
  </si>
  <si>
    <t>685-010-030</t>
  </si>
  <si>
    <t>685-010-050</t>
  </si>
  <si>
    <t>685-010-080</t>
  </si>
  <si>
    <t>697-010-190243020</t>
  </si>
  <si>
    <t>697-010-190363020</t>
  </si>
  <si>
    <t>697-010-190483020</t>
  </si>
  <si>
    <t>697-010-190563020</t>
  </si>
  <si>
    <t>687-010-125040</t>
  </si>
  <si>
    <t>687-010-125060</t>
  </si>
  <si>
    <t>687-010-125080</t>
  </si>
  <si>
    <t>688-010-036</t>
  </si>
  <si>
    <t>688-010-080</t>
  </si>
  <si>
    <t>688-010-100</t>
  </si>
  <si>
    <t>705-010-240</t>
  </si>
  <si>
    <t>Крюк для вязки арматуры</t>
  </si>
  <si>
    <t>Крюк для арматуры</t>
  </si>
  <si>
    <t>Бур по бетону SDS+ (8x260)</t>
  </si>
  <si>
    <t>Бур по бетону SDS+ (14x210)</t>
  </si>
  <si>
    <t>Бур по бетону SDS+ (14x260)</t>
  </si>
  <si>
    <t>Бур по бетону SDS+ (14x310)</t>
  </si>
  <si>
    <t>Бур по бетону SDS+ (14x360)</t>
  </si>
  <si>
    <t>Сверло по металлу HSS D7,5</t>
  </si>
  <si>
    <t>Сверло по металлу HSS D9,5</t>
  </si>
  <si>
    <t>Сверло по металлу HSS D14</t>
  </si>
  <si>
    <t>Насадка для дрели и УШМ с липучкой (125x12)</t>
  </si>
  <si>
    <t>402-010-8260</t>
  </si>
  <si>
    <t>402-010-8310</t>
  </si>
  <si>
    <t>402-010-8350</t>
  </si>
  <si>
    <t>402-010-14210</t>
  </si>
  <si>
    <t>402-010-14260</t>
  </si>
  <si>
    <t>402-010-14310</t>
  </si>
  <si>
    <t>402-010-14360</t>
  </si>
  <si>
    <t>435-010-0075</t>
  </si>
  <si>
    <t>435-010-0095</t>
  </si>
  <si>
    <t>435-010-014</t>
  </si>
  <si>
    <t>439-010-0075</t>
  </si>
  <si>
    <t>520-010-12512</t>
  </si>
  <si>
    <t>642-010-230</t>
  </si>
  <si>
    <t>697-010-16024222320</t>
  </si>
  <si>
    <t>697-010-160243230</t>
  </si>
  <si>
    <t>697-010-16036222320</t>
  </si>
  <si>
    <t>697-010-160363230</t>
  </si>
  <si>
    <t>697-010-16048222320</t>
  </si>
  <si>
    <t>697-010-160483230</t>
  </si>
  <si>
    <t>687-010-125100</t>
  </si>
  <si>
    <t>687-010-125120</t>
  </si>
  <si>
    <t>688-010-120</t>
  </si>
  <si>
    <t>709-080-772</t>
  </si>
  <si>
    <t>Коронка по бетону SDS+ D45</t>
  </si>
  <si>
    <t>Коронка по бетону SDS+ D50</t>
  </si>
  <si>
    <t>Коронка по бетону SDS+ D55</t>
  </si>
  <si>
    <t>Коронка по бетону SDS+ D60</t>
  </si>
  <si>
    <t>Рулетка измерительная магнитная 3м*16мм</t>
  </si>
  <si>
    <t>Рулетка измерительная магнитная 5м*19мм</t>
  </si>
  <si>
    <t>Маркер с краской</t>
  </si>
  <si>
    <t>Круг зачистной синтетический фибровый</t>
  </si>
  <si>
    <t>Пистолет для монтажной пены</t>
  </si>
  <si>
    <t>Нож строительный НК (18мм)</t>
  </si>
  <si>
    <t>Нож строительный НК (25мм)</t>
  </si>
  <si>
    <t>Лезвия для ножа (25мм)</t>
  </si>
  <si>
    <t>705-010-102</t>
  </si>
  <si>
    <t>705-010-224</t>
  </si>
  <si>
    <t>705-010-227</t>
  </si>
  <si>
    <t>707-654-052</t>
  </si>
  <si>
    <t>707-654-054</t>
  </si>
  <si>
    <t>Пистолет для монтажной пены F2</t>
  </si>
  <si>
    <t>804-500-142</t>
  </si>
  <si>
    <t>690-125-038</t>
  </si>
  <si>
    <t>439-010-0035</t>
  </si>
  <si>
    <t>533-010-0316</t>
  </si>
  <si>
    <t>533-010-0519</t>
  </si>
  <si>
    <t>661-010-230</t>
  </si>
  <si>
    <t>422-010-45</t>
  </si>
  <si>
    <t>422-010-50</t>
  </si>
  <si>
    <t>422-010-55</t>
  </si>
  <si>
    <t>422-010-60</t>
  </si>
  <si>
    <t>Насадка для дрели и УШМ с липучкой (100x5)</t>
  </si>
  <si>
    <t>Рулетка измерительная магнитная 7,5м*25мм</t>
  </si>
  <si>
    <t>Рулетка измерительная магнитная 10м*25мм</t>
  </si>
  <si>
    <t>Бур по бетону SDS+ (12x410)</t>
  </si>
  <si>
    <t>Бур по бетону SDS+ (12x600)</t>
  </si>
  <si>
    <t>Бур по бетону SDS+ (14x410)</t>
  </si>
  <si>
    <t>Бур по бетону SDS+ (14x460)</t>
  </si>
  <si>
    <t>Сверло ступенчатое (6х35)</t>
  </si>
  <si>
    <t>Диск пильный по дереву (115x24Тx22,23)</t>
  </si>
  <si>
    <t>Диск пильный по дереву (115x36Тx22,23)</t>
  </si>
  <si>
    <t>Пистолет для монтажной пены F1</t>
  </si>
  <si>
    <t>Пистолет для герметика</t>
  </si>
  <si>
    <t>Пистолет для герметика SK1</t>
  </si>
  <si>
    <t>Степлер строительный</t>
  </si>
  <si>
    <t>685-010-100</t>
  </si>
  <si>
    <t>688-010-150</t>
  </si>
  <si>
    <t>688-010-180</t>
  </si>
  <si>
    <t>688-010-024</t>
  </si>
  <si>
    <t>351-700-053</t>
  </si>
  <si>
    <t>804-500-140</t>
  </si>
  <si>
    <t>533-010-07525</t>
  </si>
  <si>
    <t>533-010-1025</t>
  </si>
  <si>
    <t>402-010-12410</t>
  </si>
  <si>
    <t>402-010-12600</t>
  </si>
  <si>
    <t>402-010-14410</t>
  </si>
  <si>
    <t>402-010-14460</t>
  </si>
  <si>
    <t>437-010-635</t>
  </si>
  <si>
    <t>520-010-10005</t>
  </si>
  <si>
    <t>697-010-115242223</t>
  </si>
  <si>
    <t>697-010-115362223</t>
  </si>
  <si>
    <t>697-125-700</t>
  </si>
  <si>
    <t>804-502-224</t>
  </si>
  <si>
    <t>Пассатижи (плоскогубцы)</t>
  </si>
  <si>
    <t>Разводной ключ (хромированный)</t>
  </si>
  <si>
    <t>Бокорезы</t>
  </si>
  <si>
    <t>Тонкогубцы</t>
  </si>
  <si>
    <t>Скобы для степлера ТИП 53</t>
  </si>
  <si>
    <t>Щётка по металлу гнутая с пластиковой ручкой</t>
  </si>
  <si>
    <t>Разводной ключ 150мм</t>
  </si>
  <si>
    <t>Разводной ключ 200мм</t>
  </si>
  <si>
    <t>Разводной ключ 250мм</t>
  </si>
  <si>
    <t>Разводной ключ 300мм</t>
  </si>
  <si>
    <t>470-763-150</t>
  </si>
  <si>
    <t>470-763-200</t>
  </si>
  <si>
    <t>470-763-250</t>
  </si>
  <si>
    <t>470-763-300</t>
  </si>
  <si>
    <t>477-205-160</t>
  </si>
  <si>
    <t>477-205-180</t>
  </si>
  <si>
    <t>477-205-200</t>
  </si>
  <si>
    <t>Бокорезы 160мм</t>
  </si>
  <si>
    <t>Бокорезы 180мм</t>
  </si>
  <si>
    <t>Бокорезы 200мм</t>
  </si>
  <si>
    <t>Пассатижи 160мм</t>
  </si>
  <si>
    <t>Пассатижи 180мм</t>
  </si>
  <si>
    <t>Пассатижи 200мм</t>
  </si>
  <si>
    <t>477-208-160</t>
  </si>
  <si>
    <t>477-208-180</t>
  </si>
  <si>
    <t>477-208-200</t>
  </si>
  <si>
    <t>Тонкогубцы 160мм</t>
  </si>
  <si>
    <t>477-211-160</t>
  </si>
  <si>
    <t>477-211-180</t>
  </si>
  <si>
    <t>477-211-200</t>
  </si>
  <si>
    <t>699-070-250</t>
  </si>
  <si>
    <t>351-140-006</t>
  </si>
  <si>
    <t>351-140-008</t>
  </si>
  <si>
    <t>351-140-010</t>
  </si>
  <si>
    <t>351-140-012</t>
  </si>
  <si>
    <t>351-140-014</t>
  </si>
  <si>
    <t>Скобы, тип 53 (оцинк.) 6мм (компл. 1000 шт.)</t>
  </si>
  <si>
    <t>Скобы, тип 53 (оцинк.) 8мм (компл. 1000 шт.)</t>
  </si>
  <si>
    <t>Скобы, тип 53 (оцинк.) 10мм (компл. 1000 шт.)</t>
  </si>
  <si>
    <t>Скобы, тип 53 (оцинк.) 12мм (компл. 1000 шт.)</t>
  </si>
  <si>
    <t>Скобы, тип 53 (оцинк.) 14мм (компл. 1000 шт.)</t>
  </si>
  <si>
    <t>Бур по бетону SDS+ (8х410)</t>
  </si>
  <si>
    <t>Бур по бетону SDS+ (10х600)</t>
  </si>
  <si>
    <t>Бур по бетону SDS+ (10х800)</t>
  </si>
  <si>
    <t>Бур по бетону SDS+ (10х1000)</t>
  </si>
  <si>
    <t>Бур по бетону SDS+ (12х800)</t>
  </si>
  <si>
    <t>Бур по бетону SDS+ (14х160)</t>
  </si>
  <si>
    <t>Бур по бетону SDS+ (14х600)</t>
  </si>
  <si>
    <t>Бур по бетону SDS+ (14х800)</t>
  </si>
  <si>
    <t>Бур по бетону SDS+ (14х1000)</t>
  </si>
  <si>
    <t>Бур по бетону SDS+ (16х160)</t>
  </si>
  <si>
    <t>Бур по бетону SDS+ (16х210)</t>
  </si>
  <si>
    <t>Бур по бетону SDS+ (16х1000)</t>
  </si>
  <si>
    <t>Бур по бетону SDS+ (16х800)</t>
  </si>
  <si>
    <t>Бур по бетону SDS+ (16х460)</t>
  </si>
  <si>
    <t>Бур по бетону SDS+ (16х410)</t>
  </si>
  <si>
    <t>Бур по бетону SDS+ (16х360)</t>
  </si>
  <si>
    <t>Бур по бетону SDS+ (16х310)</t>
  </si>
  <si>
    <t>Бур по бетону SDS+ (16х260)</t>
  </si>
  <si>
    <t>Пика SDS MAX (18X400)</t>
  </si>
  <si>
    <t>Пика SDS MAX (18X280)</t>
  </si>
  <si>
    <t>Пистолет для герметика S600</t>
  </si>
  <si>
    <t>Пистолет для герметика S3</t>
  </si>
  <si>
    <t>Коронка по стеклу с центрирующим сверлом</t>
  </si>
  <si>
    <t>Стержни клеевые (термоклей)</t>
  </si>
  <si>
    <t>Балеринки по дереву</t>
  </si>
  <si>
    <t>Сверло по дереву регулируемое (балеринка) 30-120мм</t>
  </si>
  <si>
    <t>Уровни строительные</t>
  </si>
  <si>
    <t>Полотна для сабельных пил</t>
  </si>
  <si>
    <t>Сверло по металлу HSS (длинное, 300мм)</t>
  </si>
  <si>
    <t>Сверло по металлу HSS длинное L300 D3</t>
  </si>
  <si>
    <t>Сверло по металлу HSS длинное L300 D9</t>
  </si>
  <si>
    <t>Сверло по металлу HSS длинное L300 D11</t>
  </si>
  <si>
    <t>435-777-03300</t>
  </si>
  <si>
    <t>435-777-04300</t>
  </si>
  <si>
    <t>435-777-05300</t>
  </si>
  <si>
    <t>435-777-06300</t>
  </si>
  <si>
    <t>435-777-07300</t>
  </si>
  <si>
    <t>435-777-09300</t>
  </si>
  <si>
    <t>435-777-11300</t>
  </si>
  <si>
    <t>425-010-18280</t>
  </si>
  <si>
    <t>425-010-18400</t>
  </si>
  <si>
    <t>822-808-02055</t>
  </si>
  <si>
    <t>822-808-02255</t>
  </si>
  <si>
    <t>402-010-8410</t>
  </si>
  <si>
    <t>402-010-8460</t>
  </si>
  <si>
    <t>402-010-10600</t>
  </si>
  <si>
    <t>402-010-10800</t>
  </si>
  <si>
    <t>402-010-101000</t>
  </si>
  <si>
    <t>402-010-12800</t>
  </si>
  <si>
    <t>402-010-121000</t>
  </si>
  <si>
    <t>402-010-14160</t>
  </si>
  <si>
    <t>402-010-14600</t>
  </si>
  <si>
    <t>402-010-14800</t>
  </si>
  <si>
    <t>402-010-141000</t>
  </si>
  <si>
    <t>402-010-16160</t>
  </si>
  <si>
    <t>402-010-16210</t>
  </si>
  <si>
    <t>402-010-16260</t>
  </si>
  <si>
    <t>402-010-16310</t>
  </si>
  <si>
    <t>402-010-16360</t>
  </si>
  <si>
    <t>402-010-16410</t>
  </si>
  <si>
    <t>402-010-16460</t>
  </si>
  <si>
    <t>402-010-16600</t>
  </si>
  <si>
    <t>402-010-16800</t>
  </si>
  <si>
    <t>402-010-161000</t>
  </si>
  <si>
    <t>685-010-150</t>
  </si>
  <si>
    <t>858-304-30120</t>
  </si>
  <si>
    <t>688-010-240</t>
  </si>
  <si>
    <t>688-010-320</t>
  </si>
  <si>
    <t>691-505-600</t>
  </si>
  <si>
    <t>701-007-1122</t>
  </si>
  <si>
    <t>804-502-350</t>
  </si>
  <si>
    <t>804-502-447</t>
  </si>
  <si>
    <t>415-907-11150</t>
  </si>
  <si>
    <t>691-505-400</t>
  </si>
  <si>
    <t>685-010-200</t>
  </si>
  <si>
    <t>685-010-300</t>
  </si>
  <si>
    <t>685-010-400</t>
  </si>
  <si>
    <t>685-010-500</t>
  </si>
  <si>
    <t>685-010-600</t>
  </si>
  <si>
    <t>822-808-02555</t>
  </si>
  <si>
    <t>822-808-02855</t>
  </si>
  <si>
    <t>822-808-03055</t>
  </si>
  <si>
    <t>822-808-03255</t>
  </si>
  <si>
    <t>822-808-03555</t>
  </si>
  <si>
    <t>822-808-04055</t>
  </si>
  <si>
    <t>822-808-04255</t>
  </si>
  <si>
    <t>822-808-04555</t>
  </si>
  <si>
    <t>822-808-05055</t>
  </si>
  <si>
    <t>822-808-05555</t>
  </si>
  <si>
    <t>822-808-06055</t>
  </si>
  <si>
    <t>822-808-06555</t>
  </si>
  <si>
    <t>822-808-06855</t>
  </si>
  <si>
    <t>822-808-07055</t>
  </si>
  <si>
    <t>822-808-07555</t>
  </si>
  <si>
    <t>822-808-08055</t>
  </si>
  <si>
    <t>822-808-08555</t>
  </si>
  <si>
    <t>822-808-09055</t>
  </si>
  <si>
    <t>822-808-09555</t>
  </si>
  <si>
    <t>822-808-10055</t>
  </si>
  <si>
    <t>822-808-10555</t>
  </si>
  <si>
    <t>822-808-11055</t>
  </si>
  <si>
    <t>822-808-11555</t>
  </si>
  <si>
    <t>822-808-12055</t>
  </si>
  <si>
    <t>691-505-800</t>
  </si>
  <si>
    <t>691-505-1000</t>
  </si>
  <si>
    <t>691-505-1200</t>
  </si>
  <si>
    <t>691-505-1500</t>
  </si>
  <si>
    <t>701-007-1531</t>
  </si>
  <si>
    <t>701-007-644</t>
  </si>
  <si>
    <t>701-007-922</t>
  </si>
  <si>
    <t>701-007-1111</t>
  </si>
  <si>
    <t>Сверло по металлу HSS длинное L300 D8</t>
  </si>
  <si>
    <t>Сверло по металлу HSS длинное L300 D10</t>
  </si>
  <si>
    <t>Сверло по металлу HSS длинное L300 D12</t>
  </si>
  <si>
    <t>Сверло по металлу HSS длинное L300 D13</t>
  </si>
  <si>
    <t>Сверло по металлу HSS длинное L300 D14</t>
  </si>
  <si>
    <t>435-777-08300</t>
  </si>
  <si>
    <t>435-777-10300</t>
  </si>
  <si>
    <t>435-777-12300</t>
  </si>
  <si>
    <t>435-777-13300</t>
  </si>
  <si>
    <t>435-777-14300</t>
  </si>
  <si>
    <t>Набор кольцевых пил по дереву</t>
  </si>
  <si>
    <t>294-530-19067</t>
  </si>
  <si>
    <t>294-530-19127</t>
  </si>
  <si>
    <t>294-530-64127</t>
  </si>
  <si>
    <t>330-002-029</t>
  </si>
  <si>
    <t>330-002-038</t>
  </si>
  <si>
    <t>980-111-065</t>
  </si>
  <si>
    <t>980-111-075</t>
  </si>
  <si>
    <t>870-222-065</t>
  </si>
  <si>
    <t>870-222-075</t>
  </si>
  <si>
    <t>Щетки зачистные металлические для дрели и УШМ</t>
  </si>
  <si>
    <t>Газовые горелки</t>
  </si>
  <si>
    <t>555-500-707</t>
  </si>
  <si>
    <t>555-800-002</t>
  </si>
  <si>
    <t>Набор кольцевых пил по дереву 19-67мм (11 предметов)</t>
  </si>
  <si>
    <t>Набор кольцевых пил по дереву 19-127мм (16 предметов)</t>
  </si>
  <si>
    <t>Набор кольцевых пил по дереву 64-127мм (8 предметов)</t>
  </si>
  <si>
    <t>Газовая горелка с пьезоподжигом Model F "Рыбак"</t>
  </si>
  <si>
    <t>Газовая горелка с пьезоподжигом Model K "Зелёная"</t>
  </si>
  <si>
    <t>439-010-0102</t>
  </si>
  <si>
    <t>661-010-150</t>
  </si>
  <si>
    <t>661-010-180</t>
  </si>
  <si>
    <t>Диск пильный по дереву (210x24Тx32-30)</t>
  </si>
  <si>
    <t>Диск пильный по дереву (210x36Тx32-30)</t>
  </si>
  <si>
    <t>Диск пильный по дереву (210x48Тx32-30)</t>
  </si>
  <si>
    <t>Диск пильный по дереву (210x56Тx32-30)</t>
  </si>
  <si>
    <t>Диск пильный по дереву (210x60Тx32-30)</t>
  </si>
  <si>
    <t>Стяжки нейлоновые, белые 3х100 (компл. 100 шт.)</t>
  </si>
  <si>
    <t>Стяжки нейлоновые, белые 3х150 (компл. 100 шт.)</t>
  </si>
  <si>
    <t>Стяжки нейлоновые, белые 3х200 (компл. 100 шт.)</t>
  </si>
  <si>
    <t>Стяжки нейлоновые, белые 3х300 (компл. 100 шт.)</t>
  </si>
  <si>
    <t>Ножовки по металлу</t>
  </si>
  <si>
    <t>Ножовка по дереву 350мм</t>
  </si>
  <si>
    <t>Ножовка по дереву 400мм</t>
  </si>
  <si>
    <t>Ножовка по дереву 500мм</t>
  </si>
  <si>
    <t>Ножовка по дереву 550мм</t>
  </si>
  <si>
    <t>Ножовка по металлу 300мм</t>
  </si>
  <si>
    <t>Диск пильный по дереву цепной (125х22,23)</t>
  </si>
  <si>
    <t>697-010-210243230</t>
  </si>
  <si>
    <t>697-010-210363230</t>
  </si>
  <si>
    <t>697-010-210483230</t>
  </si>
  <si>
    <t>697-010-210563230</t>
  </si>
  <si>
    <t>697-010-210603230</t>
  </si>
  <si>
    <t>471-070-1252223</t>
  </si>
  <si>
    <t>980-111-100</t>
  </si>
  <si>
    <t>401-055-075</t>
  </si>
  <si>
    <t>401-055-100</t>
  </si>
  <si>
    <t>401-055-125</t>
  </si>
  <si>
    <t>144-721-3100</t>
  </si>
  <si>
    <t>144-721-3150</t>
  </si>
  <si>
    <t>144-721-3200</t>
  </si>
  <si>
    <t>144-721-3300</t>
  </si>
  <si>
    <t>913-004-350</t>
  </si>
  <si>
    <t>913-004-400</t>
  </si>
  <si>
    <t>913-004-500</t>
  </si>
  <si>
    <t>913-004-550</t>
  </si>
  <si>
    <t>505-011-300</t>
  </si>
  <si>
    <t>707-654-060</t>
  </si>
  <si>
    <t>685-010-800</t>
  </si>
  <si>
    <t>685-010-1000</t>
  </si>
  <si>
    <t>687-010-125150</t>
  </si>
  <si>
    <t>687-010-125180</t>
  </si>
  <si>
    <t>Диск отрезной по металлу</t>
  </si>
  <si>
    <t>578-125-0010</t>
  </si>
  <si>
    <t>578-125-0012</t>
  </si>
  <si>
    <t>578-125-0016</t>
  </si>
  <si>
    <t>578-230-0016</t>
  </si>
  <si>
    <t>578-230-0018</t>
  </si>
  <si>
    <t>578-230-0020</t>
  </si>
  <si>
    <t>578-230-0025</t>
  </si>
  <si>
    <t>Стяжки нейлоновые, чёрные 3х100 (компл. 100 шт.)</t>
  </si>
  <si>
    <t>Стяжки нейлоновые, чёрные 3х150 (компл. 100 шт.)</t>
  </si>
  <si>
    <t>Стяжки нейлоновые, чёрные 3х200 (компл. 100 шт.)</t>
  </si>
  <si>
    <t>Стяжки нейлоновые, чёрные 3х300 (компл. 100 шт.)</t>
  </si>
  <si>
    <t>278-100-3100</t>
  </si>
  <si>
    <t>278-100-3150</t>
  </si>
  <si>
    <t>278-100-3200</t>
  </si>
  <si>
    <t>278-100-3300</t>
  </si>
  <si>
    <t>Сверло по дереву перовое</t>
  </si>
  <si>
    <t>716-247-15206</t>
  </si>
  <si>
    <t>716-247-15208</t>
  </si>
  <si>
    <t>716-247-15210</t>
  </si>
  <si>
    <t>716-247-15212</t>
  </si>
  <si>
    <t>716-247-15214</t>
  </si>
  <si>
    <t>870-222-125</t>
  </si>
  <si>
    <t>Круг отрезной по металлу 125×1×22.23 мм</t>
  </si>
  <si>
    <t>Круг отрезной по металлу 125×1.2×22.23 мм</t>
  </si>
  <si>
    <t>Круг отрезной по металлу 125×1.6×22.23 мм</t>
  </si>
  <si>
    <t>Круг отрезной по металлу 230×1.6×22.23 мм</t>
  </si>
  <si>
    <t>Круг отрезной по металлу 230×1.8×22.23 мм</t>
  </si>
  <si>
    <t>Круг отрезной по металлу 230×2×22.23 мм</t>
  </si>
  <si>
    <t>Круг отрезной по металлу 230×2.5×22.23 мм</t>
  </si>
  <si>
    <t>Пистолет для монтажной пены (тефлон) F3</t>
  </si>
  <si>
    <t>804-500-477</t>
  </si>
  <si>
    <t>662-010-150</t>
  </si>
  <si>
    <t>662-010-180</t>
  </si>
  <si>
    <t>662-010-230</t>
  </si>
  <si>
    <t>Диск пильный по дереву (180x48Тx22,23-20)</t>
  </si>
  <si>
    <t>Нож строительный (25мм)</t>
  </si>
  <si>
    <t>Стяжки нейлоновые, белые 4х150 (компл. 100 шт.)</t>
  </si>
  <si>
    <t>Стяжки нейлоновые, белые 4х200 (компл. 100 шт.)</t>
  </si>
  <si>
    <t>Стяжки нейлоновые, белые 4х250 (компл. 100 шт.)</t>
  </si>
  <si>
    <t>Стяжки нейлоновые, белые 4х300 (компл. 100 шт.)</t>
  </si>
  <si>
    <t>Стяжки нейлоновые, белые 5х200 (компл. 100 шт.)</t>
  </si>
  <si>
    <t>Стяжки нейлоновые, чёрные 4х150 (компл. 100 шт.)</t>
  </si>
  <si>
    <t>Стяжки нейлоновые, чёрные 4х200 (компл. 100 шт.)</t>
  </si>
  <si>
    <t>Стяжки нейлоновые, чёрные 4х250 (компл. 100 шт.)</t>
  </si>
  <si>
    <t>Стяжки нейлоновые, чёрные 4х300 (компл. 100 шт.)</t>
  </si>
  <si>
    <t>Стяжки нейлоновые, чёрные 5х200 (компл. 100 шт.)</t>
  </si>
  <si>
    <t>Комплект строительных карандашей</t>
  </si>
  <si>
    <t>Карандаш строительный 180мм (компл. 10 шт.)</t>
  </si>
  <si>
    <t>730-462-180</t>
  </si>
  <si>
    <t>705-010-763</t>
  </si>
  <si>
    <t>415-907-07150</t>
  </si>
  <si>
    <t>144-721-4150</t>
  </si>
  <si>
    <t>144-721-4200</t>
  </si>
  <si>
    <t>144-721-4250</t>
  </si>
  <si>
    <t>144-721-4300</t>
  </si>
  <si>
    <t>144-721-5200</t>
  </si>
  <si>
    <t>278-100-4150</t>
  </si>
  <si>
    <t>278-100-4200</t>
  </si>
  <si>
    <t>278-100-4250</t>
  </si>
  <si>
    <t>278-100-4300</t>
  </si>
  <si>
    <t>278-100-5200</t>
  </si>
  <si>
    <t>687-010-125240</t>
  </si>
  <si>
    <t>687-010-125320</t>
  </si>
  <si>
    <t>697-010-18024222320</t>
  </si>
  <si>
    <t>697-010-18036222320</t>
  </si>
  <si>
    <t>697-010-18048222320</t>
  </si>
  <si>
    <t>716-247-15216</t>
  </si>
  <si>
    <t>716-247-15218</t>
  </si>
  <si>
    <t>716-247-15220</t>
  </si>
  <si>
    <t>716-247-15222</t>
  </si>
  <si>
    <t>716-247-15224</t>
  </si>
  <si>
    <t>716-247-15225</t>
  </si>
  <si>
    <t>716-247-15226</t>
  </si>
  <si>
    <t>716-247-15228</t>
  </si>
  <si>
    <t>716-247-15230</t>
  </si>
  <si>
    <t>716-247-15232</t>
  </si>
  <si>
    <t>716-247-15234</t>
  </si>
  <si>
    <t>716-247-15235</t>
  </si>
  <si>
    <t>716-247-15236</t>
  </si>
  <si>
    <t>716-247-15238</t>
  </si>
  <si>
    <t>716-247-15240</t>
  </si>
  <si>
    <t>716-247-15245</t>
  </si>
  <si>
    <t>716-247-15250</t>
  </si>
  <si>
    <t>716-247-15255</t>
  </si>
  <si>
    <t>716-247-15260</t>
  </si>
  <si>
    <t>Бур по бетону SDS+ (18х210)</t>
  </si>
  <si>
    <t>Бур по бетону SDS+ (18х260)</t>
  </si>
  <si>
    <t>Бур по бетону SDS+ (18х310)</t>
  </si>
  <si>
    <t>Бур по бетону SDS+ (18х360)</t>
  </si>
  <si>
    <t>Бур по бетону SDS+ (18х410)</t>
  </si>
  <si>
    <t>Бур по бетону SDS+ (18х460)</t>
  </si>
  <si>
    <t>Бур по бетону SDS+ (18х800)</t>
  </si>
  <si>
    <t>Бур по бетону SDS+ (18х1000)</t>
  </si>
  <si>
    <t>Сверло по металлу HSS D10,5</t>
  </si>
  <si>
    <t>Сверло по металлу HSS D11</t>
  </si>
  <si>
    <t>Сверло по металлу HSS D13</t>
  </si>
  <si>
    <t>Сверло по металлу HSS D13,5</t>
  </si>
  <si>
    <t>Сверло по металлу HSS D14,5</t>
  </si>
  <si>
    <t>Сверло по металлу HSS D15</t>
  </si>
  <si>
    <t>Сверло по металлу HSS D18</t>
  </si>
  <si>
    <t>439-010-013</t>
  </si>
  <si>
    <t>Пистолет для герметика S1</t>
  </si>
  <si>
    <t>870-222-100</t>
  </si>
  <si>
    <t>Шнур разметочный + порошок (отбивочный шнур) 30м</t>
  </si>
  <si>
    <t>Отбивочные шнуры</t>
  </si>
  <si>
    <t>402-010-18160</t>
  </si>
  <si>
    <t>402-010-18210</t>
  </si>
  <si>
    <t>402-010-18260</t>
  </si>
  <si>
    <t>402-010-18310</t>
  </si>
  <si>
    <t>402-010-18360</t>
  </si>
  <si>
    <t>402-010-18410</t>
  </si>
  <si>
    <t>402-010-18460</t>
  </si>
  <si>
    <t>402-010-18600</t>
  </si>
  <si>
    <t>402-010-18800</t>
  </si>
  <si>
    <t>402-010-181000</t>
  </si>
  <si>
    <t>435-010-0105</t>
  </si>
  <si>
    <t>435-010-011</t>
  </si>
  <si>
    <t>435-010-0115</t>
  </si>
  <si>
    <t>435-010-0125</t>
  </si>
  <si>
    <t>435-010-013</t>
  </si>
  <si>
    <t>435-010-0135</t>
  </si>
  <si>
    <t>435-010-0145</t>
  </si>
  <si>
    <t>435-010-015</t>
  </si>
  <si>
    <t>435-010-0155</t>
  </si>
  <si>
    <t>435-010-018</t>
  </si>
  <si>
    <t>435-010-0185</t>
  </si>
  <si>
    <t>980-111-125</t>
  </si>
  <si>
    <t>570-172-030</t>
  </si>
  <si>
    <t>804-312-007</t>
  </si>
  <si>
    <t>804-502-233</t>
  </si>
  <si>
    <t>без округления</t>
  </si>
  <si>
    <t>округление до 2х знаков</t>
  </si>
  <si>
    <t>Маркер-краска белый (компл. 12 шт.)</t>
  </si>
  <si>
    <t>Маркер-краска красный (компл. 12 шт.)</t>
  </si>
  <si>
    <t>Маркер-краска черный (компл. 12 шт.)</t>
  </si>
  <si>
    <t>Круг лепестковый торцевой D125 Р36 (компл. 10 шт.)</t>
  </si>
  <si>
    <t>Круг лепестковый торцевой D125 Р24 (компл. 10 шт.)</t>
  </si>
  <si>
    <t>Круг лепестковый торцевой D125 Р40 (компл. 10 шт.)</t>
  </si>
  <si>
    <t>Круг лепестковый торцевой D125 Р60 (компл. 10 шт.)</t>
  </si>
  <si>
    <t>Круг лепестковый торцевой D125 Р80 (компл. 10 шт.)</t>
  </si>
  <si>
    <t>Круг лепестковый торцевой D125 Р100 (компл. 10 шт.)</t>
  </si>
  <si>
    <t>Круг лепестковый торцевой D125 Р120 (компл. 10 шт.)</t>
  </si>
  <si>
    <t>Круг лепестковый торцевой D125 Р150 (компл. 10 шт.)</t>
  </si>
  <si>
    <t>Круг лепестковый торцевой D125 Р180 (компл. 10 шт.)</t>
  </si>
  <si>
    <t>Круг лепестковый торцевой D125 Р240 (компл. 10 шт.)</t>
  </si>
  <si>
    <t>Круг лепестковый торцевой D125 Р320 (компл. 10 шт.)</t>
  </si>
  <si>
    <t>Круг зач. фибровый "Коралл" 125х13х38х22,23 (компл. 5 шт.)</t>
  </si>
  <si>
    <t>Щетка плоская металл. для УШМ кручёная 125x22x22.2</t>
  </si>
  <si>
    <t>Щетка чаш. круч. проволока стальная для УШМ 65мм М14</t>
  </si>
  <si>
    <t>Щетка чаш. круч. проволока стальная для УШМ 75мм М14</t>
  </si>
  <si>
    <t>Щетка чаш. круч. проволока стальная для УШМ 100мм М14</t>
  </si>
  <si>
    <t>Щетка чаш. круч. проволока стальная для УШМ 125мм М14</t>
  </si>
  <si>
    <t>Щетка чаш. витая латунированная для УШМ 65мм М14</t>
  </si>
  <si>
    <t>Щетка чаш. витая латунированная для УШМ 75мм М14</t>
  </si>
  <si>
    <t>Щетка чаш. витая латунированная для УШМ 100мм М14</t>
  </si>
  <si>
    <t>Щетка чаш. витая латунированная для УШМ 125мм М14</t>
  </si>
  <si>
    <t>Щетка чаш. нейлоновая для УШМ 75мм М14</t>
  </si>
  <si>
    <t>Щетка чаш. нейлоновая для УШМ 100мм М14</t>
  </si>
  <si>
    <t>Щетка чаш. нейлоновая для УШМ 125мм М14</t>
  </si>
  <si>
    <t>Круг алмазный гибкий шлиф. (черепашка) D100 P300</t>
  </si>
  <si>
    <t>Круг алмазный гибкий шлиф. (черепашка) D100 P200</t>
  </si>
  <si>
    <t>Круг алмазный гибкий шлиф. (черепашка) D100 P150</t>
  </si>
  <si>
    <t>Круг алмазный гибкий шлиф. (черепашка) D100 P100</t>
  </si>
  <si>
    <t>Круг алмазный гибкий шлиф. (черепашка) D100 P80</t>
  </si>
  <si>
    <t>Круг алмазный гибкий шлиф. (черепашка) D100 P50</t>
  </si>
  <si>
    <t>Круг алмазный гибкий шлиф. (черепашка) D100 P30</t>
  </si>
  <si>
    <t>Круг алмазный гибкий шлиф. (черепашка) D100 P400</t>
  </si>
  <si>
    <t>Круг алмазный гибкий шлиф. (черепашка) D100 P800</t>
  </si>
  <si>
    <t>Сверло по дереву перовое, шестигр. хвостовик L152 D6</t>
  </si>
  <si>
    <t>Сверло по дереву перовое, шестигр. хвостовик L152 D8</t>
  </si>
  <si>
    <t>Сверло по дереву перовое, шестигр. хвостовик L152 D10</t>
  </si>
  <si>
    <t>Сверло по дереву перовое, шестигр. хвостовик L152 D12</t>
  </si>
  <si>
    <t>Сверло по дереву перовое, шестигр. хвостовик L152 D14</t>
  </si>
  <si>
    <t>Сверло по дереву перовое, шестигр. хвостовик L152 D16</t>
  </si>
  <si>
    <t>Сверло по дереву перовое, шестигр. хвостовик L152 D18</t>
  </si>
  <si>
    <t>Сверло по дереву перовое, шестигр. хвостовик L152 D20</t>
  </si>
  <si>
    <t>Сверло по дереву перовое, шестигр. хвостовик L152 D22</t>
  </si>
  <si>
    <t>Сверло по дереву перовое, шестигр. хвостовик L152 D24</t>
  </si>
  <si>
    <t>Сверло по дереву перовое, шестигр. хвостовик L152 D25</t>
  </si>
  <si>
    <t>Сверло по дереву перовое, шестигр. хвостовик L152 D26</t>
  </si>
  <si>
    <t>Сверло по дереву перовое, шестигр. хвостовик L152 D28</t>
  </si>
  <si>
    <t>Сверло по дереву перовое, шестигр. хвостовик L152 D30</t>
  </si>
  <si>
    <t>Сверло по дереву перовое, шестигр. хвостовик L152 D34</t>
  </si>
  <si>
    <t>Сверло по дереву перовое, шестигр. хвостовик L152 D32</t>
  </si>
  <si>
    <t>Сверло по дереву перовое, шестигр. хвостовик L152 D35</t>
  </si>
  <si>
    <t>Сверло по дереву перовое, шестигр. хвостовик L152 D36</t>
  </si>
  <si>
    <t>Сверло по дереву перовое, шестигр. хвостовик L152 D38</t>
  </si>
  <si>
    <t>Сверло по дереву перовое, шестигр. хвостовик L152 D40</t>
  </si>
  <si>
    <t>Сверло по дереву перовое, шестигр. хвостовик L152 D45</t>
  </si>
  <si>
    <t>Сверло по дереву перовое, шестигр. хвостовик L152 D50</t>
  </si>
  <si>
    <t>Сверло по дереву перовое, шестигр. хвостовик L152 D55</t>
  </si>
  <si>
    <t>Сверло по дереву перовое, шестигр. хвостовик L152 D60</t>
  </si>
  <si>
    <t>Щётка по металлу гнутая с пласт. ручкой 250мм</t>
  </si>
  <si>
    <t>Уровень строительный магнитный (алюм.) 400мм</t>
  </si>
  <si>
    <t>Уровень строительный магнитный (алюм.) 600мм</t>
  </si>
  <si>
    <t>Уровень строительный магнитный (алюм.) 800мм</t>
  </si>
  <si>
    <t>Уровень строительный магнитный (алюм.) 1000мм</t>
  </si>
  <si>
    <t>Уровень строительный магнитный (алюм.) 1200мм</t>
  </si>
  <si>
    <t>Уровень строительный магнитный (алюм.) 1500мм</t>
  </si>
  <si>
    <t>min для ручного ввода</t>
  </si>
  <si>
    <t>Стоимость доставки по РФ за кг.</t>
  </si>
  <si>
    <t>Коронка по стеклу с центр. сверлом</t>
  </si>
  <si>
    <t>Пика SDS MAX</t>
  </si>
  <si>
    <t>Сверло по стеклу цил. хвостовик</t>
  </si>
  <si>
    <t>Сверло по стеклу шест. хвостовик</t>
  </si>
  <si>
    <t>Сверло по металлу HSS длинное</t>
  </si>
  <si>
    <t>Круг алмазный гибкий (черепашка)</t>
  </si>
  <si>
    <t>Диск пильный по дереву цепной</t>
  </si>
  <si>
    <t>Круг шлиф. лепестковый торцевой</t>
  </si>
  <si>
    <t>Круг зачистной фибровый</t>
  </si>
  <si>
    <t>Щетки метал. для дрели и УШМ</t>
  </si>
  <si>
    <t>Стяжки кабельные нейлоновые</t>
  </si>
  <si>
    <t>Ножовки по дереву</t>
  </si>
  <si>
    <t>Наборы бит</t>
  </si>
  <si>
    <t>Ножи строительные</t>
  </si>
  <si>
    <t>Разводные ключи (хромированные)</t>
  </si>
  <si>
    <t>Щётка по металлу с ручкой</t>
  </si>
  <si>
    <t>Цена за штуку/комплект 
в руб. с НДС)</t>
  </si>
  <si>
    <t>расчёт</t>
  </si>
  <si>
    <t>коэфф max</t>
  </si>
  <si>
    <t>цена без скидки</t>
  </si>
  <si>
    <t>коэфф %</t>
  </si>
  <si>
    <t>с округлением</t>
  </si>
  <si>
    <t>Округление до 2 знаков</t>
  </si>
  <si>
    <t>Штрих-код
(коробка)</t>
  </si>
  <si>
    <t>4673732410025</t>
  </si>
  <si>
    <t>4673732410032</t>
  </si>
  <si>
    <t>4673732410049</t>
  </si>
  <si>
    <t>4673732410056</t>
  </si>
  <si>
    <t>4673732410063</t>
  </si>
  <si>
    <t>4673732410070</t>
  </si>
  <si>
    <t>4673732410087</t>
  </si>
  <si>
    <t>4673732410094</t>
  </si>
  <si>
    <t>4673732410100</t>
  </si>
  <si>
    <t>4673732410117</t>
  </si>
  <si>
    <t>4673732410124</t>
  </si>
  <si>
    <t>4673732410131</t>
  </si>
  <si>
    <t>4673732410162</t>
  </si>
  <si>
    <t>4673732410179</t>
  </si>
  <si>
    <t>4673732410186</t>
  </si>
  <si>
    <t>4673732410193</t>
  </si>
  <si>
    <t>4673732410209</t>
  </si>
  <si>
    <t>4673732410216</t>
  </si>
  <si>
    <t>4673732410223</t>
  </si>
  <si>
    <t>4673732410230</t>
  </si>
  <si>
    <t>4673732410247</t>
  </si>
  <si>
    <t>4673732410254</t>
  </si>
  <si>
    <t>4673732410261</t>
  </si>
  <si>
    <t>4673732410278</t>
  </si>
  <si>
    <t>4673732410285</t>
  </si>
  <si>
    <t>4673732410292</t>
  </si>
  <si>
    <t>4673743520447</t>
  </si>
  <si>
    <t>4673743520454</t>
  </si>
  <si>
    <t>4673732410001</t>
  </si>
  <si>
    <t>4673732410018</t>
  </si>
  <si>
    <t>4673732410308</t>
  </si>
  <si>
    <t>4673732410315</t>
  </si>
  <si>
    <t>4673732410322</t>
  </si>
  <si>
    <t>4673732410339</t>
  </si>
  <si>
    <t>4673732410346</t>
  </si>
  <si>
    <t>4673732410353</t>
  </si>
  <si>
    <t>4673732410360</t>
  </si>
  <si>
    <t>4673732410377</t>
  </si>
  <si>
    <t>4673732410384</t>
  </si>
  <si>
    <t>4673732410391</t>
  </si>
  <si>
    <t>4673732410407</t>
  </si>
  <si>
    <t>4673732410414</t>
  </si>
  <si>
    <t>4673732410421</t>
  </si>
  <si>
    <t>4673732410438</t>
  </si>
  <si>
    <t>4673743520461</t>
  </si>
  <si>
    <t>4673743520478</t>
  </si>
  <si>
    <t>4673743520485</t>
  </si>
  <si>
    <t>4673743520492</t>
  </si>
  <si>
    <t>4673743520508</t>
  </si>
  <si>
    <t>4673743520515</t>
  </si>
  <si>
    <t>4673732410629</t>
  </si>
  <si>
    <t>4673732410636</t>
  </si>
  <si>
    <t>4673732410643</t>
  </si>
  <si>
    <t>4673732410650</t>
  </si>
  <si>
    <t>4673732410667</t>
  </si>
  <si>
    <t>4673732410674</t>
  </si>
  <si>
    <t>4673732410681</t>
  </si>
  <si>
    <t>4673732410698</t>
  </si>
  <si>
    <t>4673732410704</t>
  </si>
  <si>
    <t>4673732410711</t>
  </si>
  <si>
    <t>4673732410728</t>
  </si>
  <si>
    <t>4673732410735</t>
  </si>
  <si>
    <t>4673732410742</t>
  </si>
  <si>
    <t>4673732410759</t>
  </si>
  <si>
    <t>4673732410766</t>
  </si>
  <si>
    <t>4673732410773</t>
  </si>
  <si>
    <t>4673732410445</t>
  </si>
  <si>
    <t>4673732410452</t>
  </si>
  <si>
    <t>4673743520522</t>
  </si>
  <si>
    <t>4673743520539</t>
  </si>
  <si>
    <t>4673743520546</t>
  </si>
  <si>
    <t>4673743520553</t>
  </si>
  <si>
    <t>4673732410469</t>
  </si>
  <si>
    <t>4673732410476</t>
  </si>
  <si>
    <t>4673732410483</t>
  </si>
  <si>
    <t>4673732410490</t>
  </si>
  <si>
    <t>4673732410506</t>
  </si>
  <si>
    <t>4673732410513</t>
  </si>
  <si>
    <t>4673732410520</t>
  </si>
  <si>
    <t>4673732410537</t>
  </si>
  <si>
    <t>4673732410544</t>
  </si>
  <si>
    <t>4673732410551</t>
  </si>
  <si>
    <t>4673732410568</t>
  </si>
  <si>
    <t>4673732410575</t>
  </si>
  <si>
    <t>4673732410582</t>
  </si>
  <si>
    <t>4673732410599</t>
  </si>
  <si>
    <t>4673732410605</t>
  </si>
  <si>
    <t>4673732410612</t>
  </si>
  <si>
    <t>4673743520560</t>
  </si>
  <si>
    <t>4673743520577</t>
  </si>
  <si>
    <t>4673743520584</t>
  </si>
  <si>
    <t>4673743520591</t>
  </si>
  <si>
    <t>4673743520607</t>
  </si>
  <si>
    <t>4673743520614</t>
  </si>
  <si>
    <t xml:space="preserve">4673743520621 </t>
  </si>
  <si>
    <t>4673743520638</t>
  </si>
  <si>
    <t>4673743520645</t>
  </si>
  <si>
    <t>4673743520652</t>
  </si>
  <si>
    <t>4673743520669</t>
  </si>
  <si>
    <t>4673743520676</t>
  </si>
  <si>
    <t>4673743520683</t>
  </si>
  <si>
    <t>4673743520690</t>
  </si>
  <si>
    <t>4673743520706</t>
  </si>
  <si>
    <t>4673743520713</t>
  </si>
  <si>
    <t>4673743520720</t>
  </si>
  <si>
    <t>4673743520737</t>
  </si>
  <si>
    <t>4673743520744</t>
  </si>
  <si>
    <t>4673743520751</t>
  </si>
  <si>
    <t>4673743520768</t>
  </si>
  <si>
    <t>4673743520775</t>
  </si>
  <si>
    <t>4673743520782</t>
  </si>
  <si>
    <t>4673743520799</t>
  </si>
  <si>
    <t>4673743524162</t>
  </si>
  <si>
    <t>4673743524179</t>
  </si>
  <si>
    <t>4673743524186</t>
  </si>
  <si>
    <t>4673743524193</t>
  </si>
  <si>
    <t>4673743524209</t>
  </si>
  <si>
    <t>4673743524216</t>
  </si>
  <si>
    <t>4673743524223</t>
  </si>
  <si>
    <t>4673743524230</t>
  </si>
  <si>
    <t>4673743524247</t>
  </si>
  <si>
    <t>4673743524254</t>
  </si>
  <si>
    <t>4673743524261</t>
  </si>
  <si>
    <t>4673743524278</t>
  </si>
  <si>
    <t>4673743524285</t>
  </si>
  <si>
    <t>4673743524292</t>
  </si>
  <si>
    <t>4673743524308</t>
  </si>
  <si>
    <t>4673743524315</t>
  </si>
  <si>
    <t>4673743524322</t>
  </si>
  <si>
    <t>4673743524339</t>
  </si>
  <si>
    <t>4673743524346</t>
  </si>
  <si>
    <t>4673743524353</t>
  </si>
  <si>
    <t>4673732410780</t>
  </si>
  <si>
    <t>4673732410797</t>
  </si>
  <si>
    <t>4673732410803</t>
  </si>
  <si>
    <t>4673732410810</t>
  </si>
  <si>
    <t>4673732414535</t>
  </si>
  <si>
    <t>4673732414542</t>
  </si>
  <si>
    <t>4673732414566</t>
  </si>
  <si>
    <t>4673732414559</t>
  </si>
  <si>
    <t>4673732414597</t>
  </si>
  <si>
    <t>4673732414603</t>
  </si>
  <si>
    <t>4673732414610</t>
  </si>
  <si>
    <t>4673732414627</t>
  </si>
  <si>
    <t>4673732410827</t>
  </si>
  <si>
    <t>4673732410834</t>
  </si>
  <si>
    <t>4673732410841</t>
  </si>
  <si>
    <t>4673732410858</t>
  </si>
  <si>
    <t>4673732410865</t>
  </si>
  <si>
    <t>4673732410872</t>
  </si>
  <si>
    <t>4673732410889</t>
  </si>
  <si>
    <t>4673732410896</t>
  </si>
  <si>
    <t>4673732410902</t>
  </si>
  <si>
    <t>4673732410919</t>
  </si>
  <si>
    <t>4673732410926</t>
  </si>
  <si>
    <t>4673732410933</t>
  </si>
  <si>
    <t>4673732410940</t>
  </si>
  <si>
    <t>4673732410957</t>
  </si>
  <si>
    <t>4673743520874</t>
  </si>
  <si>
    <t>4673743520843</t>
  </si>
  <si>
    <t>4673743520881</t>
  </si>
  <si>
    <t>4673743520898</t>
  </si>
  <si>
    <t>4673743521208</t>
  </si>
  <si>
    <t>4673743521215</t>
  </si>
  <si>
    <t>4673743521222</t>
  </si>
  <si>
    <t>4673743521239</t>
  </si>
  <si>
    <t>4673743521246</t>
  </si>
  <si>
    <t>4673743521253</t>
  </si>
  <si>
    <t>4673743521260</t>
  </si>
  <si>
    <t>4673743521277</t>
  </si>
  <si>
    <t>4673743521284</t>
  </si>
  <si>
    <t>4673743521291</t>
  </si>
  <si>
    <t>4673743521307</t>
  </si>
  <si>
    <t>4673743521314</t>
  </si>
  <si>
    <t>4673743521321</t>
  </si>
  <si>
    <t>4673743521338</t>
  </si>
  <si>
    <t>4673743521345</t>
  </si>
  <si>
    <t>4673743521352</t>
  </si>
  <si>
    <t>4673743521369</t>
  </si>
  <si>
    <t>4673743521376</t>
  </si>
  <si>
    <t>4673743521383</t>
  </si>
  <si>
    <t>4673743521390</t>
  </si>
  <si>
    <t>4673743521406</t>
  </si>
  <si>
    <t>4673743521413</t>
  </si>
  <si>
    <t>4673743521420</t>
  </si>
  <si>
    <t>4673743521437</t>
  </si>
  <si>
    <t>4673743521444</t>
  </si>
  <si>
    <t>4673743521451</t>
  </si>
  <si>
    <t>4673743521468</t>
  </si>
  <si>
    <t>4673743521475</t>
  </si>
  <si>
    <t>4673743521482</t>
  </si>
  <si>
    <t>4673743521499</t>
  </si>
  <si>
    <t>4673743521505</t>
  </si>
  <si>
    <t>4673743521512</t>
  </si>
  <si>
    <t>4673743521529</t>
  </si>
  <si>
    <t>4673743521536</t>
  </si>
  <si>
    <t>4673743521543</t>
  </si>
  <si>
    <t>4673743521550</t>
  </si>
  <si>
    <t>4673743521567</t>
  </si>
  <si>
    <t>4673743521574</t>
  </si>
  <si>
    <t>4673743521581</t>
  </si>
  <si>
    <t>4673743521598</t>
  </si>
  <si>
    <t>4673743521604</t>
  </si>
  <si>
    <t>4673743521611</t>
  </si>
  <si>
    <t>4673743521628</t>
  </si>
  <si>
    <t>4673743521635</t>
  </si>
  <si>
    <t>4673743521642</t>
  </si>
  <si>
    <t>4673743521659</t>
  </si>
  <si>
    <t>4673743521666</t>
  </si>
  <si>
    <t>4673743521673</t>
  </si>
  <si>
    <t>4673732411008</t>
  </si>
  <si>
    <t>4673732411015</t>
  </si>
  <si>
    <t>4673732411022</t>
  </si>
  <si>
    <t>4673732411039</t>
  </si>
  <si>
    <t>4673732410964</t>
  </si>
  <si>
    <t>4673732410971</t>
  </si>
  <si>
    <t>4673732410988</t>
  </si>
  <si>
    <t>4673732410995</t>
  </si>
  <si>
    <t>4673732411046</t>
  </si>
  <si>
    <t>4673732411053</t>
  </si>
  <si>
    <t>4673732411060</t>
  </si>
  <si>
    <t>4673732411077</t>
  </si>
  <si>
    <t>4673732411084</t>
  </si>
  <si>
    <t>4673732411091</t>
  </si>
  <si>
    <t>4673732411107</t>
  </si>
  <si>
    <t>4673732411114</t>
  </si>
  <si>
    <t>4673732411169</t>
  </si>
  <si>
    <t>4673732411176</t>
  </si>
  <si>
    <t>4673732411183</t>
  </si>
  <si>
    <t>4673732411190</t>
  </si>
  <si>
    <t>4673732411206</t>
  </si>
  <si>
    <t>4673732411213</t>
  </si>
  <si>
    <t>4673732411220</t>
  </si>
  <si>
    <t>4673732411237</t>
  </si>
  <si>
    <t>4673732411244</t>
  </si>
  <si>
    <t>4673732411251</t>
  </si>
  <si>
    <t>4673732411268</t>
  </si>
  <si>
    <t>4673732411275</t>
  </si>
  <si>
    <t>4673732411282</t>
  </si>
  <si>
    <t>4673732411299</t>
  </si>
  <si>
    <t>4673732411305</t>
  </si>
  <si>
    <t>4673732411312</t>
  </si>
  <si>
    <t>4673732411329</t>
  </si>
  <si>
    <t>4673732411336</t>
  </si>
  <si>
    <t>4673732411343</t>
  </si>
  <si>
    <t>4673732411350</t>
  </si>
  <si>
    <t>4673732411367</t>
  </si>
  <si>
    <t>4673732411374</t>
  </si>
  <si>
    <t>4673732411381</t>
  </si>
  <si>
    <t>4673732411398</t>
  </si>
  <si>
    <t>4673732411404</t>
  </si>
  <si>
    <t>4673732411411</t>
  </si>
  <si>
    <t>4673732411428</t>
  </si>
  <si>
    <t>4673732411435</t>
  </si>
  <si>
    <t>4673732411442</t>
  </si>
  <si>
    <t>4673732411459</t>
  </si>
  <si>
    <t>4673732411466</t>
  </si>
  <si>
    <t>4673732411473</t>
  </si>
  <si>
    <t>4673732411480</t>
  </si>
  <si>
    <t>4673732411497</t>
  </si>
  <si>
    <t>4673732411503</t>
  </si>
  <si>
    <t>4673732411510</t>
  </si>
  <si>
    <t>4673732411527</t>
  </si>
  <si>
    <t>4673732411534</t>
  </si>
  <si>
    <t>4673732411541</t>
  </si>
  <si>
    <t>4673732411558</t>
  </si>
  <si>
    <t>4673732411565</t>
  </si>
  <si>
    <t>4673732411572</t>
  </si>
  <si>
    <t>4673732411589</t>
  </si>
  <si>
    <t>4673732411596</t>
  </si>
  <si>
    <t>4673732411602</t>
  </si>
  <si>
    <t>4673732411619</t>
  </si>
  <si>
    <t>4673732411626</t>
  </si>
  <si>
    <t>4673732411633</t>
  </si>
  <si>
    <t>4673732411640</t>
  </si>
  <si>
    <t>4673732411657</t>
  </si>
  <si>
    <t>4673732411664</t>
  </si>
  <si>
    <t>4673732411671</t>
  </si>
  <si>
    <t>4673732411688</t>
  </si>
  <si>
    <t>4673732411695</t>
  </si>
  <si>
    <t>4673732411701</t>
  </si>
  <si>
    <t>4673732411718</t>
  </si>
  <si>
    <t>4673732411725</t>
  </si>
  <si>
    <t>4673732411732</t>
  </si>
  <si>
    <t>4673732411749</t>
  </si>
  <si>
    <t>4673732411756</t>
  </si>
  <si>
    <t>4673732411763</t>
  </si>
  <si>
    <t>4673732411770</t>
  </si>
  <si>
    <t>4673732411787</t>
  </si>
  <si>
    <t>4673732411794</t>
  </si>
  <si>
    <t>4673732411800</t>
  </si>
  <si>
    <t>4673732411817</t>
  </si>
  <si>
    <t>4673732411886</t>
  </si>
  <si>
    <t>4673732411893</t>
  </si>
  <si>
    <t>4673732411909</t>
  </si>
  <si>
    <t>4673732411916</t>
  </si>
  <si>
    <t>4673743520829</t>
  </si>
  <si>
    <t>4673743520836</t>
  </si>
  <si>
    <t>4673743520980</t>
  </si>
  <si>
    <t>4673743520997</t>
  </si>
  <si>
    <t>4673743521000</t>
  </si>
  <si>
    <t>4673743521017</t>
  </si>
  <si>
    <t>4673743521024</t>
  </si>
  <si>
    <t>4673743521031</t>
  </si>
  <si>
    <t>4673743521048</t>
  </si>
  <si>
    <t>4673743521055</t>
  </si>
  <si>
    <t>4673743521062</t>
  </si>
  <si>
    <t>4673743521079</t>
  </si>
  <si>
    <t>4673743521086</t>
  </si>
  <si>
    <t>4673743521093</t>
  </si>
  <si>
    <t>4673743521109</t>
  </si>
  <si>
    <t>4673743521116</t>
  </si>
  <si>
    <t>4673743521123</t>
  </si>
  <si>
    <t>4673743521130</t>
  </si>
  <si>
    <t>4673743521147</t>
  </si>
  <si>
    <t>4673743521154</t>
  </si>
  <si>
    <t>4673743521161</t>
  </si>
  <si>
    <t>4673743521178</t>
  </si>
  <si>
    <t>4673743521185</t>
  </si>
  <si>
    <t>4673743521192</t>
  </si>
  <si>
    <t>4673732411985</t>
  </si>
  <si>
    <t>4673732411992</t>
  </si>
  <si>
    <t>4673732412005</t>
  </si>
  <si>
    <t>4673732412012</t>
  </si>
  <si>
    <t>4673732412029</t>
  </si>
  <si>
    <t>4673732412036</t>
  </si>
  <si>
    <t>4673732412067</t>
  </si>
  <si>
    <t>4673732412074</t>
  </si>
  <si>
    <t>4673732412043</t>
  </si>
  <si>
    <t>4673732412050</t>
  </si>
  <si>
    <t>4673732412081</t>
  </si>
  <si>
    <t>4673732412098</t>
  </si>
  <si>
    <t>4673732412104</t>
  </si>
  <si>
    <t>4673732412111</t>
  </si>
  <si>
    <t>4673732412128</t>
  </si>
  <si>
    <t>4673732412135</t>
  </si>
  <si>
    <t>4673732412142</t>
  </si>
  <si>
    <t>4673732412159</t>
  </si>
  <si>
    <t>4673732414634</t>
  </si>
  <si>
    <t>4673732414641</t>
  </si>
  <si>
    <t>4673732412180</t>
  </si>
  <si>
    <t>4673732412197</t>
  </si>
  <si>
    <t>4673732412203</t>
  </si>
  <si>
    <t>4673732412210</t>
  </si>
  <si>
    <t>4673732412227</t>
  </si>
  <si>
    <t>4673732412234</t>
  </si>
  <si>
    <t>4673732412241</t>
  </si>
  <si>
    <t>4673732412258</t>
  </si>
  <si>
    <t>4673732412265</t>
  </si>
  <si>
    <t>4673732412272</t>
  </si>
  <si>
    <t>4673732412289</t>
  </si>
  <si>
    <t>4673732412296</t>
  </si>
  <si>
    <t>4673732412302</t>
  </si>
  <si>
    <t>4673732412319</t>
  </si>
  <si>
    <t>4673732412326</t>
  </si>
  <si>
    <t>4673732412333</t>
  </si>
  <si>
    <t>4673732412340</t>
  </si>
  <si>
    <t>4673732412357</t>
  </si>
  <si>
    <t>4673732412364</t>
  </si>
  <si>
    <t>4673732412371</t>
  </si>
  <si>
    <t>4673732412388</t>
  </si>
  <si>
    <t>4673732412395</t>
  </si>
  <si>
    <t>4673732412401</t>
  </si>
  <si>
    <t>4673732412418</t>
  </si>
  <si>
    <t>4673732412425</t>
  </si>
  <si>
    <t>4673732412432</t>
  </si>
  <si>
    <t>4673732412449</t>
  </si>
  <si>
    <t>4673732412456</t>
  </si>
  <si>
    <t>4673732412463</t>
  </si>
  <si>
    <t>4673732412470</t>
  </si>
  <si>
    <t>4673732412487</t>
  </si>
  <si>
    <t>4673732412494</t>
  </si>
  <si>
    <t>4673732412500</t>
  </si>
  <si>
    <t>4673732412517</t>
  </si>
  <si>
    <t>4673743522342</t>
  </si>
  <si>
    <t>4673743522359</t>
  </si>
  <si>
    <t>4673732412524</t>
  </si>
  <si>
    <t>4673732412531</t>
  </si>
  <si>
    <t>4673732412548</t>
  </si>
  <si>
    <t>4673732412555</t>
  </si>
  <si>
    <t>4673732412562</t>
  </si>
  <si>
    <t>4673732412579</t>
  </si>
  <si>
    <t>4673732412586</t>
  </si>
  <si>
    <t>4673732412593</t>
  </si>
  <si>
    <t>4673732412609</t>
  </si>
  <si>
    <t>4673732412616</t>
  </si>
  <si>
    <t>4673743523127</t>
  </si>
  <si>
    <t>4673743523134</t>
  </si>
  <si>
    <t>4673743523141</t>
  </si>
  <si>
    <t>4673743523158</t>
  </si>
  <si>
    <t>4673743523165</t>
  </si>
  <si>
    <t>4673743523172</t>
  </si>
  <si>
    <t>4673743523189</t>
  </si>
  <si>
    <t>4673743523196</t>
  </si>
  <si>
    <t>4673743523202</t>
  </si>
  <si>
    <t>4673743523219</t>
  </si>
  <si>
    <t>4673743523561</t>
  </si>
  <si>
    <t>4673743523578</t>
  </si>
  <si>
    <t>4673743523585</t>
  </si>
  <si>
    <t>4673743523592</t>
  </si>
  <si>
    <t>4673743523608</t>
  </si>
  <si>
    <t>4673743523615</t>
  </si>
  <si>
    <t>4673743523622</t>
  </si>
  <si>
    <t>4673743523639</t>
  </si>
  <si>
    <t>4673743523646</t>
  </si>
  <si>
    <t>4673743523653</t>
  </si>
  <si>
    <t>4673743523660</t>
  </si>
  <si>
    <t>4673743523677</t>
  </si>
  <si>
    <t>4673743523684</t>
  </si>
  <si>
    <t>4673743523691</t>
  </si>
  <si>
    <t>4673743523707</t>
  </si>
  <si>
    <t>4673743523714</t>
  </si>
  <si>
    <t>4673743523721</t>
  </si>
  <si>
    <t>4673743523738</t>
  </si>
  <si>
    <t>4673743523745</t>
  </si>
  <si>
    <t>4673743523752</t>
  </si>
  <si>
    <t>4673743523769</t>
  </si>
  <si>
    <t>4673743523776</t>
  </si>
  <si>
    <t>4673743523783</t>
  </si>
  <si>
    <t>4673743523790</t>
  </si>
  <si>
    <t>4673743523806</t>
  </si>
  <si>
    <t>4673743523813</t>
  </si>
  <si>
    <t>4673743523820</t>
  </si>
  <si>
    <t>4673743523837</t>
  </si>
  <si>
    <t>4673743523844</t>
  </si>
  <si>
    <t>4673743523851</t>
  </si>
  <si>
    <t>4673743523868</t>
  </si>
  <si>
    <t>4673743523875</t>
  </si>
  <si>
    <t>4673743523882</t>
  </si>
  <si>
    <t>4673743523899</t>
  </si>
  <si>
    <t>4673743523905</t>
  </si>
  <si>
    <t>4673743523912</t>
  </si>
  <si>
    <t>4673743523929</t>
  </si>
  <si>
    <t>4673743523936</t>
  </si>
  <si>
    <t>4673732414825</t>
  </si>
  <si>
    <t>4673732414832</t>
  </si>
  <si>
    <t>4673732412623</t>
  </si>
  <si>
    <t>4673732412630</t>
  </si>
  <si>
    <t>4673732412647</t>
  </si>
  <si>
    <t>4673732412654</t>
  </si>
  <si>
    <t>4673743521925</t>
  </si>
  <si>
    <t>4673743521932</t>
  </si>
  <si>
    <t>4673743521949</t>
  </si>
  <si>
    <t>4673743521956</t>
  </si>
  <si>
    <t>4673732412661</t>
  </si>
  <si>
    <t>4673732412678</t>
  </si>
  <si>
    <t>4673732412685</t>
  </si>
  <si>
    <t>4673732412692</t>
  </si>
  <si>
    <t>4673732412708</t>
  </si>
  <si>
    <t>4673732412715</t>
  </si>
  <si>
    <t>4673732412722</t>
  </si>
  <si>
    <t>4673732412739</t>
  </si>
  <si>
    <t>4673732412746</t>
  </si>
  <si>
    <t>4673732412753</t>
  </si>
  <si>
    <t>4673743522991</t>
  </si>
  <si>
    <t>4673743523011</t>
  </si>
  <si>
    <t>4673743523035</t>
  </si>
  <si>
    <t>4673743523059</t>
  </si>
  <si>
    <t>4673743523073</t>
  </si>
  <si>
    <t>4673743523097</t>
  </si>
  <si>
    <t>4673743523110</t>
  </si>
  <si>
    <t>4673732412760</t>
  </si>
  <si>
    <t>4673732412777</t>
  </si>
  <si>
    <t>4673732412784</t>
  </si>
  <si>
    <t>4673732412791</t>
  </si>
  <si>
    <t>4673732412807</t>
  </si>
  <si>
    <t>4673732412814</t>
  </si>
  <si>
    <t>4673732412821</t>
  </si>
  <si>
    <t>4673732412838</t>
  </si>
  <si>
    <t>4673732412845</t>
  </si>
  <si>
    <t>4673732412852</t>
  </si>
  <si>
    <t>4673732412869</t>
  </si>
  <si>
    <t>4673732414177</t>
  </si>
  <si>
    <t>4673732412876</t>
  </si>
  <si>
    <t>4673732412883</t>
  </si>
  <si>
    <t>4673743522366</t>
  </si>
  <si>
    <t>4673743522373</t>
  </si>
  <si>
    <t>4673743522380</t>
  </si>
  <si>
    <t>4673743522397</t>
  </si>
  <si>
    <t>4673732412890</t>
  </si>
  <si>
    <t>4673732412906</t>
  </si>
  <si>
    <t>4673732412913</t>
  </si>
  <si>
    <t>4673732412920</t>
  </si>
  <si>
    <t>4673743523424</t>
  </si>
  <si>
    <t>4673743523431</t>
  </si>
  <si>
    <t>4673743523448</t>
  </si>
  <si>
    <t>4673743523455</t>
  </si>
  <si>
    <t>4673732412937</t>
  </si>
  <si>
    <t>4673732412944</t>
  </si>
  <si>
    <t>4673732412951</t>
  </si>
  <si>
    <t>4673732412968</t>
  </si>
  <si>
    <t>4673732412975</t>
  </si>
  <si>
    <t>4673732412982</t>
  </si>
  <si>
    <t>4673732412999</t>
  </si>
  <si>
    <t>4673732413002</t>
  </si>
  <si>
    <t>4673732413019</t>
  </si>
  <si>
    <t>4673732413026</t>
  </si>
  <si>
    <t>4673732413033</t>
  </si>
  <si>
    <t>4673732413040</t>
  </si>
  <si>
    <t>4673732413057</t>
  </si>
  <si>
    <t>4673732413064</t>
  </si>
  <si>
    <t>4673732413071</t>
  </si>
  <si>
    <t>4673732413088</t>
  </si>
  <si>
    <t>4673732413095</t>
  </si>
  <si>
    <t>4673732413101</t>
  </si>
  <si>
    <t>4673732413118</t>
  </si>
  <si>
    <t>4673732413125</t>
  </si>
  <si>
    <t>4673732413132</t>
  </si>
  <si>
    <t>4673732413149</t>
  </si>
  <si>
    <t>4673732413156</t>
  </si>
  <si>
    <t>4673732413163</t>
  </si>
  <si>
    <t>4673732413170</t>
  </si>
  <si>
    <t>4673732413187</t>
  </si>
  <si>
    <t>4673732413293</t>
  </si>
  <si>
    <t>4673732413309</t>
  </si>
  <si>
    <t>4673732413316</t>
  </si>
  <si>
    <t>4673732413323</t>
  </si>
  <si>
    <t>4673732413330</t>
  </si>
  <si>
    <t>4673732413347</t>
  </si>
  <si>
    <t>4673732413354</t>
  </si>
  <si>
    <t>4673732413361</t>
  </si>
  <si>
    <t>4673732413392</t>
  </si>
  <si>
    <t>4673732413408</t>
  </si>
  <si>
    <t>4673732413477</t>
  </si>
  <si>
    <t>4673732413484</t>
  </si>
  <si>
    <t>4673732413491</t>
  </si>
  <si>
    <t>4673732413507</t>
  </si>
  <si>
    <t>4673732413514</t>
  </si>
  <si>
    <t>4673732413521</t>
  </si>
  <si>
    <t>4673732413538</t>
  </si>
  <si>
    <t>4673732413545</t>
  </si>
  <si>
    <t>4673732413552</t>
  </si>
  <si>
    <t>4673732413569</t>
  </si>
  <si>
    <t>4673732413576</t>
  </si>
  <si>
    <t>4673732413583</t>
  </si>
  <si>
    <t>4673732413712</t>
  </si>
  <si>
    <t>4673732413729</t>
  </si>
  <si>
    <t>4673732413736</t>
  </si>
  <si>
    <t>4673732413743</t>
  </si>
  <si>
    <t>4673732413750</t>
  </si>
  <si>
    <t>4673732413767</t>
  </si>
  <si>
    <t>4673732413774</t>
  </si>
  <si>
    <t>4673732413781</t>
  </si>
  <si>
    <t>4673732413798</t>
  </si>
  <si>
    <t>4673732413804</t>
  </si>
  <si>
    <t>4673732413811</t>
  </si>
  <si>
    <t>4673732413828</t>
  </si>
  <si>
    <t>4673732413835</t>
  </si>
  <si>
    <t>4673732413842</t>
  </si>
  <si>
    <t>4673743522670</t>
  </si>
  <si>
    <t>4673743522687</t>
  </si>
  <si>
    <t>4673743522694</t>
  </si>
  <si>
    <t>4673743522700</t>
  </si>
  <si>
    <t>4673743522717</t>
  </si>
  <si>
    <t>4673743522724</t>
  </si>
  <si>
    <t>4673743522731</t>
  </si>
  <si>
    <t>4673743522748</t>
  </si>
  <si>
    <t>4673743522755</t>
  </si>
  <si>
    <t>4673743522762</t>
  </si>
  <si>
    <t>4673743522793</t>
  </si>
  <si>
    <t>4673743522809</t>
  </si>
  <si>
    <t>4673743520928</t>
  </si>
  <si>
    <t>4673743520935</t>
  </si>
  <si>
    <t>4673743521864</t>
  </si>
  <si>
    <t>4673743521871</t>
  </si>
  <si>
    <t>4673743521888</t>
  </si>
  <si>
    <t>4673743521895</t>
  </si>
  <si>
    <t>4673743521901</t>
  </si>
  <si>
    <t>4673743521918</t>
  </si>
  <si>
    <t>4673732413859</t>
  </si>
  <si>
    <t>4673732413866</t>
  </si>
  <si>
    <t>4673732413873</t>
  </si>
  <si>
    <t>4673732413880</t>
  </si>
  <si>
    <t>4673732413897</t>
  </si>
  <si>
    <t>4673732413903</t>
  </si>
  <si>
    <t>4673732414276</t>
  </si>
  <si>
    <t>4673732414283</t>
  </si>
  <si>
    <t>4673732414290</t>
  </si>
  <si>
    <t>4673732414306</t>
  </si>
  <si>
    <t>4673743522885</t>
  </si>
  <si>
    <t>4673743522892</t>
  </si>
  <si>
    <t>4673743522908</t>
  </si>
  <si>
    <t>4673743522915</t>
  </si>
  <si>
    <t>4673743523462</t>
  </si>
  <si>
    <t>4673743523479</t>
  </si>
  <si>
    <t>4673743523486</t>
  </si>
  <si>
    <t>4673743523493</t>
  </si>
  <si>
    <t>4673732413927</t>
  </si>
  <si>
    <t>4673732413941</t>
  </si>
  <si>
    <t>4673732413965</t>
  </si>
  <si>
    <t>4673732413989</t>
  </si>
  <si>
    <t>4673732414009</t>
  </si>
  <si>
    <t>4673732414023</t>
  </si>
  <si>
    <t>4673732414047</t>
  </si>
  <si>
    <t>4673732414863</t>
  </si>
  <si>
    <t>4673732414061</t>
  </si>
  <si>
    <t>4673732414085</t>
  </si>
  <si>
    <t>4673732414108</t>
  </si>
  <si>
    <t>4673732414443</t>
  </si>
  <si>
    <t>4673732414795</t>
  </si>
  <si>
    <t>4673732414801</t>
  </si>
  <si>
    <t>4673743522007</t>
  </si>
  <si>
    <t>4673743522014</t>
  </si>
  <si>
    <t>4673743522021</t>
  </si>
  <si>
    <t>4673743522038</t>
  </si>
  <si>
    <t>4673743522656</t>
  </si>
  <si>
    <t>4673743522663</t>
  </si>
  <si>
    <t>4673743522922</t>
  </si>
  <si>
    <t>4673743522939</t>
  </si>
  <si>
    <t>4673743522045</t>
  </si>
  <si>
    <t>4673743522052</t>
  </si>
  <si>
    <t>4673743522069</t>
  </si>
  <si>
    <t>4673743522076</t>
  </si>
  <si>
    <t>4673743522946</t>
  </si>
  <si>
    <t>4673743522953</t>
  </si>
  <si>
    <t>4673743522960</t>
  </si>
  <si>
    <t>4673743522977</t>
  </si>
  <si>
    <t>4673743522434</t>
  </si>
  <si>
    <t>4673743522441</t>
  </si>
  <si>
    <t>4673743522458</t>
  </si>
  <si>
    <t>4673743522465</t>
  </si>
  <si>
    <t>4673743522472</t>
  </si>
  <si>
    <t>4673743522489</t>
  </si>
  <si>
    <t>4673743520942</t>
  </si>
  <si>
    <t>4673743520959</t>
  </si>
  <si>
    <t>4673743520966</t>
  </si>
  <si>
    <t>4673743520973</t>
  </si>
  <si>
    <t>4673743521703</t>
  </si>
  <si>
    <t>4673743521710</t>
  </si>
  <si>
    <t>4673743521727</t>
  </si>
  <si>
    <t>4673743521734</t>
  </si>
  <si>
    <t>4673743521741</t>
  </si>
  <si>
    <t>4673743521758</t>
  </si>
  <si>
    <t>4673743521765</t>
  </si>
  <si>
    <t>4673743521772</t>
  </si>
  <si>
    <t>4673743524384</t>
  </si>
  <si>
    <t>4673743524391</t>
  </si>
  <si>
    <t>4673743522571</t>
  </si>
  <si>
    <t>4673743522588</t>
  </si>
  <si>
    <t>4673743522595</t>
  </si>
  <si>
    <t>4673743522601</t>
  </si>
  <si>
    <t>4673743522618</t>
  </si>
  <si>
    <t>4673743522625</t>
  </si>
  <si>
    <t>4673743522632</t>
  </si>
  <si>
    <t>4673743522649</t>
  </si>
  <si>
    <t>4673743523943</t>
  </si>
  <si>
    <t>4673743523950</t>
  </si>
  <si>
    <t>4673743523967</t>
  </si>
  <si>
    <t>4673743523974</t>
  </si>
  <si>
    <t>4673743523981</t>
  </si>
  <si>
    <t>4673743523998</t>
  </si>
  <si>
    <t>4673743524001</t>
  </si>
  <si>
    <t>4673743524018</t>
  </si>
  <si>
    <t>4673743524025</t>
  </si>
  <si>
    <t>4673743524032</t>
  </si>
  <si>
    <t>4673743523226</t>
  </si>
  <si>
    <t>4673743523233</t>
  </si>
  <si>
    <t>4673743523240</t>
  </si>
  <si>
    <t>4673743523257</t>
  </si>
  <si>
    <t>4673743523264</t>
  </si>
  <si>
    <t>4673743523271</t>
  </si>
  <si>
    <t>4673743523288</t>
  </si>
  <si>
    <t>4673743523295</t>
  </si>
  <si>
    <t>4673743524049</t>
  </si>
  <si>
    <t>4673743524056</t>
  </si>
  <si>
    <t>4673743524063</t>
  </si>
  <si>
    <t>4673743524070</t>
  </si>
  <si>
    <t>4673743524087</t>
  </si>
  <si>
    <t>4673743524094</t>
  </si>
  <si>
    <t>4673743524100</t>
  </si>
  <si>
    <t>4673743524117</t>
  </si>
  <si>
    <t>4673743524124</t>
  </si>
  <si>
    <t>4673743524131</t>
  </si>
  <si>
    <t>4673743522496</t>
  </si>
  <si>
    <t>4673743522502</t>
  </si>
  <si>
    <t>4673743522519</t>
  </si>
  <si>
    <t>4673743522526</t>
  </si>
  <si>
    <t>4673743522533</t>
  </si>
  <si>
    <t>4673743522540</t>
  </si>
  <si>
    <t>4673743522557</t>
  </si>
  <si>
    <t>4673743522564</t>
  </si>
  <si>
    <t>4673743522779</t>
  </si>
  <si>
    <t>4673743522786</t>
  </si>
  <si>
    <t>4673743520805</t>
  </si>
  <si>
    <t>4673743520812</t>
  </si>
  <si>
    <t>4673743521789</t>
  </si>
  <si>
    <t>4673743521796</t>
  </si>
  <si>
    <t>4673743521802</t>
  </si>
  <si>
    <t>4673743521819</t>
  </si>
  <si>
    <t>4673743521826</t>
  </si>
  <si>
    <t>4673743521833</t>
  </si>
  <si>
    <t>4673743521840</t>
  </si>
  <si>
    <t>4673743521857</t>
  </si>
  <si>
    <t>4673732414375</t>
  </si>
  <si>
    <t>4673732414382</t>
  </si>
  <si>
    <t>4673743524148</t>
  </si>
  <si>
    <t>4673743524155</t>
  </si>
  <si>
    <t>4673732414658</t>
  </si>
  <si>
    <t>4673732414665</t>
  </si>
  <si>
    <t>4673743523523</t>
  </si>
  <si>
    <t>4673743523530</t>
  </si>
  <si>
    <t>4673743524360</t>
  </si>
  <si>
    <t>4673743524377</t>
  </si>
  <si>
    <t>4673732414450</t>
  </si>
  <si>
    <t xml:space="preserve">4673732414467 </t>
  </si>
  <si>
    <t>4673732414672</t>
  </si>
  <si>
    <t>4673732414689</t>
  </si>
  <si>
    <t>4673743520324</t>
  </si>
  <si>
    <t>4673743520331</t>
  </si>
  <si>
    <t>4673743520300</t>
  </si>
  <si>
    <t>4673743520317</t>
  </si>
  <si>
    <t>4673743520850</t>
  </si>
  <si>
    <t>4673743520867</t>
  </si>
  <si>
    <t>4673743521963</t>
  </si>
  <si>
    <t>4673743521970</t>
  </si>
  <si>
    <t>4673743521987</t>
  </si>
  <si>
    <t>4673743521994</t>
  </si>
  <si>
    <t>4673732414429</t>
  </si>
  <si>
    <t>4673732414405</t>
  </si>
  <si>
    <t>4673743522427</t>
  </si>
  <si>
    <t>4673732414115</t>
  </si>
  <si>
    <t>4673732414122</t>
  </si>
  <si>
    <t>4673732414313</t>
  </si>
  <si>
    <t>4673732414320</t>
  </si>
  <si>
    <t>4673732414139</t>
  </si>
  <si>
    <t>4673732414146</t>
  </si>
  <si>
    <t>4673743523509</t>
  </si>
  <si>
    <t>4673743523516</t>
  </si>
  <si>
    <t>4673732414337</t>
  </si>
  <si>
    <t>4673732414344</t>
  </si>
  <si>
    <t>4673732414153</t>
  </si>
  <si>
    <t>4673732414160</t>
  </si>
  <si>
    <t>4673732414351</t>
  </si>
  <si>
    <t>4673732414368</t>
  </si>
  <si>
    <t>4673743520027</t>
  </si>
  <si>
    <t>4673743520034</t>
  </si>
  <si>
    <t>4673743520041</t>
  </si>
  <si>
    <t>4673743520058</t>
  </si>
  <si>
    <t>4673743520065</t>
  </si>
  <si>
    <t>4673743520072</t>
  </si>
  <si>
    <t>4673743520089</t>
  </si>
  <si>
    <t>4673743520096</t>
  </si>
  <si>
    <t>4673743520102</t>
  </si>
  <si>
    <t>4673743520119</t>
  </si>
  <si>
    <t>4673743520126</t>
  </si>
  <si>
    <t>4673743520133</t>
  </si>
  <si>
    <t>4673743520140</t>
  </si>
  <si>
    <t>4673743520157</t>
  </si>
  <si>
    <t>4673743520164</t>
  </si>
  <si>
    <t>4673743520171</t>
  </si>
  <si>
    <t>4673743520188</t>
  </si>
  <si>
    <t>4673743520195</t>
  </si>
  <si>
    <t>4673743520201</t>
  </si>
  <si>
    <t>4673743520218</t>
  </si>
  <si>
    <t>4673743520225</t>
  </si>
  <si>
    <t>4673743520232</t>
  </si>
  <si>
    <t>4673743520249</t>
  </si>
  <si>
    <t>4673743520256</t>
  </si>
  <si>
    <t>4673743520263</t>
  </si>
  <si>
    <t>4673743520270</t>
  </si>
  <si>
    <t>4673732414771</t>
  </si>
  <si>
    <t>4673732414788</t>
  </si>
  <si>
    <t>4673732414924</t>
  </si>
  <si>
    <t>4673732414931</t>
  </si>
  <si>
    <t>4673732414948</t>
  </si>
  <si>
    <t>4673732414955</t>
  </si>
  <si>
    <t>4673732414962</t>
  </si>
  <si>
    <t>4673732414979</t>
  </si>
  <si>
    <t>4673732414986</t>
  </si>
  <si>
    <t>4673732414993</t>
  </si>
  <si>
    <t>4673743520003</t>
  </si>
  <si>
    <t>4673743520010</t>
  </si>
  <si>
    <t>4673743523547</t>
  </si>
  <si>
    <t>4673743523554</t>
  </si>
  <si>
    <t>4673743520904</t>
  </si>
  <si>
    <t>4673743520911</t>
  </si>
  <si>
    <t>4673743520287</t>
  </si>
  <si>
    <t>4673743520294</t>
  </si>
  <si>
    <t>Штрих-код
(штука)</t>
  </si>
  <si>
    <t>Штрих-код
(комплект)</t>
  </si>
  <si>
    <t>4673743523349</t>
  </si>
  <si>
    <t>4673743523356</t>
  </si>
  <si>
    <t>4673743523363</t>
  </si>
  <si>
    <t>4673743523370</t>
  </si>
  <si>
    <t>4673743523387</t>
  </si>
  <si>
    <t>4673743523394</t>
  </si>
  <si>
    <t>4673743523400</t>
  </si>
  <si>
    <t>4673743523103</t>
  </si>
  <si>
    <t>4673743523080</t>
  </si>
  <si>
    <t>4673743523066</t>
  </si>
  <si>
    <t>4673743523042</t>
  </si>
  <si>
    <t>4673743523028</t>
  </si>
  <si>
    <t>4673743523004</t>
  </si>
  <si>
    <t>4673743522984</t>
  </si>
  <si>
    <t>4673732413910</t>
  </si>
  <si>
    <t>4673732413934</t>
  </si>
  <si>
    <t>4673732413958</t>
  </si>
  <si>
    <t>4673732413972</t>
  </si>
  <si>
    <t>4673732413996</t>
  </si>
  <si>
    <t>4673732414016</t>
  </si>
  <si>
    <t>4673732414498</t>
  </si>
  <si>
    <t>4673732414856</t>
  </si>
  <si>
    <t>4673732414054</t>
  </si>
  <si>
    <t>4673743521680</t>
  </si>
  <si>
    <t>4673743521697</t>
  </si>
  <si>
    <t>4673732414092</t>
  </si>
  <si>
    <t>4673732414078</t>
  </si>
  <si>
    <t>4673732414870</t>
  </si>
  <si>
    <t>4673732414849</t>
  </si>
  <si>
    <t>4673732414030</t>
  </si>
  <si>
    <t>4673732414245</t>
  </si>
  <si>
    <t>4673732414238</t>
  </si>
  <si>
    <t>4673732414191</t>
  </si>
  <si>
    <t>4673732414184</t>
  </si>
  <si>
    <t>4673732414221</t>
  </si>
  <si>
    <t>4673732414818</t>
  </si>
  <si>
    <t>4673732414504</t>
  </si>
  <si>
    <t>4673732414436</t>
  </si>
  <si>
    <t>4673732414474</t>
  </si>
  <si>
    <t>4673732414481</t>
  </si>
  <si>
    <t>4673743522410</t>
  </si>
  <si>
    <t>4673743522403</t>
  </si>
  <si>
    <t>4673732414399</t>
  </si>
  <si>
    <t>4673732414412</t>
  </si>
  <si>
    <t>697-010-200243230</t>
  </si>
  <si>
    <t>697-010-200363230</t>
  </si>
  <si>
    <t>697-010-200483230</t>
  </si>
  <si>
    <t>697-010-200563230</t>
  </si>
  <si>
    <t>697-010-200603230</t>
  </si>
  <si>
    <t>4673743524445</t>
  </si>
  <si>
    <t>4673743524469</t>
  </si>
  <si>
    <t>4673743524483</t>
  </si>
  <si>
    <t>4673743524506</t>
  </si>
  <si>
    <t>4673743524520</t>
  </si>
  <si>
    <t>4673743524452</t>
  </si>
  <si>
    <t>4673743524476</t>
  </si>
  <si>
    <t>4673743524490</t>
  </si>
  <si>
    <t>4673743524513</t>
  </si>
  <si>
    <t>4673743524537</t>
  </si>
  <si>
    <t>Штангенциркули</t>
  </si>
  <si>
    <t>Штангенциркуль пластиковый 150мм</t>
  </si>
  <si>
    <t>262-500-150</t>
  </si>
  <si>
    <t>Клещи переставные</t>
  </si>
  <si>
    <t>Клещи переставные 175мм</t>
  </si>
  <si>
    <t>Клещи переставные 250мм</t>
  </si>
  <si>
    <t>Клещи переставные 300мм</t>
  </si>
  <si>
    <t>548-040-175</t>
  </si>
  <si>
    <t>548-040-250</t>
  </si>
  <si>
    <t>548-040-300</t>
  </si>
  <si>
    <t>Коронки по керамической плитке</t>
  </si>
  <si>
    <t>Набор коронок по керамической плитке (4 предм.: 33,53,67,73)</t>
  </si>
  <si>
    <t>695-704-337</t>
  </si>
  <si>
    <t>4673743524988</t>
  </si>
  <si>
    <t>4673743524995</t>
  </si>
  <si>
    <t>4673743524902</t>
  </si>
  <si>
    <t>4673743524919</t>
  </si>
  <si>
    <t>4673743524926</t>
  </si>
  <si>
    <t>4673743524933</t>
  </si>
  <si>
    <t>4673743524940</t>
  </si>
  <si>
    <t>4673743524957</t>
  </si>
  <si>
    <t>4673743524964</t>
  </si>
  <si>
    <t>4673743524971</t>
  </si>
  <si>
    <t>Полотна для электролобзика</t>
  </si>
  <si>
    <t>476-101-042</t>
  </si>
  <si>
    <t>476-101-045</t>
  </si>
  <si>
    <t>476-101-051</t>
  </si>
  <si>
    <t>476-101-054</t>
  </si>
  <si>
    <t>476-101-063</t>
  </si>
  <si>
    <t>476-111-072</t>
  </si>
  <si>
    <t>476-111-074</t>
  </si>
  <si>
    <t>476-118-083</t>
  </si>
  <si>
    <t>476-118-086</t>
  </si>
  <si>
    <t>476-118-089</t>
  </si>
  <si>
    <t>476-119-092</t>
  </si>
  <si>
    <t>476-119-097</t>
  </si>
  <si>
    <t>476-127-106</t>
  </si>
  <si>
    <t>476-144-114</t>
  </si>
  <si>
    <t>476-144-117</t>
  </si>
  <si>
    <t>476-144-119</t>
  </si>
  <si>
    <t>476-218-124</t>
  </si>
  <si>
    <t>476-244-137</t>
  </si>
  <si>
    <t>476-301-144</t>
  </si>
  <si>
    <t>476-301-149</t>
  </si>
  <si>
    <t>476-318-157</t>
  </si>
  <si>
    <t>476-344-165</t>
  </si>
  <si>
    <t>476-345-173</t>
  </si>
  <si>
    <t>4673759125001</t>
  </si>
  <si>
    <t>4673759125018</t>
  </si>
  <si>
    <t>4673759125025</t>
  </si>
  <si>
    <t>4673759125032</t>
  </si>
  <si>
    <t>4673759125049</t>
  </si>
  <si>
    <t>4673759125056</t>
  </si>
  <si>
    <t>4673759125063</t>
  </si>
  <si>
    <t>4673759125070</t>
  </si>
  <si>
    <t>4673759125087</t>
  </si>
  <si>
    <t>4673759125094</t>
  </si>
  <si>
    <t>4673759125100</t>
  </si>
  <si>
    <t>4673759125117</t>
  </si>
  <si>
    <t>4673759125124</t>
  </si>
  <si>
    <t>4673759125131</t>
  </si>
  <si>
    <t>4673759125148</t>
  </si>
  <si>
    <t>4673759125155</t>
  </si>
  <si>
    <t>4673759125162</t>
  </si>
  <si>
    <t>4673759125179</t>
  </si>
  <si>
    <t>4673759125186</t>
  </si>
  <si>
    <t>4673759125193</t>
  </si>
  <si>
    <t>4673759125209</t>
  </si>
  <si>
    <t>4673759125216</t>
  </si>
  <si>
    <t>4673759125223</t>
  </si>
  <si>
    <t>4673759125230</t>
  </si>
  <si>
    <t>4673759125247</t>
  </si>
  <si>
    <t>4673759125254</t>
  </si>
  <si>
    <t>4673759125261</t>
  </si>
  <si>
    <t>4673759125278</t>
  </si>
  <si>
    <t>4673759125285</t>
  </si>
  <si>
    <t>4673759125292</t>
  </si>
  <si>
    <t>4673759125308</t>
  </si>
  <si>
    <t>4673759125315</t>
  </si>
  <si>
    <t>4673759125322</t>
  </si>
  <si>
    <t>4673759125339</t>
  </si>
  <si>
    <t>4673759125346</t>
  </si>
  <si>
    <t>4673759125353</t>
  </si>
  <si>
    <t>4673759125360</t>
  </si>
  <si>
    <t>4673759125377</t>
  </si>
  <si>
    <t>4673759125384</t>
  </si>
  <si>
    <t>4673759125391</t>
  </si>
  <si>
    <t>4673759125407</t>
  </si>
  <si>
    <t>4673759125414</t>
  </si>
  <si>
    <t>4673759125421</t>
  </si>
  <si>
    <t>4673759125438</t>
  </si>
  <si>
    <t>4673759125445</t>
  </si>
  <si>
    <t>4673759125452</t>
  </si>
  <si>
    <t>Быстрзажимные струбцины</t>
  </si>
  <si>
    <t>4673759125582</t>
  </si>
  <si>
    <t>4673759125599</t>
  </si>
  <si>
    <t>4673759125605</t>
  </si>
  <si>
    <t>4673759125612</t>
  </si>
  <si>
    <t>4673759125629</t>
  </si>
  <si>
    <t>4673759125636</t>
  </si>
  <si>
    <t>4673759125643</t>
  </si>
  <si>
    <t>4673759125650</t>
  </si>
  <si>
    <t>4673759125667</t>
  </si>
  <si>
    <t>4673759125674</t>
  </si>
  <si>
    <t>4673759125681</t>
  </si>
  <si>
    <t>4673759125698</t>
  </si>
  <si>
    <t>4673759125704</t>
  </si>
  <si>
    <t>4673759125711</t>
  </si>
  <si>
    <t>829-780-150</t>
  </si>
  <si>
    <t>829-780-200</t>
  </si>
  <si>
    <t>829-780-250</t>
  </si>
  <si>
    <t>829-780-300</t>
  </si>
  <si>
    <t>829-780-450</t>
  </si>
  <si>
    <t>829-780-600</t>
  </si>
  <si>
    <t>829-780-700</t>
  </si>
  <si>
    <t>Стяжные ремни</t>
  </si>
  <si>
    <t>4673759125827</t>
  </si>
  <si>
    <t>4673759125834</t>
  </si>
  <si>
    <t>4673759125841</t>
  </si>
  <si>
    <t>4673759125858</t>
  </si>
  <si>
    <t>4673759125865</t>
  </si>
  <si>
    <t>4673759125872</t>
  </si>
  <si>
    <t>4673759125889</t>
  </si>
  <si>
    <t>4673759125896</t>
  </si>
  <si>
    <t>484-649-006</t>
  </si>
  <si>
    <t>484-649-008</t>
  </si>
  <si>
    <t>484-649-010</t>
  </si>
  <si>
    <t>484-649-012</t>
  </si>
  <si>
    <t>Трещотки для торцевых головок</t>
  </si>
  <si>
    <t>Трещотка для торцевых головок 1/2"</t>
  </si>
  <si>
    <t>Трещотка для торцевых головок 1/4"</t>
  </si>
  <si>
    <t>560-403-012</t>
  </si>
  <si>
    <t>560-403-014</t>
  </si>
  <si>
    <t>560-403-038</t>
  </si>
  <si>
    <t>4673759125520</t>
  </si>
  <si>
    <t>4673759125537</t>
  </si>
  <si>
    <t>4673759125544</t>
  </si>
  <si>
    <t>4673759125551</t>
  </si>
  <si>
    <t>4673759125568</t>
  </si>
  <si>
    <t>4673759125575</t>
  </si>
  <si>
    <t>Патрон для дрели 1/2 БЗП 1.5-13мм + ключ + адаптер SDS+</t>
  </si>
  <si>
    <t>268-306-140</t>
  </si>
  <si>
    <t>268-306-260</t>
  </si>
  <si>
    <t>268-306-310</t>
  </si>
  <si>
    <t>4673759125766</t>
  </si>
  <si>
    <t>4673759125773</t>
  </si>
  <si>
    <t>4673759125780</t>
  </si>
  <si>
    <t>4673759125797</t>
  </si>
  <si>
    <t>4673759125803</t>
  </si>
  <si>
    <t>4673759125810</t>
  </si>
  <si>
    <t>Патроны для дрели</t>
  </si>
  <si>
    <t>Гладилки</t>
  </si>
  <si>
    <t>4673759125728</t>
  </si>
  <si>
    <t>4673759125735</t>
  </si>
  <si>
    <t>4673759125742</t>
  </si>
  <si>
    <t>4673759125759</t>
  </si>
  <si>
    <t>Гладилка нерж. 270х128мм</t>
  </si>
  <si>
    <t>Гладилка затирочная 240х100мм</t>
  </si>
  <si>
    <t>572-270-128</t>
  </si>
  <si>
    <t>572-240-100</t>
  </si>
  <si>
    <t>Круг зачистной по металлу</t>
  </si>
  <si>
    <t>Круг зачистной по металлу 125х6х22</t>
  </si>
  <si>
    <t>794-650-125</t>
  </si>
  <si>
    <t>794-650-230</t>
  </si>
  <si>
    <t>4673759125483</t>
  </si>
  <si>
    <t>4673759125513</t>
  </si>
  <si>
    <t>4673759125476</t>
  </si>
  <si>
    <t>4673759125506</t>
  </si>
  <si>
    <t>4673759125490</t>
  </si>
  <si>
    <t>4673759125469</t>
  </si>
  <si>
    <t>Скидка</t>
  </si>
  <si>
    <t>индивидуальная скидка</t>
  </si>
  <si>
    <t>Бур по бетону SDS+ (8x350)</t>
  </si>
  <si>
    <t>Набор отверток и бит №29</t>
  </si>
  <si>
    <r>
      <t>Набор отверток и бит №38</t>
    </r>
    <r>
      <rPr>
        <b/>
        <sz val="11"/>
        <color theme="1"/>
        <rFont val="Calibri"/>
        <family val="2"/>
        <charset val="204"/>
        <scheme val="minor"/>
      </rPr>
      <t/>
    </r>
  </si>
  <si>
    <t>Диск пильный по дереву (160x48Тx22,23-20)</t>
  </si>
  <si>
    <t>Диск пильный по дереву (160x24Тx22,23-20)</t>
  </si>
  <si>
    <t>Сверло по металлу HSS длинное L300 D4</t>
  </si>
  <si>
    <t>Сверло по металлу HSS длинное L300 D5</t>
  </si>
  <si>
    <t>Сверло по металлу HSS длинное L300 D6</t>
  </si>
  <si>
    <t>Сверло по металлу HSS длинное L300 D7</t>
  </si>
  <si>
    <t>Стяжной ремень 6м (50мм, 3т)</t>
  </si>
  <si>
    <t>Стяжной ремень 8м (50мм, 3т)</t>
  </si>
  <si>
    <t>Стяжной ремень 10м (50мм, 3т)</t>
  </si>
  <si>
    <t>Стяжной ремень 12м (50мм, 3т)</t>
  </si>
  <si>
    <t>Шнековые сверла по дереву</t>
  </si>
  <si>
    <t>638-405-06350</t>
  </si>
  <si>
    <t>638-405-08220</t>
  </si>
  <si>
    <t>638-405-08350</t>
  </si>
  <si>
    <t>638-405-08460</t>
  </si>
  <si>
    <t>638-405-12220</t>
  </si>
  <si>
    <t>638-405-12350</t>
  </si>
  <si>
    <t>517-666-020</t>
  </si>
  <si>
    <t>Леска "звезда" YK-666-2-15 (2mm, 15m)</t>
  </si>
  <si>
    <t>517-666-024</t>
  </si>
  <si>
    <t>517-666-027</t>
  </si>
  <si>
    <t>517-666-030</t>
  </si>
  <si>
    <t>517-777-020</t>
  </si>
  <si>
    <t>517-777-024</t>
  </si>
  <si>
    <t>517-777-027</t>
  </si>
  <si>
    <t>517-777-030</t>
  </si>
  <si>
    <t>517-888-020</t>
  </si>
  <si>
    <t>517-888-024</t>
  </si>
  <si>
    <t>517-888-030</t>
  </si>
  <si>
    <t>517-888-040</t>
  </si>
  <si>
    <t>Лески для триммера</t>
  </si>
  <si>
    <t>794-650-115</t>
  </si>
  <si>
    <t>Круг зачистной по металлу 115х6х22</t>
  </si>
  <si>
    <t>140-649-040</t>
  </si>
  <si>
    <t>Губка абразивная шлифовальная 100х70х45х25мм P40</t>
  </si>
  <si>
    <t>140-649-060</t>
  </si>
  <si>
    <t>Губка абразивная шлифовальная 100х70х45х25мм P60</t>
  </si>
  <si>
    <t>140-649-080</t>
  </si>
  <si>
    <t>Губка абразивная шлифовальная 100х70х45х25мм P80</t>
  </si>
  <si>
    <t>140-649-100</t>
  </si>
  <si>
    <t>Губка абразивная шлифовальная 100х70х45х25мм P100</t>
  </si>
  <si>
    <t>140-649-120</t>
  </si>
  <si>
    <t>Губка абразивная шлифовальная 100х70х45х25мм P120</t>
  </si>
  <si>
    <t>140-649-180</t>
  </si>
  <si>
    <t>Губка абразивная шлифовальная 100х70х45х25мм P180</t>
  </si>
  <si>
    <t>140-649-240</t>
  </si>
  <si>
    <t>Губка абразивная шлифовальная 100х70х45х25мм P240</t>
  </si>
  <si>
    <t>140-649-320</t>
  </si>
  <si>
    <t>Губка абразивная шлифовальная 100х70х45х25мм P320</t>
  </si>
  <si>
    <t>Губки абразивные шлифовальные</t>
  </si>
  <si>
    <t>Степлер стальной (гальванический) тип-53 (скобы 4-14 мм)</t>
  </si>
  <si>
    <t>Заграничный клиент, минус НДС</t>
  </si>
  <si>
    <t>Бур по бетону SDS+ (20х160)</t>
  </si>
  <si>
    <t>Бур по бетону SDS+ (20х210)</t>
  </si>
  <si>
    <t>Бур по бетону SDS+ (20х260)</t>
  </si>
  <si>
    <t>Бур по бетону SDS+ (20х310)</t>
  </si>
  <si>
    <t>Бур по бетону SDS+ (20х360)</t>
  </si>
  <si>
    <t>Бур по бетону SDS+ (20х410)</t>
  </si>
  <si>
    <t>Бур по бетону SDS+ (20х460)</t>
  </si>
  <si>
    <t>Бур по бетону SDS+ (20х800)</t>
  </si>
  <si>
    <t>Бур по бетону SDS+ (20х1000)</t>
  </si>
  <si>
    <t>Бур по бетону SDS+ (22х210)</t>
  </si>
  <si>
    <t>Бур по бетону SDS+ (22х260)</t>
  </si>
  <si>
    <t>Бур по бетону SDS+ (22х310)</t>
  </si>
  <si>
    <t>Бур по бетону SDS+ (22х360)</t>
  </si>
  <si>
    <t>Бур по бетону SDS+ (22х410)</t>
  </si>
  <si>
    <t>Бур по бетону SDS+ (22х460)</t>
  </si>
  <si>
    <t>Коронка по бетону SDS+ D30</t>
  </si>
  <si>
    <t>Коронка по бетону SDS+ D35</t>
  </si>
  <si>
    <t>Коронка по бетону SDS+ D40</t>
  </si>
  <si>
    <t>Коронка по бетону SDS+ D125</t>
  </si>
  <si>
    <t>Коронка по бетону SDS+ D150</t>
  </si>
  <si>
    <t>Сверло по стеклу ц/х D10</t>
  </si>
  <si>
    <t>Сверло по стеклу ц/х D12</t>
  </si>
  <si>
    <t>Сверло по стеклу ш/х 4х резц. D10</t>
  </si>
  <si>
    <t>Сверло по стеклу ш/х 4х резц. D12</t>
  </si>
  <si>
    <t>Круг отрезной по металлу 125×0,8×22 мм</t>
  </si>
  <si>
    <t>Удлинитель для перьевых сверл</t>
  </si>
  <si>
    <t>Удлинитель для перьевых сверл 150мм</t>
  </si>
  <si>
    <t>Удлинитель для перьевых сверл 300мм</t>
  </si>
  <si>
    <t>750-370-150</t>
  </si>
  <si>
    <t>750-370-300</t>
  </si>
  <si>
    <t>Наборы ответок и бит</t>
  </si>
  <si>
    <t>Биты магнитные</t>
  </si>
  <si>
    <t>Набор бит PH2X50 (компл. 10 шт.)</t>
  </si>
  <si>
    <t>Набор бит PH2X70 (компл. 10 шт.)</t>
  </si>
  <si>
    <t>Набор бит PZ1X50 (компл. 10 шт.)</t>
  </si>
  <si>
    <t>Набор бит PZ2X50 (компл. 10 шт.)</t>
  </si>
  <si>
    <t>Набор двухсторонних бит PH2X65 (компл. 10 шт.)</t>
  </si>
  <si>
    <t>453-814-026</t>
  </si>
  <si>
    <t>453-814-029</t>
  </si>
  <si>
    <t>453-814-032</t>
  </si>
  <si>
    <t>453-814-035</t>
  </si>
  <si>
    <t>453-814-038</t>
  </si>
  <si>
    <t>453-814-044</t>
  </si>
  <si>
    <t>453-814-047</t>
  </si>
  <si>
    <t>453-814-053</t>
  </si>
  <si>
    <t>453-814-056</t>
  </si>
  <si>
    <t>453-814-061</t>
  </si>
  <si>
    <t>462-851-145</t>
  </si>
  <si>
    <t>Угловые редукторы для бит</t>
  </si>
  <si>
    <t>Редуктор для бит угловой 1/4 61мм</t>
  </si>
  <si>
    <t>Редуктор для бит угловой 1/4 140мм</t>
  </si>
  <si>
    <t>274-014-061</t>
  </si>
  <si>
    <t>274-014-140</t>
  </si>
  <si>
    <t>402-010-6410</t>
  </si>
  <si>
    <t>402-010-8600</t>
  </si>
  <si>
    <t>4673732410148</t>
  </si>
  <si>
    <t>4673732410155</t>
  </si>
  <si>
    <t>4673759127449</t>
  </si>
  <si>
    <t>4673759127456</t>
  </si>
  <si>
    <t>402-010-20160</t>
  </si>
  <si>
    <t>402-010-20210</t>
  </si>
  <si>
    <t>402-010-20260</t>
  </si>
  <si>
    <t>402-010-20310</t>
  </si>
  <si>
    <t>402-010-20360</t>
  </si>
  <si>
    <t>402-010-20410</t>
  </si>
  <si>
    <t>402-010-20460</t>
  </si>
  <si>
    <t>402-010-20800</t>
  </si>
  <si>
    <t>402-010-201000</t>
  </si>
  <si>
    <t>402-010-22210</t>
  </si>
  <si>
    <t>402-010-22260</t>
  </si>
  <si>
    <t>402-010-22310</t>
  </si>
  <si>
    <t>402-010-22360</t>
  </si>
  <si>
    <t>402-010-22410</t>
  </si>
  <si>
    <t>402-010-22460</t>
  </si>
  <si>
    <t>4673759127463</t>
  </si>
  <si>
    <t>4673759127487</t>
  </si>
  <si>
    <t>4673759127500</t>
  </si>
  <si>
    <t>4673759127524</t>
  </si>
  <si>
    <t>4673759127548</t>
  </si>
  <si>
    <t>4673759127562</t>
  </si>
  <si>
    <t>4673759127586</t>
  </si>
  <si>
    <t>4673759127609</t>
  </si>
  <si>
    <t>4673759127623</t>
  </si>
  <si>
    <t>4673759127647</t>
  </si>
  <si>
    <t>4673759127661</t>
  </si>
  <si>
    <t>4673759127685</t>
  </si>
  <si>
    <t>4673759127708</t>
  </si>
  <si>
    <t>4673759127722</t>
  </si>
  <si>
    <t>4673759127746</t>
  </si>
  <si>
    <t>4673759127470</t>
  </si>
  <si>
    <t>4673759127494</t>
  </si>
  <si>
    <t>4673759127517</t>
  </si>
  <si>
    <t>4673759127531</t>
  </si>
  <si>
    <t>4673759127555</t>
  </si>
  <si>
    <t>4673759127579</t>
  </si>
  <si>
    <t>4673759127593</t>
  </si>
  <si>
    <t>4673759127616</t>
  </si>
  <si>
    <t>4673759127630</t>
  </si>
  <si>
    <t>4673759127654</t>
  </si>
  <si>
    <t>4673759127678</t>
  </si>
  <si>
    <t>4673759127692</t>
  </si>
  <si>
    <t>4673759127715</t>
  </si>
  <si>
    <t>4673759127739</t>
  </si>
  <si>
    <t>4673759127753</t>
  </si>
  <si>
    <t>422-010-30</t>
  </si>
  <si>
    <t>422-010-35</t>
  </si>
  <si>
    <t>422-010-40</t>
  </si>
  <si>
    <t>4673759127760</t>
  </si>
  <si>
    <t>4673759127784</t>
  </si>
  <si>
    <t>4673759127807</t>
  </si>
  <si>
    <t>4673759127777</t>
  </si>
  <si>
    <t>4673759127791</t>
  </si>
  <si>
    <t>4673759127814</t>
  </si>
  <si>
    <t>422-010-125</t>
  </si>
  <si>
    <t>422-010-150</t>
  </si>
  <si>
    <t>4673759127821</t>
  </si>
  <si>
    <t>4673759127845</t>
  </si>
  <si>
    <t>4673759127838</t>
  </si>
  <si>
    <t>4673759127852</t>
  </si>
  <si>
    <t>432-010-10</t>
  </si>
  <si>
    <t>432-010-12</t>
  </si>
  <si>
    <t>4673759127869</t>
  </si>
  <si>
    <t>4673759127883</t>
  </si>
  <si>
    <t>4673759127876</t>
  </si>
  <si>
    <t>4673759127890</t>
  </si>
  <si>
    <t>4673759127906</t>
  </si>
  <si>
    <t>4673759127920</t>
  </si>
  <si>
    <t>4673759127913</t>
  </si>
  <si>
    <t>4673759127937</t>
  </si>
  <si>
    <t>433-010-10</t>
  </si>
  <si>
    <t>433-010-12</t>
  </si>
  <si>
    <t>638-405-12460</t>
  </si>
  <si>
    <t>638-405-12600</t>
  </si>
  <si>
    <t>638-405-14220</t>
  </si>
  <si>
    <t>638-405-14350</t>
  </si>
  <si>
    <t>638-405-14460</t>
  </si>
  <si>
    <t>638-405-14600</t>
  </si>
  <si>
    <t>638-405-16220</t>
  </si>
  <si>
    <t>638-405-16350</t>
  </si>
  <si>
    <t>638-405-16460</t>
  </si>
  <si>
    <t>638-405-16600</t>
  </si>
  <si>
    <t>638-405-18220</t>
  </si>
  <si>
    <t>638-405-18350</t>
  </si>
  <si>
    <t>638-405-18460</t>
  </si>
  <si>
    <t>638-405-18600</t>
  </si>
  <si>
    <t>638-405-20220</t>
  </si>
  <si>
    <t>638-405-20350</t>
  </si>
  <si>
    <t>638-405-20460</t>
  </si>
  <si>
    <t>638-405-20600</t>
  </si>
  <si>
    <t>638-405-22220</t>
  </si>
  <si>
    <t>638-405-22350</t>
  </si>
  <si>
    <t>638-405-22460</t>
  </si>
  <si>
    <t>638-405-22600</t>
  </si>
  <si>
    <t>638-405-24350</t>
  </si>
  <si>
    <t>638-405-24460</t>
  </si>
  <si>
    <t>638-405-24600</t>
  </si>
  <si>
    <t>638-405-25220</t>
  </si>
  <si>
    <t>638-405-25350</t>
  </si>
  <si>
    <t>638-405-25460</t>
  </si>
  <si>
    <t>638-405-25600</t>
  </si>
  <si>
    <t>638-405-26220</t>
  </si>
  <si>
    <t>638-405-26350</t>
  </si>
  <si>
    <t>638-405-26460</t>
  </si>
  <si>
    <t>638-405-26600</t>
  </si>
  <si>
    <t>638-405-28350</t>
  </si>
  <si>
    <t>638-405-28460</t>
  </si>
  <si>
    <t>638-405-28600</t>
  </si>
  <si>
    <t>638-405-30350</t>
  </si>
  <si>
    <t>638-405-30460</t>
  </si>
  <si>
    <t>638-405-30600</t>
  </si>
  <si>
    <t>4673759128125</t>
  </si>
  <si>
    <t>4673759128149</t>
  </si>
  <si>
    <t>4673759128163</t>
  </si>
  <si>
    <t>4673759128187</t>
  </si>
  <si>
    <t>4673759128200</t>
  </si>
  <si>
    <t>4673759128224</t>
  </si>
  <si>
    <t>4673759128248</t>
  </si>
  <si>
    <t>4673759128262</t>
  </si>
  <si>
    <t>4673759128286</t>
  </si>
  <si>
    <t>4673759128309</t>
  </si>
  <si>
    <t>4673759128323</t>
  </si>
  <si>
    <t>4673759128347</t>
  </si>
  <si>
    <t>4673759128361</t>
  </si>
  <si>
    <t>4673759128385</t>
  </si>
  <si>
    <t>4673759128408</t>
  </si>
  <si>
    <t>4673759128422</t>
  </si>
  <si>
    <t>4673759128446</t>
  </si>
  <si>
    <t>4673759128460</t>
  </si>
  <si>
    <t>4673759128484</t>
  </si>
  <si>
    <t>4673759128507</t>
  </si>
  <si>
    <t>4673759128521</t>
  </si>
  <si>
    <t>4673759128545</t>
  </si>
  <si>
    <t>4673759128569</t>
  </si>
  <si>
    <t>4673759128583</t>
  </si>
  <si>
    <t>4673759128606</t>
  </si>
  <si>
    <t>4673759128620</t>
  </si>
  <si>
    <t>4673759128644</t>
  </si>
  <si>
    <t>4673759128668</t>
  </si>
  <si>
    <t>4673759128682</t>
  </si>
  <si>
    <t>4673759128705</t>
  </si>
  <si>
    <t>4673759128729</t>
  </si>
  <si>
    <t>4673759128743</t>
  </si>
  <si>
    <t>4673759128767</t>
  </si>
  <si>
    <t>4673759128781</t>
  </si>
  <si>
    <t>4673759128804</t>
  </si>
  <si>
    <t>4673759128828</t>
  </si>
  <si>
    <t>4673759128842</t>
  </si>
  <si>
    <t>4673759128866</t>
  </si>
  <si>
    <t>4673759128880</t>
  </si>
  <si>
    <t>4673759128132</t>
  </si>
  <si>
    <t>4673759128156</t>
  </si>
  <si>
    <t>4673759128170</t>
  </si>
  <si>
    <t>4673759128194</t>
  </si>
  <si>
    <t>4673759128217</t>
  </si>
  <si>
    <t>4673759128231</t>
  </si>
  <si>
    <t>4673759128255</t>
  </si>
  <si>
    <t>4673759128279</t>
  </si>
  <si>
    <t>4673759128293</t>
  </si>
  <si>
    <t>4673759128316</t>
  </si>
  <si>
    <t>4673759128330</t>
  </si>
  <si>
    <t>4673759128354</t>
  </si>
  <si>
    <t>4673759128378</t>
  </si>
  <si>
    <t>4673759128392</t>
  </si>
  <si>
    <t>4673759128415</t>
  </si>
  <si>
    <t>4673759128439</t>
  </si>
  <si>
    <t>4673759128453</t>
  </si>
  <si>
    <t>4673759128477</t>
  </si>
  <si>
    <t>4673759128491</t>
  </si>
  <si>
    <t>4673759128514</t>
  </si>
  <si>
    <t>4673759128538</t>
  </si>
  <si>
    <t>4673759128552</t>
  </si>
  <si>
    <t>4673759128576</t>
  </si>
  <si>
    <t>4673759128590</t>
  </si>
  <si>
    <t>4673759128613</t>
  </si>
  <si>
    <t>4673759128637</t>
  </si>
  <si>
    <t>4673759128651</t>
  </si>
  <si>
    <t>4673759128675</t>
  </si>
  <si>
    <t>4673759128699</t>
  </si>
  <si>
    <t>4673759128712</t>
  </si>
  <si>
    <t>4673759128736</t>
  </si>
  <si>
    <t>4673759128750</t>
  </si>
  <si>
    <t>4673759128774</t>
  </si>
  <si>
    <t>4673759128798</t>
  </si>
  <si>
    <t>4673759128811</t>
  </si>
  <si>
    <t>4673759128835</t>
  </si>
  <si>
    <t>4673759128859</t>
  </si>
  <si>
    <t>4673759128873</t>
  </si>
  <si>
    <t>4673759128897</t>
  </si>
  <si>
    <t>4673759126114</t>
  </si>
  <si>
    <t>4673759126138</t>
  </si>
  <si>
    <t>4673759126152</t>
  </si>
  <si>
    <t>4673759126176</t>
  </si>
  <si>
    <t>4673759126190</t>
  </si>
  <si>
    <t>4673759126213</t>
  </si>
  <si>
    <t>4673759126121</t>
  </si>
  <si>
    <t>4673759126145</t>
  </si>
  <si>
    <t>4673759126169</t>
  </si>
  <si>
    <t>4673759126183</t>
  </si>
  <si>
    <t>4673759126206</t>
  </si>
  <si>
    <t>4673759126220</t>
  </si>
  <si>
    <t>4673759128088</t>
  </si>
  <si>
    <t>4673759128101</t>
  </si>
  <si>
    <t>4673759128095</t>
  </si>
  <si>
    <t>4673759128118</t>
  </si>
  <si>
    <t>4673759126237</t>
  </si>
  <si>
    <t>4673759126251</t>
  </si>
  <si>
    <t>4673759126275</t>
  </si>
  <si>
    <t>4673759126299</t>
  </si>
  <si>
    <t>4673759126312</t>
  </si>
  <si>
    <t>4673759126336</t>
  </si>
  <si>
    <t>4673759126350</t>
  </si>
  <si>
    <t>4673759126374</t>
  </si>
  <si>
    <t>4673759126398</t>
  </si>
  <si>
    <t>4673759126411</t>
  </si>
  <si>
    <t>4673759126435</t>
  </si>
  <si>
    <t>4673759126459</t>
  </si>
  <si>
    <t>4673759126244</t>
  </si>
  <si>
    <t>4673759126268</t>
  </si>
  <si>
    <t>4673759126282</t>
  </si>
  <si>
    <t>4673759126305</t>
  </si>
  <si>
    <t>4673759126329</t>
  </si>
  <si>
    <t>4673759126343</t>
  </si>
  <si>
    <t>4673759126367</t>
  </si>
  <si>
    <t>4673759126381</t>
  </si>
  <si>
    <t>4673759126404</t>
  </si>
  <si>
    <t>4673759126428</t>
  </si>
  <si>
    <t>4673759126442</t>
  </si>
  <si>
    <t>4673759126466</t>
  </si>
  <si>
    <t>578-125-0008</t>
  </si>
  <si>
    <t>578-150-0010</t>
  </si>
  <si>
    <t>578-150-0012</t>
  </si>
  <si>
    <t>578-150-0016</t>
  </si>
  <si>
    <t>578-150-0018</t>
  </si>
  <si>
    <t>578-150-0020</t>
  </si>
  <si>
    <t>578-150-0025</t>
  </si>
  <si>
    <t>4673759127968</t>
  </si>
  <si>
    <t>4673759127982</t>
  </si>
  <si>
    <t>4673759128002</t>
  </si>
  <si>
    <t>4673759128026</t>
  </si>
  <si>
    <t>4673759128040</t>
  </si>
  <si>
    <t>4673759128064</t>
  </si>
  <si>
    <t>4673759129177</t>
  </si>
  <si>
    <t>4673759129184</t>
  </si>
  <si>
    <t>4673759129191</t>
  </si>
  <si>
    <t>4673759129207</t>
  </si>
  <si>
    <t>4673759129214</t>
  </si>
  <si>
    <t>4673759129221</t>
  </si>
  <si>
    <t>4673759127975</t>
  </si>
  <si>
    <t>4673759127999</t>
  </si>
  <si>
    <t>4673759128019</t>
  </si>
  <si>
    <t>4673759128033</t>
  </si>
  <si>
    <t>4673759128057</t>
  </si>
  <si>
    <t>4673759128071</t>
  </si>
  <si>
    <t>4673759127951</t>
  </si>
  <si>
    <t>4673759129160</t>
  </si>
  <si>
    <t>4673759127944</t>
  </si>
  <si>
    <t>4673743524742</t>
  </si>
  <si>
    <t>4673743524766</t>
  </si>
  <si>
    <t>4673743524780</t>
  </si>
  <si>
    <t>4673743524803</t>
  </si>
  <si>
    <t>4673743524827</t>
  </si>
  <si>
    <t>4673743524841</t>
  </si>
  <si>
    <t>4673743524865</t>
  </si>
  <si>
    <t>4673743524889</t>
  </si>
  <si>
    <t>4673743524759</t>
  </si>
  <si>
    <t>4673743524773</t>
  </si>
  <si>
    <t>4673743524797</t>
  </si>
  <si>
    <t>4673743524810</t>
  </si>
  <si>
    <t>4673743524834</t>
  </si>
  <si>
    <t>4673743524858</t>
  </si>
  <si>
    <t>4673743524872</t>
  </si>
  <si>
    <t>4673743524896</t>
  </si>
  <si>
    <t>4673759128903</t>
  </si>
  <si>
    <t>4673759128927</t>
  </si>
  <si>
    <t>4673759128941</t>
  </si>
  <si>
    <t>4673759128965</t>
  </si>
  <si>
    <t>4673759128989</t>
  </si>
  <si>
    <t>4673759129009</t>
  </si>
  <si>
    <t>4673759129023</t>
  </si>
  <si>
    <t>4673759129047</t>
  </si>
  <si>
    <t>4673759129061</t>
  </si>
  <si>
    <t>4673759129085</t>
  </si>
  <si>
    <t>4673759129108</t>
  </si>
  <si>
    <t>4673759128910</t>
  </si>
  <si>
    <t>4673759128934</t>
  </si>
  <si>
    <t>4673759128958</t>
  </si>
  <si>
    <t>4673759128972</t>
  </si>
  <si>
    <t>4673759128996</t>
  </si>
  <si>
    <t>4673759129016</t>
  </si>
  <si>
    <t>4673759129030</t>
  </si>
  <si>
    <t>4673759129054</t>
  </si>
  <si>
    <t>4673759129078</t>
  </si>
  <si>
    <t>4673759129092</t>
  </si>
  <si>
    <t>4673759129115</t>
  </si>
  <si>
    <t>4673759129122</t>
  </si>
  <si>
    <t>4673759129146</t>
  </si>
  <si>
    <t>4673759129139</t>
  </si>
  <si>
    <t>4673759129153</t>
  </si>
  <si>
    <t>Если заграничный клиент (-НДС)</t>
  </si>
  <si>
    <t>4673759126107</t>
  </si>
  <si>
    <t>4673759126091</t>
  </si>
  <si>
    <t>4673759126084</t>
  </si>
  <si>
    <t>880-563-001</t>
  </si>
  <si>
    <t>Пистолет для монтажной пены FR1 (пластик)</t>
  </si>
  <si>
    <t>4673759129238</t>
  </si>
  <si>
    <t>4673759129245</t>
  </si>
  <si>
    <t>4673759129252</t>
  </si>
  <si>
    <t>880-563-002</t>
  </si>
  <si>
    <t>Пистолет для монтажной пены FR2 (прозр. пластик)</t>
  </si>
  <si>
    <t>4673759129269</t>
  </si>
  <si>
    <t>4673759129276</t>
  </si>
  <si>
    <t>4673759129283</t>
  </si>
  <si>
    <t>880-563-003</t>
  </si>
  <si>
    <t>Пистолет для монтажной пены FR3 (мет. носик)</t>
  </si>
  <si>
    <t>4673759129290</t>
  </si>
  <si>
    <t>4673759129306</t>
  </si>
  <si>
    <t>4673759129313</t>
  </si>
  <si>
    <t>685-744-030</t>
  </si>
  <si>
    <t>685-744-050</t>
  </si>
  <si>
    <t>685-744-080</t>
  </si>
  <si>
    <t>685-744-100</t>
  </si>
  <si>
    <t>685-744-150</t>
  </si>
  <si>
    <t>685-744-200</t>
  </si>
  <si>
    <t>685-744-300</t>
  </si>
  <si>
    <t>685-744-400</t>
  </si>
  <si>
    <t>685-744-500</t>
  </si>
  <si>
    <t>685-744-600</t>
  </si>
  <si>
    <t>685-744-800</t>
  </si>
  <si>
    <t>685-744-1000</t>
  </si>
  <si>
    <t>685-744-1200</t>
  </si>
  <si>
    <t>685-744-1500</t>
  </si>
  <si>
    <t>685-744-2000</t>
  </si>
  <si>
    <t>685-744-3000</t>
  </si>
  <si>
    <t>4673759129931</t>
  </si>
  <si>
    <t>4673759129955</t>
  </si>
  <si>
    <t>4673759129979</t>
  </si>
  <si>
    <t>4673759129993</t>
  </si>
  <si>
    <t>4673768180015</t>
  </si>
  <si>
    <t>4673768180039</t>
  </si>
  <si>
    <t>4673768180053</t>
  </si>
  <si>
    <t>4673768180077</t>
  </si>
  <si>
    <t>4673768180091</t>
  </si>
  <si>
    <t>4673768180114</t>
  </si>
  <si>
    <t>4673768180138</t>
  </si>
  <si>
    <t>4673768180152</t>
  </si>
  <si>
    <t>4673768180176</t>
  </si>
  <si>
    <t>4673768180190</t>
  </si>
  <si>
    <t>4673768180213</t>
  </si>
  <si>
    <t>4673768180237</t>
  </si>
  <si>
    <t>4673759129924</t>
  </si>
  <si>
    <t>4673759129948</t>
  </si>
  <si>
    <t>4673759129962</t>
  </si>
  <si>
    <t>4673759129986</t>
  </si>
  <si>
    <t>4673768180008</t>
  </si>
  <si>
    <t>4673768180022</t>
  </si>
  <si>
    <t>4673768180046</t>
  </si>
  <si>
    <t>4673768180060</t>
  </si>
  <si>
    <t>4673768180084</t>
  </si>
  <si>
    <t>4673768180107</t>
  </si>
  <si>
    <t>4673768180121</t>
  </si>
  <si>
    <t>4673768180145</t>
  </si>
  <si>
    <t>4673768180169</t>
  </si>
  <si>
    <t>4673768180183</t>
  </si>
  <si>
    <t>4673768180206</t>
  </si>
  <si>
    <t>4673768180220</t>
  </si>
  <si>
    <t>Чаша алмазная бумеранг</t>
  </si>
  <si>
    <t>663-070-125</t>
  </si>
  <si>
    <t>4673759129900</t>
  </si>
  <si>
    <t>4673759129917</t>
  </si>
  <si>
    <t>Шлифовальный круг на липучке D125 Р36 (компл. 10 шт.)</t>
  </si>
  <si>
    <t>Шлифовальный круг на липучке D125 Р40 (компл. 10 шт.)</t>
  </si>
  <si>
    <t>Шлифовальный круг на липучке D125 Р60 (компл. 10 шт.)</t>
  </si>
  <si>
    <t>Шлифовальный круг на липучке D125 Р80 (компл. 10 шт.)</t>
  </si>
  <si>
    <t>Шлифовальный круг на липучке D125 Р100 (компл. 10 шт.)</t>
  </si>
  <si>
    <t>Шлифовальный круг на липучке D125 Р120 (компл. 10 шт.)</t>
  </si>
  <si>
    <t>Шлифовальный круг на липучке D125 Р150 (компл. 10 шт.)</t>
  </si>
  <si>
    <t>Шлифовальный круг на липучке D125 Р180 (компл. 10 шт.)</t>
  </si>
  <si>
    <t>Шлифовальный круг на липучке D125 Р240 (компл. 10 шт.)</t>
  </si>
  <si>
    <t>Шлифовальный круг на липучке D125 Р320 (компл. 10 шт.)</t>
  </si>
  <si>
    <t>703-020-125036</t>
  </si>
  <si>
    <t>703-020-125040</t>
  </si>
  <si>
    <t>703-020-125060</t>
  </si>
  <si>
    <t>703-020-125080</t>
  </si>
  <si>
    <t>703-020-125100</t>
  </si>
  <si>
    <t>703-020-125120</t>
  </si>
  <si>
    <t>703-020-125150</t>
  </si>
  <si>
    <t>703-020-125180</t>
  </si>
  <si>
    <t>703-020-125240</t>
  </si>
  <si>
    <t>703-020-125320</t>
  </si>
  <si>
    <t>4673768180244</t>
  </si>
  <si>
    <t>4673768180268</t>
  </si>
  <si>
    <t>4673768180282</t>
  </si>
  <si>
    <t>4673768180305</t>
  </si>
  <si>
    <t>4673768180329</t>
  </si>
  <si>
    <t>4673768180343</t>
  </si>
  <si>
    <t>4673768180367</t>
  </si>
  <si>
    <t>4673768180381</t>
  </si>
  <si>
    <t>4673768180404</t>
  </si>
  <si>
    <t>4673768180428</t>
  </si>
  <si>
    <t>4673768180251</t>
  </si>
  <si>
    <t>4673768180275</t>
  </si>
  <si>
    <t>4673768180299</t>
  </si>
  <si>
    <t>4673768180312</t>
  </si>
  <si>
    <t>4673768180336</t>
  </si>
  <si>
    <t>4673768180350</t>
  </si>
  <si>
    <t>4673768180374</t>
  </si>
  <si>
    <t>4673768180398</t>
  </si>
  <si>
    <t>4673768180411</t>
  </si>
  <si>
    <t>4673768180435</t>
  </si>
  <si>
    <t>Шлифовальный круг на липучке (компл. 10 шт.)</t>
  </si>
  <si>
    <t>Шлифовальный круг на липучке (компл. 100 шт.)</t>
  </si>
  <si>
    <t>Круг алмазный гибкий шлифовальный (черепашка) (1 шт.)</t>
  </si>
  <si>
    <t>Круг алмазный гибкий шлифовальный (черепашка) (компл. 10 шт.)</t>
  </si>
  <si>
    <t>Шлифовальный круг на липучке ПЕРФ. D125 Р40 (компл. 100 шт.)</t>
  </si>
  <si>
    <t>Шлифовальный круг на липучке ПЕРФ. D125 Р60 (компл. 100 шт.)</t>
  </si>
  <si>
    <t>Шлифовальный круг на липучке ПЕРФ. D125 Р80 (компл. 100 шт.)</t>
  </si>
  <si>
    <t>Шлифовальный круг на липучке ПЕРФ. D125 Р100 (компл. 100 шт.)</t>
  </si>
  <si>
    <t>Шлифовальный круг на липучке ПЕРФ. D125 Р120 (компл. 100 шт.)</t>
  </si>
  <si>
    <t>Шлифовальный круг на липучке ПЕРФ. D125 Р150 (компл. 100 шт.)</t>
  </si>
  <si>
    <t>Шлифовальный круг на липучке ПЕРФ. (компл. 100 шт.)</t>
  </si>
  <si>
    <t>510-010-125024</t>
  </si>
  <si>
    <t>510-010-125036</t>
  </si>
  <si>
    <t>510-010-125040</t>
  </si>
  <si>
    <t>510-010-125060</t>
  </si>
  <si>
    <t>510-010-125080</t>
  </si>
  <si>
    <t>510-010-125100</t>
  </si>
  <si>
    <t>510-010-125120</t>
  </si>
  <si>
    <t>510-010-125150</t>
  </si>
  <si>
    <t>510-010-125180</t>
  </si>
  <si>
    <t>510-010-125240</t>
  </si>
  <si>
    <t>510-010-125320</t>
  </si>
  <si>
    <t>4673768180800</t>
  </si>
  <si>
    <t>4673768180824</t>
  </si>
  <si>
    <t>4673768180848</t>
  </si>
  <si>
    <t>4673768180862</t>
  </si>
  <si>
    <t>4673768180886</t>
  </si>
  <si>
    <t>4673768180909</t>
  </si>
  <si>
    <t>4673768180923</t>
  </si>
  <si>
    <t>4673768180947</t>
  </si>
  <si>
    <t>4673768180961</t>
  </si>
  <si>
    <t>4673768180985</t>
  </si>
  <si>
    <t>4673768181005</t>
  </si>
  <si>
    <t>4673768180817</t>
  </si>
  <si>
    <t>4673768180831</t>
  </si>
  <si>
    <t>4673768180855</t>
  </si>
  <si>
    <t>4673768180879</t>
  </si>
  <si>
    <t>4673768180893</t>
  </si>
  <si>
    <t>4673768180916</t>
  </si>
  <si>
    <t>4673768180930</t>
  </si>
  <si>
    <t>4673768180954</t>
  </si>
  <si>
    <t>4673768180978</t>
  </si>
  <si>
    <t>4673768180992</t>
  </si>
  <si>
    <t>4673768181012</t>
  </si>
  <si>
    <t>Шлифовальный круг на липучке ПЕРФ.</t>
  </si>
  <si>
    <t>Диск пильный по цветным металлам и пластику 165х56х20</t>
  </si>
  <si>
    <t>Диск пильный по цветным металлам и пластику 180х60х20</t>
  </si>
  <si>
    <t>Диск пильный по цветным металлам и пластику 190х80х30</t>
  </si>
  <si>
    <t>Диск пильный по цветным металлам и пластику 210х80х32</t>
  </si>
  <si>
    <t>Диск пильный по цветным металлам и пластику 216х80х30</t>
  </si>
  <si>
    <t>Диск пильный по цветным металлам и пластику 230х80х30</t>
  </si>
  <si>
    <t>Диск пильный по цветным металлам и пластику 250х100х30</t>
  </si>
  <si>
    <t>Диск пильный по цветным металлам и пластику 255х100х30</t>
  </si>
  <si>
    <t>Диск пильный по цветным металлам и пластику 305х120х30</t>
  </si>
  <si>
    <t>Диск пильный по цветным металлам и пластику 350х120х32/30</t>
  </si>
  <si>
    <t>371-040-16004820</t>
  </si>
  <si>
    <t>371-040-16505620</t>
  </si>
  <si>
    <t>371-040-18006020</t>
  </si>
  <si>
    <t>371-040-19008030</t>
  </si>
  <si>
    <t>371-040-21008032</t>
  </si>
  <si>
    <t>371-040-21608030</t>
  </si>
  <si>
    <t>371-040-23008030</t>
  </si>
  <si>
    <t>371-040-25010030</t>
  </si>
  <si>
    <t>371-040-25010032</t>
  </si>
  <si>
    <t>371-040-25510030</t>
  </si>
  <si>
    <t>371-040-30512030</t>
  </si>
  <si>
    <t>371-040-35012032</t>
  </si>
  <si>
    <t>4673768181104</t>
  </si>
  <si>
    <t>4673768181128</t>
  </si>
  <si>
    <t>4673768181142</t>
  </si>
  <si>
    <t>4673768181166</t>
  </si>
  <si>
    <t>4673768181180</t>
  </si>
  <si>
    <t>4673768181203</t>
  </si>
  <si>
    <t>4673768181227</t>
  </si>
  <si>
    <t>4673768181241</t>
  </si>
  <si>
    <t>4673768181265</t>
  </si>
  <si>
    <t>4673768181289</t>
  </si>
  <si>
    <t>4673768181302</t>
  </si>
  <si>
    <t>4673768181326</t>
  </si>
  <si>
    <t>Диск пильный по цветным металлам и пластику</t>
  </si>
  <si>
    <t>4673768181111</t>
  </si>
  <si>
    <t>4673768181135</t>
  </si>
  <si>
    <t>4673768181159</t>
  </si>
  <si>
    <t>4673768181173</t>
  </si>
  <si>
    <t>4673768181197</t>
  </si>
  <si>
    <t>4673768181210</t>
  </si>
  <si>
    <t>4673768181234</t>
  </si>
  <si>
    <t>4673768181258</t>
  </si>
  <si>
    <t>4673768181272</t>
  </si>
  <si>
    <t>4673768181296</t>
  </si>
  <si>
    <t>4673768181319</t>
  </si>
  <si>
    <t>4673768181333</t>
  </si>
  <si>
    <t>640-010-150</t>
  </si>
  <si>
    <t>4673768181340</t>
  </si>
  <si>
    <t>4673768181357</t>
  </si>
  <si>
    <t>642-010-150</t>
  </si>
  <si>
    <t>4673768181364</t>
  </si>
  <si>
    <t>4673768181371</t>
  </si>
  <si>
    <t>641-010-150</t>
  </si>
  <si>
    <t>4673768181388</t>
  </si>
  <si>
    <t>4673768181395</t>
  </si>
  <si>
    <t>640-010-180</t>
  </si>
  <si>
    <t>4673768181401</t>
  </si>
  <si>
    <t>4673768181418</t>
  </si>
  <si>
    <t>642-010-180</t>
  </si>
  <si>
    <t>4673768181425</t>
  </si>
  <si>
    <t>4673768181432</t>
  </si>
  <si>
    <t>641-010-180</t>
  </si>
  <si>
    <t>4673768181449</t>
  </si>
  <si>
    <t>4673768181456</t>
  </si>
  <si>
    <t>284-577-125</t>
  </si>
  <si>
    <t>4673768181463</t>
  </si>
  <si>
    <t>4673768181470</t>
  </si>
  <si>
    <t>Коронка алмазная по бетону</t>
  </si>
  <si>
    <t>634-708-068</t>
  </si>
  <si>
    <t>634-708-072</t>
  </si>
  <si>
    <t>634-708-082</t>
  </si>
  <si>
    <t>4673768180626</t>
  </si>
  <si>
    <t>4673768180640</t>
  </si>
  <si>
    <t>4673768180664</t>
  </si>
  <si>
    <t>4673768180633</t>
  </si>
  <si>
    <t>4673768180657</t>
  </si>
  <si>
    <t>4673768180671</t>
  </si>
  <si>
    <t>284-040-125</t>
  </si>
  <si>
    <t>4673768180688</t>
  </si>
  <si>
    <t>4673768180695</t>
  </si>
  <si>
    <t>Круг лепестковый торцевой ЦИРКОНИЕВЫЙ D125 Р40 (компл. 10 шт.)</t>
  </si>
  <si>
    <t>Круг лепестковый торцевой ЦИРКОНИЕВЫЙ D125 Р60 (компл. 10 шт.)</t>
  </si>
  <si>
    <t>Круг лепестковый торцевой ЦИРКОНИЕВЫЙ D125 Р80 (компл. 10 шт.)</t>
  </si>
  <si>
    <t>Круг лепестковый торцевой ЦИРКОНИЕВЫЙ D125 Р100 (компл. 10 шт.)</t>
  </si>
  <si>
    <t>Круг лепестковый торцевой ЦИРКОНИЕВЫЙ D125 Р120 (компл. 10 шт.)</t>
  </si>
  <si>
    <t>499-050-040</t>
  </si>
  <si>
    <t>499-050-060</t>
  </si>
  <si>
    <t>499-050-080</t>
  </si>
  <si>
    <t>499-050-100</t>
  </si>
  <si>
    <t>499-050-120</t>
  </si>
  <si>
    <t>Круг лепестковый торцевой ЦИРКОНИЕВЫЙ</t>
  </si>
  <si>
    <t>4673768180701</t>
  </si>
  <si>
    <t>4673768180725</t>
  </si>
  <si>
    <t>4673768180749</t>
  </si>
  <si>
    <t>4673768180763</t>
  </si>
  <si>
    <t>4673768180787</t>
  </si>
  <si>
    <t>4673768181487</t>
  </si>
  <si>
    <t>4673768181494</t>
  </si>
  <si>
    <t>4673768181500</t>
  </si>
  <si>
    <t>4673768181517</t>
  </si>
  <si>
    <t>4673768181524</t>
  </si>
  <si>
    <t>4673768180718</t>
  </si>
  <si>
    <t>4673768180732</t>
  </si>
  <si>
    <t>4673768180756</t>
  </si>
  <si>
    <t>4673768180770</t>
  </si>
  <si>
    <t>4673768180794</t>
  </si>
  <si>
    <t>Зубило SDS+ (14x400x20)</t>
  </si>
  <si>
    <t>Зубило SDS+ (14x400x50)</t>
  </si>
  <si>
    <t>Зубило SDS+ (14x600x20)</t>
  </si>
  <si>
    <t>Зубило SDS+ (14x600x50)</t>
  </si>
  <si>
    <t>411-010-1440020</t>
  </si>
  <si>
    <t>411-010-1440050</t>
  </si>
  <si>
    <t>411-010-1460020</t>
  </si>
  <si>
    <t>411-010-1460050</t>
  </si>
  <si>
    <t>4673768180541</t>
  </si>
  <si>
    <t>4673768180565</t>
  </si>
  <si>
    <t>4673768180589</t>
  </si>
  <si>
    <t>4673768180602</t>
  </si>
  <si>
    <t>4673768180558</t>
  </si>
  <si>
    <t>4673768180572</t>
  </si>
  <si>
    <t>4673768180596</t>
  </si>
  <si>
    <t>4673768180619</t>
  </si>
  <si>
    <t>Шпатель фасадный 150мм</t>
  </si>
  <si>
    <t>Шпатель фасадный 200мм</t>
  </si>
  <si>
    <t>Шпатель фасадный 250мм</t>
  </si>
  <si>
    <t>Шпатель фасадный 300мм</t>
  </si>
  <si>
    <t>Шпатель фасадный 350мм</t>
  </si>
  <si>
    <t>Шпатель фасадный 475мм</t>
  </si>
  <si>
    <t>Шпатель фасадный 600мм</t>
  </si>
  <si>
    <t>907-511-150</t>
  </si>
  <si>
    <t>907-511-200</t>
  </si>
  <si>
    <t>907-511-250</t>
  </si>
  <si>
    <t>907-511-300</t>
  </si>
  <si>
    <t>907-511-350</t>
  </si>
  <si>
    <t>907-511-475</t>
  </si>
  <si>
    <t>907-511-600</t>
  </si>
  <si>
    <t>Шпатель фасадный</t>
  </si>
  <si>
    <t>4673759129603</t>
  </si>
  <si>
    <t>4673759129627</t>
  </si>
  <si>
    <t>4673759129641</t>
  </si>
  <si>
    <t>4673759129665</t>
  </si>
  <si>
    <t>4673759129689</t>
  </si>
  <si>
    <t>4673759129702</t>
  </si>
  <si>
    <t>4673759129726</t>
  </si>
  <si>
    <t>4673759129610</t>
  </si>
  <si>
    <t>4673759129634</t>
  </si>
  <si>
    <t>4673759129658</t>
  </si>
  <si>
    <t>4673759129672</t>
  </si>
  <si>
    <t>4673759129696</t>
  </si>
  <si>
    <t>4673759129719</t>
  </si>
  <si>
    <t>4673759129733</t>
  </si>
  <si>
    <t>Сверло под конфирмат 7x50мм</t>
  </si>
  <si>
    <t>Сверло под конфирмат</t>
  </si>
  <si>
    <t>603-470-750</t>
  </si>
  <si>
    <t>4673759129580</t>
  </si>
  <si>
    <t>4673759129597</t>
  </si>
  <si>
    <t>184-508-200</t>
  </si>
  <si>
    <t>184-508-500</t>
  </si>
  <si>
    <t>184-508-800</t>
  </si>
  <si>
    <t>Набор звёздочек 9 предм.</t>
  </si>
  <si>
    <t>4673759129740</t>
  </si>
  <si>
    <t>4673759129764</t>
  </si>
  <si>
    <t>4673759129788</t>
  </si>
  <si>
    <t>4673759129757</t>
  </si>
  <si>
    <t>4673759129771</t>
  </si>
  <si>
    <t>4673759129795</t>
  </si>
  <si>
    <t>Набор шестигранников 9 предм.</t>
  </si>
  <si>
    <t>305-620-200</t>
  </si>
  <si>
    <t>305-620-500</t>
  </si>
  <si>
    <t>305-620-800</t>
  </si>
  <si>
    <t>4673759129801</t>
  </si>
  <si>
    <t>4673759129825</t>
  </si>
  <si>
    <t>4673759129849</t>
  </si>
  <si>
    <t>4673759129818</t>
  </si>
  <si>
    <t>4673759129832</t>
  </si>
  <si>
    <t>4673759129856</t>
  </si>
  <si>
    <t>Быстрозажимная гайка для УШМ М14</t>
  </si>
  <si>
    <t>Быстрозажимная гайка для УШМ</t>
  </si>
  <si>
    <t>754-472-320</t>
  </si>
  <si>
    <t>4673759129566</t>
  </si>
  <si>
    <t>4673759129573</t>
  </si>
  <si>
    <t>Скребок угловой для удаления и выравнивания швов герметика</t>
  </si>
  <si>
    <t>Скребок угловой</t>
  </si>
  <si>
    <t>525-462-720</t>
  </si>
  <si>
    <t>4673759129863</t>
  </si>
  <si>
    <t>4673759129870</t>
  </si>
  <si>
    <t>Набор резиновых шпателей для герметика</t>
  </si>
  <si>
    <t>472-008-641</t>
  </si>
  <si>
    <t>4673759129887</t>
  </si>
  <si>
    <t>4673759129894</t>
  </si>
  <si>
    <t>Круг полировальный непрерывный из натурального войлока 125x22,2мм</t>
  </si>
  <si>
    <t>974-125-457</t>
  </si>
  <si>
    <t>4673768180503</t>
  </si>
  <si>
    <t>4673768180510</t>
  </si>
  <si>
    <t>Круг полировальный непрерывный из натурального войлока</t>
  </si>
  <si>
    <t>Диск полировальный из натурального войлока на липучке 125х9мм</t>
  </si>
  <si>
    <t>212-125-724</t>
  </si>
  <si>
    <t>4673768181029</t>
  </si>
  <si>
    <t>4673768181036</t>
  </si>
  <si>
    <t>Диск полировальный из натурального войлока на липучке</t>
  </si>
  <si>
    <t>Круг полировальный лепестковый торцевой из натурального войлока 125х22,2 (компл. 10 шт.)</t>
  </si>
  <si>
    <t>Круг полировальный лепестковый торцевой из натурального войлока</t>
  </si>
  <si>
    <t>Круг полировальный лепестковый торцевой из войлока</t>
  </si>
  <si>
    <t>478-125-536</t>
  </si>
  <si>
    <t>4673768181531</t>
  </si>
  <si>
    <t>4673768181043</t>
  </si>
  <si>
    <t>Круг лепестковый полировальный войлочный MEDIUM 125х22,2мм</t>
  </si>
  <si>
    <t>Круг лепестковый полировальный войлочный MEDIUM</t>
  </si>
  <si>
    <t>414-125-648</t>
  </si>
  <si>
    <t>4673768180527</t>
  </si>
  <si>
    <t>4673768180534</t>
  </si>
  <si>
    <t>Набор борфрез по дереву D.хвост.- 6.3мм L-55мм (5 шт.)</t>
  </si>
  <si>
    <t>Набор борфрез по дереву</t>
  </si>
  <si>
    <t>224-063-055</t>
  </si>
  <si>
    <t>4673768180466</t>
  </si>
  <si>
    <t>4673768180473</t>
  </si>
  <si>
    <t>Набор шарошек абразивных (5 шт.)</t>
  </si>
  <si>
    <t>901-700-240</t>
  </si>
  <si>
    <t>4673768180480</t>
  </si>
  <si>
    <t>4673768180497</t>
  </si>
  <si>
    <t>Набор шарошек абразивных</t>
  </si>
  <si>
    <t>Ключ ременной 600мм</t>
  </si>
  <si>
    <t>531-842-600</t>
  </si>
  <si>
    <t>Ключ ременной</t>
  </si>
  <si>
    <t>4673768180442</t>
  </si>
  <si>
    <t>4673768180459</t>
  </si>
  <si>
    <t>/</t>
  </si>
  <si>
    <t>Штук/
комплектов
во внутр. коробке</t>
  </si>
  <si>
    <t>Ручка телескопическая</t>
  </si>
  <si>
    <t>Ручка телескопическая 1,5-2м</t>
  </si>
  <si>
    <t>Ручка телескопическая 1,5-3м</t>
  </si>
  <si>
    <t>802-015-200</t>
  </si>
  <si>
    <t>802-015-300</t>
  </si>
  <si>
    <t>4673768181067</t>
  </si>
  <si>
    <t>4673768181081</t>
  </si>
  <si>
    <t>4673768181074</t>
  </si>
  <si>
    <t>4673768181098</t>
  </si>
  <si>
    <t>Многофункциональный ключ для монтажа сантехники 260мм (8 в 1)</t>
  </si>
  <si>
    <t>357-413-260</t>
  </si>
  <si>
    <t>Многофункциональный ключ для монтажа сантехники</t>
  </si>
  <si>
    <t>Цепь для бензо и электропилы 0.325" 64-1.5</t>
  </si>
  <si>
    <t>Цепь для бензо и электропилы 3/8" LP 50-1.1</t>
  </si>
  <si>
    <t>Цепь для бензо и электропилы 3/8" LP 50-1.3</t>
  </si>
  <si>
    <t>Цепь для бензо и электропилы 3/8" LP 52-1.1</t>
  </si>
  <si>
    <t>Цепь для бензо и электропилы 3/8" LP 52-1.3</t>
  </si>
  <si>
    <t>Цепь для бензо и электропилы 3/8" LP 55-1.3</t>
  </si>
  <si>
    <t>Цепь для бензо и электропилы 3/8" LP 56-1.1</t>
  </si>
  <si>
    <t>Цепь для бензо и электропилы 3/8" LP 56-1.3</t>
  </si>
  <si>
    <t>Цепь для бензо и электропилы 3/8" LP 57-1.3</t>
  </si>
  <si>
    <t>Цепь для бензо и электропилы 3/8" LP 64-1.3</t>
  </si>
  <si>
    <t>Цепь для бензо и электропилы 3/8" LP 68-1.5</t>
  </si>
  <si>
    <t>Цепь для бензо и электропилы 3/8" LP 72-1.5</t>
  </si>
  <si>
    <t>404-325-5313</t>
  </si>
  <si>
    <t>404-325-6413</t>
  </si>
  <si>
    <t>404-325-6415</t>
  </si>
  <si>
    <t>404-325-6613</t>
  </si>
  <si>
    <t>404-325-7213</t>
  </si>
  <si>
    <t>404-325-7215</t>
  </si>
  <si>
    <t>404-325-7613</t>
  </si>
  <si>
    <t>404-325-7615</t>
  </si>
  <si>
    <t>404-308-4511</t>
  </si>
  <si>
    <t>404-308-4611</t>
  </si>
  <si>
    <t>404-308-5011</t>
  </si>
  <si>
    <t>404-308-5013</t>
  </si>
  <si>
    <t>404-308-5211</t>
  </si>
  <si>
    <t>404-308-5213</t>
  </si>
  <si>
    <t>404-308-5413</t>
  </si>
  <si>
    <t>404-308-5513</t>
  </si>
  <si>
    <t>404-308-5611</t>
  </si>
  <si>
    <t>404-308-5613</t>
  </si>
  <si>
    <t>404-308-5713</t>
  </si>
  <si>
    <t>404-308-6013</t>
  </si>
  <si>
    <t>404-308-6213</t>
  </si>
  <si>
    <t>404-308-6413</t>
  </si>
  <si>
    <t>404-308-6615</t>
  </si>
  <si>
    <t>404-308-6815</t>
  </si>
  <si>
    <t>404-308-7215</t>
  </si>
  <si>
    <t>Цепь для бензо и электропилы</t>
  </si>
  <si>
    <t>Шина для бензо и электропилы 14" 3/8 LP1.3 (52 звеньев)</t>
  </si>
  <si>
    <t>Шина для бензо и электропилы 16" 3/8 LP1.3 (56 звеньев)</t>
  </si>
  <si>
    <t>Шина для бензо и электропилы 16" 3/8 LP1.3 (57 звеньев)</t>
  </si>
  <si>
    <t>561-014-30850</t>
  </si>
  <si>
    <t>561-014-30852</t>
  </si>
  <si>
    <t>561-015-32564</t>
  </si>
  <si>
    <t>561-016-30856</t>
  </si>
  <si>
    <t>561-016-30857</t>
  </si>
  <si>
    <t>Шаблон с напильником для пильных цепей 4мм</t>
  </si>
  <si>
    <t>Шаблон с напильником для пильных цепей</t>
  </si>
  <si>
    <t>Шина для бензо и электропилы</t>
  </si>
  <si>
    <t>257-370-004</t>
  </si>
  <si>
    <t>520-010-15005</t>
  </si>
  <si>
    <t>4673768182200</t>
  </si>
  <si>
    <t>4673768182217</t>
  </si>
  <si>
    <t>4673768182187</t>
  </si>
  <si>
    <t>4673768182194</t>
  </si>
  <si>
    <t>520-010-15012</t>
  </si>
  <si>
    <t>4673768181548</t>
  </si>
  <si>
    <t>4673768181555</t>
  </si>
  <si>
    <t>4673768181562</t>
  </si>
  <si>
    <t>4673768181586</t>
  </si>
  <si>
    <t>4673768181609</t>
  </si>
  <si>
    <t>4673768181623</t>
  </si>
  <si>
    <t>4673768181647</t>
  </si>
  <si>
    <t>4673768181661</t>
  </si>
  <si>
    <t>4673768181685</t>
  </si>
  <si>
    <t>4673768181708</t>
  </si>
  <si>
    <t>4673768181722</t>
  </si>
  <si>
    <t>4673768181746</t>
  </si>
  <si>
    <t>4673768181760</t>
  </si>
  <si>
    <t>4673768181784</t>
  </si>
  <si>
    <t>4673768181807</t>
  </si>
  <si>
    <t>4673768181821</t>
  </si>
  <si>
    <t>4673768181845</t>
  </si>
  <si>
    <t>4673768181869</t>
  </si>
  <si>
    <t>4673768181883</t>
  </si>
  <si>
    <t>4673768181906</t>
  </si>
  <si>
    <t>4673768181920</t>
  </si>
  <si>
    <t>4673768181944</t>
  </si>
  <si>
    <t>4673768181968</t>
  </si>
  <si>
    <t>4673768181982</t>
  </si>
  <si>
    <t>4673768182002</t>
  </si>
  <si>
    <t>4673768182026</t>
  </si>
  <si>
    <t>4673768182040</t>
  </si>
  <si>
    <t>4673768181579</t>
  </si>
  <si>
    <t>4673768181593</t>
  </si>
  <si>
    <t>4673768181616</t>
  </si>
  <si>
    <t>4673768181630</t>
  </si>
  <si>
    <t>4673768181654</t>
  </si>
  <si>
    <t>4673768181678</t>
  </si>
  <si>
    <t>4673768181692</t>
  </si>
  <si>
    <t>4673768181715</t>
  </si>
  <si>
    <t>4673768181739</t>
  </si>
  <si>
    <t>4673768181753</t>
  </si>
  <si>
    <t>4673768181777</t>
  </si>
  <si>
    <t>4673768181791</t>
  </si>
  <si>
    <t>4673768181814</t>
  </si>
  <si>
    <t>4673768181838</t>
  </si>
  <si>
    <t>4673768181852</t>
  </si>
  <si>
    <t>4673768181876</t>
  </si>
  <si>
    <t>4673768181890</t>
  </si>
  <si>
    <t>4673768181913</t>
  </si>
  <si>
    <t>4673768181937</t>
  </si>
  <si>
    <t>4673768181951</t>
  </si>
  <si>
    <t>4673768181975</t>
  </si>
  <si>
    <t>4673768181999</t>
  </si>
  <si>
    <t>4673768182019</t>
  </si>
  <si>
    <t>4673768182033</t>
  </si>
  <si>
    <t>4673768182057</t>
  </si>
  <si>
    <t>4673768182088</t>
  </si>
  <si>
    <t>4673768182101</t>
  </si>
  <si>
    <t>4673768182125</t>
  </si>
  <si>
    <t>4673768182149</t>
  </si>
  <si>
    <t>4673768182163</t>
  </si>
  <si>
    <t>4673768182095</t>
  </si>
  <si>
    <t>4673768182118</t>
  </si>
  <si>
    <t>4673768182132</t>
  </si>
  <si>
    <t>4673768182156</t>
  </si>
  <si>
    <t>4673768182170</t>
  </si>
  <si>
    <t>4673768182071</t>
  </si>
  <si>
    <t>4673768182064</t>
  </si>
  <si>
    <t>Комплект пистолетов для монтажной пены F2 (компл. 2 шт.)</t>
  </si>
  <si>
    <t>Коронка алмазная по бетону 68мм (безударная)</t>
  </si>
  <si>
    <t>Коронка алмазная по бетону (безударные)</t>
  </si>
  <si>
    <t>Коронка алмазная по бетону 72мм (безударная)</t>
  </si>
  <si>
    <t>Коронка алмазная по бетону 82мм (безударная)</t>
  </si>
  <si>
    <t>Быстрозажимная струбцина 150мм (max.усилие 980 H)</t>
  </si>
  <si>
    <t>Быстрозажимная струбцина 200мм (max.усилие 980 H)</t>
  </si>
  <si>
    <t>Быстрозажимная струбцина 250мм (max.усилие 980 H)</t>
  </si>
  <si>
    <t>Быстрозажимная струбцина 300мм (max.усилие 980 H)</t>
  </si>
  <si>
    <t>Быстрозажимная струбцина 450мм (max.усилие 980 H)</t>
  </si>
  <si>
    <t>Быстрозажимная струбцина 600мм (max.усилие 980 H)</t>
  </si>
  <si>
    <t>Быстрозажимная струбцина 700мм (max.усилие 980 H)</t>
  </si>
  <si>
    <t>Минимальное количество заказа</t>
  </si>
  <si>
    <t>артикул</t>
  </si>
  <si>
    <t>изображение</t>
  </si>
  <si>
    <t>наименование</t>
  </si>
  <si>
    <t>вес
(грамм)</t>
  </si>
  <si>
    <t>выход
(литров)</t>
  </si>
  <si>
    <t>количество в коробке</t>
  </si>
  <si>
    <t>Цена в руб. (с НДС 22%):</t>
  </si>
  <si>
    <t>Ваш заказ
(коробок)</t>
  </si>
  <si>
    <t>Ваш заказ
(штук/комплектов)</t>
  </si>
  <si>
    <t>Сумма заказа
в руб. (с НДС 20%)</t>
  </si>
  <si>
    <t>Штрихкод штуки</t>
  </si>
  <si>
    <t>Штрихкод коробки</t>
  </si>
  <si>
    <t>Профессиональная монтажная пена KRONbuild (пистолетная)</t>
  </si>
  <si>
    <t>FWPM80</t>
  </si>
  <si>
    <t>4673759127258</t>
  </si>
  <si>
    <t>FSPM80</t>
  </si>
  <si>
    <t>4673759127272</t>
  </si>
  <si>
    <t>FSP70</t>
  </si>
  <si>
    <t>4627168565842</t>
  </si>
  <si>
    <t>FSU65</t>
  </si>
  <si>
    <t>4627168562827</t>
  </si>
  <si>
    <t>FAS70</t>
  </si>
  <si>
    <t>Всесезонная PRO 70</t>
  </si>
  <si>
    <t>4627198693171</t>
  </si>
  <si>
    <t>FAS65U</t>
  </si>
  <si>
    <t>4627168566122</t>
  </si>
  <si>
    <t>FWP70</t>
  </si>
  <si>
    <t>14627147350046</t>
  </si>
  <si>
    <t>FWU65</t>
  </si>
  <si>
    <t>4627168562803</t>
  </si>
  <si>
    <t>Профессиональная общестроительная монтажная пена KRONbuild (пистолетная)</t>
  </si>
  <si>
    <t>FSS65</t>
  </si>
  <si>
    <t>4627168565866</t>
  </si>
  <si>
    <t>FASST</t>
  </si>
  <si>
    <t>Всесезонная Standart 65</t>
  </si>
  <si>
    <t>4673732414528</t>
  </si>
  <si>
    <t>FASGUN65</t>
  </si>
  <si>
    <t>Всесезонная HANDGUN 65</t>
  </si>
  <si>
    <t>4673759127234</t>
  </si>
  <si>
    <t>FAO65</t>
  </si>
  <si>
    <t>Всесезонная ONE 65</t>
  </si>
  <si>
    <t>4627198692020</t>
  </si>
  <si>
    <t>FAS650</t>
  </si>
  <si>
    <t>4627198691986</t>
  </si>
  <si>
    <t>FWS65</t>
  </si>
  <si>
    <t>14627147350039</t>
  </si>
  <si>
    <t>Профессиональная специальная монтажная пена KRONbuild (пистолетная)</t>
  </si>
  <si>
    <t>FPFB1</t>
  </si>
  <si>
    <t>Огнестойкая B1</t>
  </si>
  <si>
    <t>4673732414252</t>
  </si>
  <si>
    <t>FC850</t>
  </si>
  <si>
    <t>Цемент-пена</t>
  </si>
  <si>
    <t>4673743522878</t>
  </si>
  <si>
    <t>PUI90</t>
  </si>
  <si>
    <t>Напыляемый утеплитель + насадка-распылитель</t>
  </si>
  <si>
    <t>4673732414917</t>
  </si>
  <si>
    <t>GF800</t>
  </si>
  <si>
    <t xml:space="preserve">Клей-пена </t>
  </si>
  <si>
    <t>4627198692006</t>
  </si>
  <si>
    <t>Бытовая монтажная пена KRONbuild</t>
  </si>
  <si>
    <t>FH200</t>
  </si>
  <si>
    <t>Всесезонная 20+</t>
  </si>
  <si>
    <t>20+</t>
  </si>
  <si>
    <t>14627155466425</t>
  </si>
  <si>
    <t>FH400</t>
  </si>
  <si>
    <t>Всесезонная 40+</t>
  </si>
  <si>
    <t>40+</t>
  </si>
  <si>
    <t>4627168566771</t>
  </si>
  <si>
    <t>FHO65</t>
  </si>
  <si>
    <t>4627181320091</t>
  </si>
  <si>
    <t>Очиститель монтажной пены KRONbuild</t>
  </si>
  <si>
    <t>CF351</t>
  </si>
  <si>
    <t>Очиститель монтажной пены</t>
  </si>
  <si>
    <t>14627147350022</t>
  </si>
  <si>
    <t>Герметики KRONbuild</t>
  </si>
  <si>
    <t>SUT80</t>
  </si>
  <si>
    <t>Герметик универсальный (бесцветный) 80 мл</t>
  </si>
  <si>
    <t>4673743524407</t>
  </si>
  <si>
    <t>SUW80</t>
  </si>
  <si>
    <t>Герметик универсальный (белый) 80 мл</t>
  </si>
  <si>
    <t>4673743524414</t>
  </si>
  <si>
    <t>SST80</t>
  </si>
  <si>
    <t>Герметик санитарный (бесцветный) 80 мл</t>
  </si>
  <si>
    <t>4673743524421</t>
  </si>
  <si>
    <t>SSW80</t>
  </si>
  <si>
    <t>Герметик санитарный (белый) 80 мл</t>
  </si>
  <si>
    <t>4673743524438</t>
  </si>
  <si>
    <t>SNT60</t>
  </si>
  <si>
    <t>Герметик силиконовый нейтральный (бесцветный) 600 мл.</t>
  </si>
  <si>
    <t>4673743522335</t>
  </si>
  <si>
    <t>SNW28</t>
  </si>
  <si>
    <t>Герметик нейтральный (белый) 280 мл.</t>
  </si>
  <si>
    <t>14627147356161</t>
  </si>
  <si>
    <t>SNT28</t>
  </si>
  <si>
    <t>Герметик нейтральный (бесцветный) 280 мл.</t>
  </si>
  <si>
    <t>4627168563428</t>
  </si>
  <si>
    <t>SSW28</t>
  </si>
  <si>
    <t>14627155469785</t>
  </si>
  <si>
    <t>SST28</t>
  </si>
  <si>
    <t>Герметик санитарный (бесцветный) 280 мл.</t>
  </si>
  <si>
    <t>4627168563442</t>
  </si>
  <si>
    <t>SUW28</t>
  </si>
  <si>
    <t>Герметик универсальный (белый) 280 мл.</t>
  </si>
  <si>
    <t>14627147354778</t>
  </si>
  <si>
    <t>SUT28</t>
  </si>
  <si>
    <t>Герметик универсальный (бесцветный) 280 мл.</t>
  </si>
  <si>
    <t>4627168563466</t>
  </si>
  <si>
    <t>SUB28</t>
  </si>
  <si>
    <t>Герметик универсальный (чёрный) 280 мл.</t>
  </si>
  <si>
    <t>4673743520423</t>
  </si>
  <si>
    <t>SHR80</t>
  </si>
  <si>
    <t>Герметик высокотемпературный 300°C (красный) 80 мл.</t>
  </si>
  <si>
    <t>4673759126473</t>
  </si>
  <si>
    <t>ASA28</t>
  </si>
  <si>
    <t>Герметик акриловый (белый) 280 мл.</t>
  </si>
  <si>
    <t>14627155469792</t>
  </si>
  <si>
    <t>Специализированные герметики KRONbuild</t>
  </si>
  <si>
    <t>PSG78</t>
  </si>
  <si>
    <t>Герметик полиуретановый PU-40 (серый) 600 мл.</t>
  </si>
  <si>
    <t>14627181321927</t>
  </si>
  <si>
    <t>PSB78</t>
  </si>
  <si>
    <t>Герметик полиуретановый PU-40 (черный) 600 мл.</t>
  </si>
  <si>
    <t>14627181322351</t>
  </si>
  <si>
    <t>PSW78</t>
  </si>
  <si>
    <t>Герметик полиуретановый PU-40 (белый) 600 мл.</t>
  </si>
  <si>
    <t>14627181322375</t>
  </si>
  <si>
    <t>WS650</t>
  </si>
  <si>
    <t>Герметик атмосферостойкий силиконовый (черный)</t>
  </si>
  <si>
    <t>4673732414207</t>
  </si>
  <si>
    <t>SHR30</t>
  </si>
  <si>
    <t>Герметик высокотемпературный 300°C (красный) 300 мл.</t>
  </si>
  <si>
    <t>4673743522175</t>
  </si>
  <si>
    <t>SAT30</t>
  </si>
  <si>
    <t>Герметик аквариумный (бесцветный) 280 мл.</t>
  </si>
  <si>
    <t>4673732414573</t>
  </si>
  <si>
    <t>SAB30</t>
  </si>
  <si>
    <t>Герметик аквариумный (чёрный) 280 мл.</t>
  </si>
  <si>
    <t>4673732414887</t>
  </si>
  <si>
    <t>Жидкие гвозди KRONbuild</t>
  </si>
  <si>
    <t>LNB39</t>
  </si>
  <si>
    <t>Клей монтажный "Жидкие гвозди" (бежевый)</t>
  </si>
  <si>
    <t>4627181328578</t>
  </si>
  <si>
    <t>LNW39</t>
  </si>
  <si>
    <t>Клей монтажный "Жидкие гвозди" (белый)</t>
  </si>
  <si>
    <t>4673743522854</t>
  </si>
  <si>
    <t>MSC36</t>
  </si>
  <si>
    <t>Клей-герметик на основе гибридных полимеров Crystal (прозрачный)</t>
  </si>
  <si>
    <t>4627181328554</t>
  </si>
  <si>
    <t>Герметик акриловый пароизоляционный KRONBuild</t>
  </si>
  <si>
    <t>ASIW7KG</t>
  </si>
  <si>
    <t>ASIG7KG</t>
  </si>
  <si>
    <t>ASIW930</t>
  </si>
  <si>
    <t>4673768182651</t>
  </si>
  <si>
    <t>ASIG930</t>
  </si>
  <si>
    <t>4673768182675</t>
  </si>
  <si>
    <t>Герметик акриловый паропроницаемый KRONBuild</t>
  </si>
  <si>
    <t>ASW7KG</t>
  </si>
  <si>
    <t>ASG7KG</t>
  </si>
  <si>
    <t>ASW930</t>
  </si>
  <si>
    <t>4673768182613</t>
  </si>
  <si>
    <t>ASG930</t>
  </si>
  <si>
    <t>4673768182637</t>
  </si>
  <si>
    <t>Эмали, грунт KRONbuild</t>
  </si>
  <si>
    <t>SP1018G</t>
  </si>
  <si>
    <t>Эмаль акриловая RAL 1018 желтая глянец 520 мл.</t>
  </si>
  <si>
    <t>SP3020G</t>
  </si>
  <si>
    <t>Эмаль акриловая RAL 3020 красная глянец 520 мл.</t>
  </si>
  <si>
    <t>SP5005G</t>
  </si>
  <si>
    <t>Эмаль акриловая RAL 5005 синяя глянец 520 мл.</t>
  </si>
  <si>
    <t>SP6018G</t>
  </si>
  <si>
    <t>Эмаль акриловая RAL 6018 светло-зеленая глянец 520 мл.</t>
  </si>
  <si>
    <t>SP7046G</t>
  </si>
  <si>
    <t>Эмаль акриловая RAL 7046 темно-серая глянец 520 мл.</t>
  </si>
  <si>
    <t>SP8012G</t>
  </si>
  <si>
    <t>Эмаль акриловая RAL 8012 коричневая глянец 520 мл.</t>
  </si>
  <si>
    <t>SP9003G</t>
  </si>
  <si>
    <t>Эмаль акриловая RAL 9003 белая глянец 520 мл.</t>
  </si>
  <si>
    <t>SP9003M</t>
  </si>
  <si>
    <t>Эмаль акриловая RAL 9003 белая матовая 520 мл.</t>
  </si>
  <si>
    <t>SP9005G</t>
  </si>
  <si>
    <t>Эмаль акриловая RAL 9005 черная глянец 520 мл.</t>
  </si>
  <si>
    <t>SP9005M</t>
  </si>
  <si>
    <t>Эмаль акриловая RAL 9005 черная матовая 520 мл.</t>
  </si>
  <si>
    <t>SP3011G</t>
  </si>
  <si>
    <t>Эмаль акриловая RAL 3011 коричнево-красный глянец 520 мл.</t>
  </si>
  <si>
    <t>SP6005G</t>
  </si>
  <si>
    <t>Эмаль акриловая RAL 6005 зеленый мох глянец 520 мл.</t>
  </si>
  <si>
    <t>SP7035AG</t>
  </si>
  <si>
    <t>Эмаль акриловая RAL 7035 светло-серый глянец 520 мл.</t>
  </si>
  <si>
    <t>SP7040G</t>
  </si>
  <si>
    <t>Эмаль акриловая RAL 7040 серое окно глянец 520 мл.</t>
  </si>
  <si>
    <t>SP8017СG</t>
  </si>
  <si>
    <t>Эмаль акриловая RAL 8017 шоколадно-коричневый глянец 520 мл.</t>
  </si>
  <si>
    <t>SP7001AG</t>
  </si>
  <si>
    <t>SP3000G</t>
  </si>
  <si>
    <t>SP5015G</t>
  </si>
  <si>
    <t>SP6029G</t>
  </si>
  <si>
    <t>SP6014G</t>
  </si>
  <si>
    <t>SPMETSERG</t>
  </si>
  <si>
    <t>Эмаль акриловая металлик серебро глянец 520 мл.</t>
  </si>
  <si>
    <t>SPMETBR</t>
  </si>
  <si>
    <t>Эмаль акриловая металлик бронза 520 мл.</t>
  </si>
  <si>
    <t>SPMETG</t>
  </si>
  <si>
    <t>Эмаль акриловая металлик золото 520 мл.</t>
  </si>
  <si>
    <t>SPMETCH</t>
  </si>
  <si>
    <t>Эмаль акриловая металлик хром 520 мл.</t>
  </si>
  <si>
    <t>SPA1018G</t>
  </si>
  <si>
    <t>Эмаль алкидная RAL 1018 желтая глянец 520 мл.</t>
  </si>
  <si>
    <t>SPA3020G</t>
  </si>
  <si>
    <t>Эмаль алкидная RAL 3020 красная глянец 520 мл.</t>
  </si>
  <si>
    <t>SPA5005G</t>
  </si>
  <si>
    <t>Эмаль алкидная RAL 5005 синяя глянец 520 мл.</t>
  </si>
  <si>
    <t>SPA6018G</t>
  </si>
  <si>
    <t>Эмаль алкидная RAL 6018 светло-зеленая глянец 520 мл.</t>
  </si>
  <si>
    <t>SPA7035G</t>
  </si>
  <si>
    <t>Эмаль алкидная RAL 7035 светло-серая глянец 520 мл.</t>
  </si>
  <si>
    <t>SPA7046G</t>
  </si>
  <si>
    <t>Эмаль алкидная RAL 7046 темно-серая глянец 520 мл.</t>
  </si>
  <si>
    <t>SPA8012G</t>
  </si>
  <si>
    <t>Эмаль алкидная RAL 8012 коричневая глянец 520 мл.</t>
  </si>
  <si>
    <t>SPA9003G</t>
  </si>
  <si>
    <t>Эмаль алкидная RAL 9003 белая глянец 520 мл.</t>
  </si>
  <si>
    <t>SPA9003M</t>
  </si>
  <si>
    <t>Эмаль алкидная RAL 9003 белая матовая 520 мл.</t>
  </si>
  <si>
    <t>SPA9005G</t>
  </si>
  <si>
    <t>Эмаль алкидная RAL 9005 черная глянец 520 мл.</t>
  </si>
  <si>
    <t>SPA9005M</t>
  </si>
  <si>
    <t>Эмаль алкидная RAL 9005 черная матовая 520 мл.</t>
  </si>
  <si>
    <t>SPPRG</t>
  </si>
  <si>
    <t>Грунт акриловый серый 520 мл.</t>
  </si>
  <si>
    <t>ANRUSTLUB</t>
  </si>
  <si>
    <t>Смазка универсальная проникающая KB-40 200 мл.</t>
  </si>
  <si>
    <t>SPPREM</t>
  </si>
  <si>
    <t>Смывка старой краски 520 мл.</t>
  </si>
  <si>
    <t>SPSREM</t>
  </si>
  <si>
    <t>Удалитель наклеек 520 мл.</t>
  </si>
  <si>
    <t>Эпоксидные клея KRONbuild</t>
  </si>
  <si>
    <t>EXP06</t>
  </si>
  <si>
    <t>Эпоксидный клей (смола+отвердитель) в шприце 6мл.</t>
  </si>
  <si>
    <t>4673759127203</t>
  </si>
  <si>
    <t>EXP25</t>
  </si>
  <si>
    <t>Эпоксидный клей (смола+отвердитель) в шприце 25мл.</t>
  </si>
  <si>
    <t>4673759127210</t>
  </si>
  <si>
    <t>Супер клея KRONbuild</t>
  </si>
  <si>
    <t>CBR20</t>
  </si>
  <si>
    <t>Супер-клей KRONbuild цианоакрилатный</t>
  </si>
  <si>
    <t>4673743523301</t>
  </si>
  <si>
    <t>GSX03</t>
  </si>
  <si>
    <t>Супер-клей гель KRONbuild цианоакрилатный</t>
  </si>
  <si>
    <t>4673743523318</t>
  </si>
  <si>
    <t>Уплотнители самоклеящиеся KRONbuild</t>
  </si>
  <si>
    <t>SD1412B</t>
  </si>
  <si>
    <t>4673759129474</t>
  </si>
  <si>
    <t>SD98W</t>
  </si>
  <si>
    <t>4673759129511</t>
  </si>
  <si>
    <t>SD98B</t>
  </si>
  <si>
    <t>4673759129535</t>
  </si>
  <si>
    <t>SD98BR</t>
  </si>
  <si>
    <t>4673759129559</t>
  </si>
  <si>
    <t>SP955W</t>
  </si>
  <si>
    <t>4673759129399</t>
  </si>
  <si>
    <t>SP955B</t>
  </si>
  <si>
    <t>4673759129412</t>
  </si>
  <si>
    <t>SP955BR</t>
  </si>
  <si>
    <t>4673759129436</t>
  </si>
  <si>
    <t>SE94W</t>
  </si>
  <si>
    <t>4673759129337</t>
  </si>
  <si>
    <t>SE94B</t>
  </si>
  <si>
    <t>4673759129351</t>
  </si>
  <si>
    <t>SE94BR</t>
  </si>
  <si>
    <t>4673759129375</t>
  </si>
  <si>
    <t>Дюбели рамные KRONbuild</t>
  </si>
  <si>
    <t>071-010-092</t>
  </si>
  <si>
    <t>4673768182248</t>
  </si>
  <si>
    <t>071-010-112</t>
  </si>
  <si>
    <t>4673768182255</t>
  </si>
  <si>
    <t>071-010-132</t>
  </si>
  <si>
    <t>4673768182262</t>
  </si>
  <si>
    <t>071-010-152</t>
  </si>
  <si>
    <t>4673768182279</t>
  </si>
  <si>
    <t>071-010-182</t>
  </si>
  <si>
    <t>4673768182286</t>
  </si>
  <si>
    <t>Шурупы по бетону KRONbuild</t>
  </si>
  <si>
    <t>072-075-052</t>
  </si>
  <si>
    <t>4673768182293</t>
  </si>
  <si>
    <t>072-075-072</t>
  </si>
  <si>
    <t>4673768182309</t>
  </si>
  <si>
    <t>072-075-092</t>
  </si>
  <si>
    <t>4673768182316</t>
  </si>
  <si>
    <t>072-075-112</t>
  </si>
  <si>
    <t>4673768182323</t>
  </si>
  <si>
    <t>072-075-132</t>
  </si>
  <si>
    <t>4673768182330</t>
  </si>
  <si>
    <t>072-075-152</t>
  </si>
  <si>
    <t>4673768182347</t>
  </si>
  <si>
    <t>072-075-182</t>
  </si>
  <si>
    <t>4673768182354</t>
  </si>
  <si>
    <t>072-075-202</t>
  </si>
  <si>
    <t>4673768182361</t>
  </si>
  <si>
    <t>Пистолеты для герметика</t>
  </si>
  <si>
    <t>S1 "HeadRock" полукорпусной</t>
  </si>
  <si>
    <t>SK1 "HeadRock" скелетный тип</t>
  </si>
  <si>
    <t>S3 "HeadRock" усиленный</t>
  </si>
  <si>
    <t>S600 "HeadRock" закрытый тип</t>
  </si>
  <si>
    <t>Пистолеты для монтажной пены</t>
  </si>
  <si>
    <t>F1 "HeadRock" комбинированный корпус</t>
  </si>
  <si>
    <t>F2 "HeadRock" стальной корпус</t>
  </si>
  <si>
    <t>Комплект F2 "HeadRock" стальной корпус (2 шт.)</t>
  </si>
  <si>
    <t>F3 "HeadRock" тефлоновое покрытие</t>
  </si>
  <si>
    <t>Профессиональная монтажная пена (пистолетная) ENKI</t>
  </si>
  <si>
    <t>EAK65</t>
  </si>
  <si>
    <t>Всесезонная 65</t>
  </si>
  <si>
    <t>4673743522298</t>
  </si>
  <si>
    <t>Бытовая монтажная пена (пистолетная) ENKI</t>
  </si>
  <si>
    <t>EAK15</t>
  </si>
  <si>
    <t>15+</t>
  </si>
  <si>
    <t>4673768182538</t>
  </si>
  <si>
    <t>EAK30</t>
  </si>
  <si>
    <t>30+</t>
  </si>
  <si>
    <t>4673768182552</t>
  </si>
  <si>
    <t>Герметики ENKI</t>
  </si>
  <si>
    <t>28SNW</t>
  </si>
  <si>
    <t>Нейтральный (белый) 280 мл.</t>
  </si>
  <si>
    <t>4673743524551</t>
  </si>
  <si>
    <t>28SNT</t>
  </si>
  <si>
    <t>Нейтральный (бесцветный) 280 мл.</t>
  </si>
  <si>
    <t>4673743524575</t>
  </si>
  <si>
    <t>28SUW</t>
  </si>
  <si>
    <t xml:space="preserve">Универсальный (белый) 280 мл. </t>
  </si>
  <si>
    <t>4673743522113</t>
  </si>
  <si>
    <t>28SUT</t>
  </si>
  <si>
    <t xml:space="preserve">Универсальный (бесцветный) 280 мл. </t>
  </si>
  <si>
    <t>4673743522090</t>
  </si>
  <si>
    <t>28SSW</t>
  </si>
  <si>
    <t xml:space="preserve">Санитарный (белый) 280 мл. </t>
  </si>
  <si>
    <t>4673743522151</t>
  </si>
  <si>
    <t>28SST</t>
  </si>
  <si>
    <t>Санитарный (бесцветный) 280 мл.</t>
  </si>
  <si>
    <t>4673743522137</t>
  </si>
  <si>
    <t>Сувениры KRONbuild</t>
  </si>
  <si>
    <t>Ручка шариковая KRONbuild</t>
  </si>
  <si>
    <t>Ручка шариковая HeadRock</t>
  </si>
  <si>
    <t>Ежедневник KRONbuild</t>
  </si>
  <si>
    <t>Ежедневник HeadRock</t>
  </si>
  <si>
    <t>Бейсболка KRONbuild</t>
  </si>
  <si>
    <t>Бейсболка HeadRock</t>
  </si>
  <si>
    <t>Шапка KRONbuild чёрн.</t>
  </si>
  <si>
    <t>Шапка KRONbuild сер.</t>
  </si>
  <si>
    <t>Шапка HeadRock чёрн.</t>
  </si>
  <si>
    <t>Шапка HeadRock сер.</t>
  </si>
  <si>
    <t>Толстовка KRONbuild чёрн. + бел. (S-XL)</t>
  </si>
  <si>
    <t>Толстовка KRONbuild сер. + черн. (S-XL)</t>
  </si>
  <si>
    <t>Толстовка HeadRock чёрн. + бел. (S-XL)</t>
  </si>
  <si>
    <t>Толстовка HeadRock сер. + черн. (S-XL)</t>
  </si>
  <si>
    <t>Свитшот KRONbuild чёрн. + бел. (S-XL)</t>
  </si>
  <si>
    <t>Свитшот KRONbuild сер. + чёрн. (S-XL)</t>
  </si>
  <si>
    <t>Жилет утеплённый KRONbuild син. (S-XL)</t>
  </si>
  <si>
    <t>Жилет утеплённый KRONbuild чёрн. (S-XL)</t>
  </si>
  <si>
    <t>Футболка KRONbuild чёрн. + бел. (S-XL)</t>
  </si>
  <si>
    <t>Футболка KRONbuild чёрн. + желт. (S-XL)</t>
  </si>
  <si>
    <t>Футболка KRONbuild беж. + черн. (S-XL)</t>
  </si>
  <si>
    <t>Итого</t>
  </si>
  <si>
    <t>Вместимость паллета:</t>
  </si>
  <si>
    <t>Профессиональная монтажная пена KRONbuild MASTERS 80
(Лето, Зима)</t>
  </si>
  <si>
    <t>KRONbuild Masters профессиональная монтажная пена с превосходной структурой ячеек и хорошей механической прочностью, данная линейка монтажной пены KRONbuild Masters подходит для выполнения таких работ как:
– монтажа окон и дверей;
– заполнения швов и зазоров;
– пустот и сквозных трещин;
– изоляции линий горячего и холодного водоснабжения.</t>
  </si>
  <si>
    <t>• Зима –18° до 30° С. Лето от +5 до + 30° С.
• Выход до 80 литров
• Объем: 850 мл
• Вес: 1000 гр.
• Срок годности 18 месяцев</t>
  </si>
  <si>
    <t>Профессиональная монтажная пена KRONbuild HANDGUN 65
(Всесезонная)</t>
  </si>
  <si>
    <t>Профессиональная монтажная пена KRONbuild HANDGUN 65 можно использовать как с пистолетом для пены, так и как бытовую пену с трубочкой,  подходит для выполнения таких общестроительных работ, как:
– обеспечения тепло- и звукоизоляции;
– заполнение трещин в холодных помещениях (утепление) и щелей в кровельных материалах;
– пеной заделывают места примыкания вытяжек 
и кондиционеров, щели между трубами;
– заполнение пустот вокруг труб отопления, водопроводных труб, на стыках и сгибах, заполнения пустот в стенах.</t>
  </si>
  <si>
    <t>• Зима от –18°до +30° С. Лето от +5 до +30°С.
• Выход до 65 литров
• Объём: 850 мл
• Вес: 800 гр.
• Срок годности 18 месяцев</t>
  </si>
  <si>
    <t>Профессиональная монтажная пена KRONbuild PRO 70
(Всесезонная, Лето, Зима)</t>
  </si>
  <si>
    <t>KRONbuild Pro монтажная пена с превосходной структурой ячеек и хорошей механической прочностью, данная линейка монтажной пены KRONbuild Pro подходит для выполнения таких работ как:
– монтажа окон и дверей;
– заполнения швов и зазоров;
– пустот и сквозных трещин;
– изоляции линий горячего и холодного водоснабжения.</t>
  </si>
  <si>
    <t>• Зима –18° до 30° С. Лето от +5 до + 30° С.
• Выход до 70 литров
• Объем: 850 мл
• Вес: 950 гр.
• Срок годности 18 месяцев</t>
  </si>
  <si>
    <t>Профессиональная монтажная пена KRONbuild Ultra 65
(Лето, Зима)</t>
  </si>
  <si>
    <t>KRONbuild монтажная пена с улучшенной адгезией и хорошей механической прочностью, данная линейка монтажной пены KRONbuild подходит для выполнения таких работ:
– монтажа окон и дверей;
– обеспечения тепло и звукоизоляции;
– монтажа строительных конструкций;
– заполнение трещин в холодных помещениях (утепление);
– заполнение трещин и щелей в кровельных материалах;
– пеной заделывают места примыкания вытяжек 
и кондиционеров, щели между трубами;
– заполнение пустот вокруг труб отопления, водопроводных труб, на стыках и изгиба, заполнения пустот в стенах.</t>
  </si>
  <si>
    <t>• Зима –18° до 30° С. Лето от +5 до + 30° С.
• Выход до 65 литров
• Объем: 850 мл
• Вес: 850 гр.
• Срок годности 18 месяцев</t>
  </si>
  <si>
    <t>Профессиональная монтажная пена KRONBuild Standart 65
(Всесезонная, Лето, Зима)</t>
  </si>
  <si>
    <t>Монтажная пена KRONbuild подходит для выполнения таких общестроительных работ, как:
– обеспечения тепло- и звукоизоляции;
– заполнение трещин в холодных помещениях (утепление) и щелей в кровельных материалах;
– пеной заделывают места примыкания вытяжек 
и кондиционеров, щели между трубами;
– заполнение пустот вокруг труб отопления, водопроводных труб, на стыках и сгибах, заполнения пустот в стенах.</t>
  </si>
  <si>
    <t>Профессиональная монтажная пена KRONbuild 65 (всесезонная)</t>
  </si>
  <si>
    <t>KRONbuild монтажная пена с хорошей механической прочностью, также KRONbuild обладает отличной адгезией к большинству строительных материалов: 
– обеспечение тепло- и звукоизоляции;
– заполнение трещин в холодных помещениях (утепление) и щелей в кровельных материалах;
– заделка щелей,
– заполнение пустот вокруг труб отопления, водопроводных труб, на стыках и изгибах;
– заполнение пустот в стенах.</t>
  </si>
  <si>
    <t>• Температура применения от –10С° +30С°
• Выход до 65 литров
• Объём: 850 мл
• Вес: 850 гр.
• Срок годности 18 месяцев.</t>
  </si>
  <si>
    <t>Профессиональная монтажная пена KRONbuild ONE (всесезонная)</t>
  </si>
  <si>
    <t>• Температура применения от –10С° +30С°
• Выход до 65 литров
• Объём: 850 мл
• Вес: 770 гр.
• Срок годности 18 месяцев.</t>
  </si>
  <si>
    <t>Напыляемый утеплитель KRONbuild - однокомпонентная полиуретановая теплоизоляция. Используется на объектах жилого и производственного назначения. Применяется при устройстве систем внутренней и наружной теплоизоляции фасадов.
Теплозвукоизоляция:
- Труднодоступных мест;
- Полов, наружных и внутренних стен;
- Конструкций крыш, перегородок и фундаментов;
- Труб, воздуховодов, контейнеров;
- Чердаков, лоджий, террас, мансард.</t>
  </si>
  <si>
    <t>• Температура применения от +5С° +30С°
• Объём: 850 мл
• Вес: 900 гр.
• Срок годности 18 месяцев.</t>
  </si>
  <si>
    <t>Цемент-пена KRONbuild - однокомпонентная полиуретановая профессиональная композиция клей-цемент, имеющая специфическое растекание, обеспечивающее минимальное расширение и заполнение неровностей. Позволяет снизить толщину соединительной прокладки по 1-2мм. Улучшает теплоизоляционные свойства кладки, т.к. устраняются потери тепла. Увеличивается скорость кладки и экономится время. Процесс более технологичен и практически безотходен. Затвердевает под воздействием влаги из воздуха. Первичное схватывание через 2 часа. Полное отверждение через 24 часа.</t>
  </si>
  <si>
    <t>Профессиональная монтажная пена KRONbuild Огнестойкая B1</t>
  </si>
  <si>
    <t>KRONbuild огнестойкая монтажная пена подходит для выполнения таких работ, как: 
– тепло- и звукоизоляция монтажных швов при установке
– огнеупорных дверей, окон, люков, клапанов;
– заполнение швов и зазоров в огнеупорных стенах, перекрытиях,
перегородках;
– герметизация и заполнение швов и зазоров в конструкциях
с повышенным классом огнестойкости.</t>
  </si>
  <si>
    <t>• Температура применения от +5С° +30С°
• Объём: 850 мл
• Вес: 850 гр.
• Срок годности 18 месяцев.</t>
  </si>
  <si>
    <t xml:space="preserve">Клей-пена KRONbuild </t>
  </si>
  <si>
    <t>Клей-пена KRONbuild  подходит для выполнения таких общестроительных работ, как:
– крепление теплоизоляционных плит из пенополистирола
(EPS и XPS),пенополиуретана (PUR и PIR), минеральной ваты;
на бетонные, кирпичные, каменные, оштукатуренные, битумные,
металлические и деревянные поверхности в различных системах
наружной и внутренней теплоизоляции;
– при теплоизоляции кровель, а также уплотнения стыков между
плитами при этих работах,
–  для сторительства жилых и не жилых зданий и сооружений малой этажности из пено- и
газоблоков, отсевблоков, шлакоболков, арболитовых блоков.</t>
  </si>
  <si>
    <t>• Температура применения от –10С° +30С°
• Объём: 850 мл
• Вес: 800 гр.
• Срок годности 18 месяцев.</t>
  </si>
  <si>
    <t>Бытовая всесезонная монтажная пена KRONbuild ONE 65</t>
  </si>
  <si>
    <t>Бытовая всесезонная монтажная пена KRONbuild 40+</t>
  </si>
  <si>
    <t>Пена монтажная KRONbuild применяется при температуре –5° до +30° С.
Поверхность пены покрывается пленкой за 15–30 минут. 
Пена монтажная KRONbuild полностью затвердевает в течение 24 часов.</t>
  </si>
  <si>
    <t>• Термостойкость затвердевшей пены 
от –55° до + 100°С
• Выход пены более 40 литров
• Объём: 850 мл
• Вес: 600 гр.
• Срок годности 18 месяцев.</t>
  </si>
  <si>
    <t>Бытовая всесезонная монтажная пена KRONbuild 20+</t>
  </si>
  <si>
    <t>• Термостойкость затвердевшей пены 
от –55° до + 100°С
• Выход пены более 20 литров
• Объём: 500 мл
• Вес: 400 гр.
• Срок годности 18 месяцев.</t>
  </si>
  <si>
    <t>Универсальный очиститель монтажной пены KRONbuild</t>
  </si>
  <si>
    <t>Универсальный очиститель полиуретановый монтажной пены KRONbuild предназначен для очистки загрязнений монтажного пистолета и других поверхностей.</t>
  </si>
  <si>
    <t>• Рекомендуемая температура применения 
от –10 до +40°С.
• Объём: 650 мл
• Вес: 350 гр.
• Срок годности: 24 месяца.</t>
  </si>
  <si>
    <t>Пистолет для пены F1</t>
  </si>
  <si>
    <t>Пистолет для монтажной пены применяется для профессионального нанесения монтажной пены. Комбинированный корпус, удобная облегченная пластиковая ручка.</t>
  </si>
  <si>
    <t>• Прост в использовании
• Срок годности не ограничен</t>
  </si>
  <si>
    <t>Пистолет для пены F2</t>
  </si>
  <si>
    <t>Пистолет для монтажной пены применятся для профессионального нанесения монтажной пены. Полностью металлический корпус, удобная облегченная пластиковая ручка. Высокая точность изготовления и инновационная конструкция обеспечивают герметичность и длительный срок службы.</t>
  </si>
  <si>
    <t>• Прост в использовании
•Срок годности не ограничен</t>
  </si>
  <si>
    <t>Пистолет для пены F3</t>
  </si>
  <si>
    <t>Пистолет для монтажной пены с тефлоновым покрытием модели F3 предназначен для профессионального использования. Необходим для более точного нанесения полиуретановой пены. Пена выходит равномерно. Имеется возможность регулировки выхода пены. 
Высокая точность изготовления и инновационная конструкция обеспечивают герметичность и длительный срок службы. Тефлоновое покрытие обеспечивает улучшенный выход пены и легкость удаления застывшей пены.</t>
  </si>
  <si>
    <t>Стальной облегченный полукорпусной пистолет для нанесения герметика, клея на различные поверхности.</t>
  </si>
  <si>
    <t>Стальной усиленный пистолет для нанесения герметика, клея на различные поверхности.</t>
  </si>
  <si>
    <t>Скелетный пистолет предназначен для удобного и дозированного выдавливания герметика, используется для работы с картриджами из алюминия, пластика, картона объёмом 310 мл. Такая технологическая операция проводится при строительстве, ремонте: склеивание различных поверхностей, заполнение трещин, швов, пустот.</t>
  </si>
  <si>
    <t>Универсальный пистолет для фолиевых туб 600 мл и картриджей 310 мл используется при выполнении монтажно-строительных и ремонтных работ. Обеспечивает аккуратное и равномерное нанесение герметика. Имеет прочную конструкцию и удобную для захвата рукоятку.</t>
  </si>
  <si>
    <t>Уплотнитель самоклеящийся</t>
  </si>
  <si>
    <t>Самоклеящийся уплотнитель KRONbuild  идеально подходит для герметизации входных дверей, окон и балконов. Обеспечивает высокую адгезию к дереву, металлу и пластику. Устойчив к воздействию ультрафиолета и влаги.
Область применения:
- Для оконных рам
- Для дверных проемов
- Для металлических шкафов, сейфов и прочих конструкций
Температура эксплуатации: от -35°C до +60°C
Температура применения: от +10°C</t>
  </si>
  <si>
    <t>Тип профиля: D, P, E
Длина рулона: 40, 100, 150 метров
Цвет: черный, белый, коричневый</t>
  </si>
  <si>
    <t>Клей монтажный "Жидкие гвозди"
(бежевый)</t>
  </si>
  <si>
    <t>Kлей монтажный универсальный жидкие гвозди Kronbuild подходит для таких работ как:
– приклеивание изделий из различного вида пластика,
древеcины, ДСП, ДВП, металла на бетонные, кирпичные,
каменные, металлические деревянные и другие поверхности;
– фиксация половых досок, приклеивание гипсокартона, подоконников,
декора (в том числе из полистирола), керамической плитки,
– приклеивание стеновых и напольных панелей, герметизации
оконных рам и швов, ремонта кафеля, паркета, зеркал, и изделий
из других деликатных материалов.
Химически нейтрален, не вызывает коррозии металлов</t>
  </si>
  <si>
    <t>• Объём: 280 мл
• Вес: 390 гр.
• Срок годности 18 месяцев
• Температурный режим транспортировки 
–20 до +50С</t>
  </si>
  <si>
    <t>Kлей-герметик универсальный CRYSTAL Kronbuild на основе
гибридных полимеров подходит для таких работ как:
– склеивание и герметизация натурального камня (мрамор, гранит и т.д.);
– склеивание полостей в панелях, порогах, изоляционных плитах,
подоконников, пробке, стекле и минеральной вате, на
поверхностях из дерева, ДСП, металле, кирпиче, штукатурке;
– структурное склеивание в вибростойких конструкциях;
– приклеивание зеркал.</t>
  </si>
  <si>
    <t>• Объём: 280 мл
• Вес: 360 гр.
• Срок годности 18 месяцев
• Температурный режим транспортировки 
–20 до +50С</t>
  </si>
  <si>
    <t>Силиконовый НЕЙТРАЛЬНЫЙ герметик KRONbuild
(белый, прозрачный)</t>
  </si>
  <si>
    <t>Силиконовый нейтральный герметик.
KRONbuild – это высококачественный нейтральный силиконовый герметик для герметизации и заполнения швов и стыков как внутри, так и снаружи помещения.
Герметик не вызывает коррозии металлов и не вступает в реакцию со щелочными поверхностями.</t>
  </si>
  <si>
    <t>• Объём: 280 мл
• Вес: 280 гр.
• Срок годности 18 месяцев
• Температурный режим транспортировки 
–20 до +50С</t>
  </si>
  <si>
    <t>Силиконовый УНИВЕРСАЛЬНЫЙ герметик KRONbuild
(белый, прозрачный, чёрный)</t>
  </si>
  <si>
    <t>Силиконовый универсальный Герметик KRONbuild применяется при общих строительных и ремонтных работах как внутри, так и снаружи помещения.
Легко наносится на целый ряд непористых покрытий - например, на стекло, глазированную керамическую плитку и алюминий. Герметик обладает высокой устойчивостью к воздействию меняющихся атмосферных условий и химических веществ.</t>
  </si>
  <si>
    <t>• Объём: 280 мл
• Вес: 280 гр.
• Срок годности 18 месяцев
• Температурный режим транспортировки 
–20 до +50С.</t>
  </si>
  <si>
    <t>Силиконовый САНИТАРНЫЙ герметик KRONbuild
(белый, прозрачный)</t>
  </si>
  <si>
    <t>Силиконовый санитарный Герметик KRONbuild (белый/прозрачный) применяется для сантехнических работ при прокладке труб, для обработки стыков и швов, при монтаже кухонного оборудования и ремонтных работах как внутри, так 
и снаружи помещения.
Санитарный герметик имеет гидрофобный наполнитель, фунгицид, обеспечивающий защиту 
от грибка.</t>
  </si>
  <si>
    <t>Акриловый герметик KRONbuild
(белый)</t>
  </si>
  <si>
    <t>Качественный акриловый герметик на водной основе для заполнения трещин и малоподвижных швов. Хорошая адгезия с большинством строительных материалов.</t>
  </si>
  <si>
    <t>• Объём: 280 мл
• Вес: 430 гр.
• Срок годности 18 месяцев
• Температурный режим транспортировки 
–20 до +50С.</t>
  </si>
  <si>
    <t>Герметик аквариумный
(бесцветный, чёрный) 280 мл.</t>
  </si>
  <si>
    <t>Представляет собой высококачественный однокомпонентный силиконовый герметик с отличными механическими свойствами и высокой скоростью отверждения для монтажа аквариумов и витрин.
Подходит для таких работ как:
Склеивание стекла при изготовлении и ремонте аквариумов, террариумов. Герметизация соединений из стекла, керамики, нержавеющей стали, эмалированных поверхностей, дерева, ПВХ и других материалов.
Для внутренних и наружных работ, может применяться в помещениях с повышенной влажностью для уплотнения
соединительных швов вокруг душевых кабин, ванн, раковин, бассейнов; герметизация стыков при установке сантехнического оборудования, гидроизоляция поверхностей, заделка швов между плитками.</t>
  </si>
  <si>
    <t>• Объём: 280 мл
• Вес: 300 гр.
• Срок годности 18 месяцев
• Температурный режим транспортировки 
–20 до +50С.</t>
  </si>
  <si>
    <t>Высокотемпературный силиконовый герметик подходит для наружных и внутренних работ с повышенным классом огнестойкости. Тип отверждения – нейтральный, под воздействием атмосферной влаги. Характеризуется высокой адгезией к большинству строительных материалов: стекло, кирпич, бетон, металл, дерево, пластик, керамика, эмаль, глазированная плитка. Состав не вызывает образования коррозии и выдерживает кратковременное повышение температуры до +300°С. Продукт отличается низкой степенью усадки, быстрой полимеризацией и высокой адгезией к большинству непористых материалов, содержащих кремний. Эластичный клеевой шов обладает устойчивостью к неблагоприятным атмосферным воздействиям.
Отличается устойчивостью к воздействию большинства моющих и чистящих средств, УФ-излучению, температурным перепадам, а также является бензо- и маслостойким.</t>
  </si>
  <si>
    <t>• Объём: 300 мл
• Вес: 370 гр.
• Срок годности 18 месяцев
• Температурный режим транспортировки 
–20 до +50С</t>
  </si>
  <si>
    <t>Высококачественный цианоакрилатный клей предназначенный для быстрого и прочного склеивания изделий из различных видов пластика, резины, некоторых металлов, а также полистирола, кожи и других материалов. Сверхнизкая вязкость обеспечивает моментальную проницаемость. Идеально подходит для резиновых уплотнителей, деталей и молдингов из ПВХ пластика.
Склеивание:
- пористых материалов
- фарфора, керамики, стекла, слоновой кости
- резины, пластмасс, эластомеров
- бумаги, картона, дерева, металлов, ПВХ
- всевозможных искусственных материалов.</t>
  </si>
  <si>
    <t>• Вес: 3 и 20 гр.
• Срок годности 24 месяца
• Температурный режим транспортировки 
–20 до +50С</t>
  </si>
  <si>
    <t>Акриловый шовный паропроницаемый герметик</t>
  </si>
  <si>
    <t>Профессиональный акриловый герметик KronBuild для наружных работ. Применяется для герметизации внешнего слоя монтажного шва в оконных и дверных блоках, фасадных конструкциях с допустимой деформацией шва до 15%. Подходит для стандартных условий гражданского и промышленного строительства.
Область применения:
- Оконные, балконные и дверные проемы
- Витражные и фасадные конструкции
- Заполнение наружных трещин и щелей</t>
  </si>
  <si>
    <t>• Вес:  7 кг и файл пакет 930 гр.
• Срок годности 18 месяцев
• Температурный режим транспортировки 
–18 до +50С</t>
  </si>
  <si>
    <t>Акриловый шовный пароизоляционный герметик</t>
  </si>
  <si>
    <t>Профессиональный акриловый герметик KronBuild для внутренних работ. Применяется для герметизации монтажных швов оконных и дверных блоков, фасадного и витражного остекления, а также для заделки трещин и щелей в конструкциях.
Область применения:
- Оконные, балконные и дверные каркасы
- Витражное и фасадное остекление
- Заделка трещин и щелей
- Используется в гражданском и промышленном строительстве</t>
  </si>
  <si>
    <t xml:space="preserve">Полиуретановый герметик KRONBuild PU–40 </t>
  </si>
  <si>
    <t>Полиуретановый герметик PU–40 KRONBuild (белый, серый, черный)Полиуретановый герметик KronBuild – Высококачественный однокомпонентный клей-герметик, созданный на основе полиуретана, и служащий для соединений различных строительных конструкций, в том числе подверженных высоким динамическим нагрузкам, а также герметизации швов:– отличная химическая стойкость;– устойчив к большим динамическим нагрузкам, понижает вибрацию;– после отверждения можно красить;–очень легко наносится;– идеально применим в панельном домостроении, при ремонте дорог и мостов, при герметизации металлических контейнеров, в производстве промышленных полов.</t>
  </si>
  <si>
    <t>• Объём: 600 мл
• Вес: 780 гр.
• Срок годности 18 месяцев
• Температурный режим транспортировки
–20 до +50С</t>
  </si>
  <si>
    <t>Герметик силиконовый нейтральный (бесцветный)
600 мл.</t>
  </si>
  <si>
    <t>Высококачественный нейтральный силиконовый герметик KRONbuild (бесцветный) 600 мл - для герметизации и заполнения швов и стыков как внутри, так и снаружи помещения.
- Герметизация разделительных перегородок из металла и стекла, соединений обработанного дерева и ПВХ профилей.
- Компенсационные соединения между различными строительными материалами.
- Соединение и уплотнение деформационных швов в элементах сборного типа из бетона, кирпичной кладки и камня.
- Уплотнение соединений между стеклом и оконной или дверной рамой.
- Герметизация и склеивание в производстве фургонов и кузовов.</t>
  </si>
  <si>
    <t>• Объём: 600 мл
• Вес: 550 гр.
• Срок годности 18 месяцев
• Температурный режим транспортировки
–20 до +50С</t>
  </si>
  <si>
    <t>Атмосферостойкий силиконовый герметик WS-650</t>
  </si>
  <si>
    <t>Атмосферостойкий силиконовый герметик KRONbuild WS-650 нейтральной
вулканизации, однокомпонентный среднемодульный, разработанный
для защиты швов в структурных светопрозрачных конструкциях
от атмосферных воздействий подходит для таких работ как:
 – структурное и полуструктурное остекление;
– герметизация компенсационных швов или иных подвижных швов при
общестроительных фасадных работах;
– кровельных работ;
– герметизация швов облицовки фасада из натурального камня, гранита</t>
  </si>
  <si>
    <t>КУБ УПЛОТН</t>
  </si>
  <si>
    <t>ПО РФ</t>
  </si>
  <si>
    <t>%</t>
  </si>
  <si>
    <t>Цена в руб. (с НДС 20%):</t>
  </si>
  <si>
    <t>Брутто коробки</t>
  </si>
  <si>
    <t>Вес штуки</t>
  </si>
  <si>
    <t>округление до 3х знаков</t>
  </si>
  <si>
    <t>Стоимость доставки за шт.
руб.</t>
  </si>
  <si>
    <t>Округление до 2х знаков</t>
  </si>
  <si>
    <t>Если включить доставку в стоимость</t>
  </si>
  <si>
    <t>Если оплата за наличку</t>
  </si>
  <si>
    <t>Рекомендованная цена Мин Кайрос</t>
  </si>
  <si>
    <t>Проф.пена</t>
  </si>
  <si>
    <t>Общестроительная пена</t>
  </si>
  <si>
    <t>Специальная пена</t>
  </si>
  <si>
    <t>Бытовая пена</t>
  </si>
  <si>
    <t>Очиститель м. пены</t>
  </si>
  <si>
    <t>Герметики</t>
  </si>
  <si>
    <t>Герметик санитарный (белый) 280 мл.</t>
  </si>
  <si>
    <t>Специализированные герметики</t>
  </si>
  <si>
    <t>Жидкие гвозди</t>
  </si>
  <si>
    <t xml:space="preserve">Герметик пароизоляционный </t>
  </si>
  <si>
    <t>Герметик паропроницаемый</t>
  </si>
  <si>
    <t>Эмали, грунт</t>
  </si>
  <si>
    <t>SP8017G</t>
  </si>
  <si>
    <t>Эпоксидные клея</t>
  </si>
  <si>
    <t>Супер клея</t>
  </si>
  <si>
    <t>Уплотнители</t>
  </si>
  <si>
    <t>Объем</t>
  </si>
  <si>
    <t>Дюбели рамные</t>
  </si>
  <si>
    <t>Шурупы по бетону</t>
  </si>
  <si>
    <t>Пистолеты для пен</t>
  </si>
  <si>
    <t>Проф. пена ENKI</t>
  </si>
  <si>
    <r>
      <t>Герметик санитарный (белый) 280 мл.</t>
    </r>
    <r>
      <rPr>
        <b/>
        <sz val="8"/>
        <color rgb="FFFF0000"/>
        <rFont val="Arial"/>
        <family val="2"/>
        <charset val="204"/>
      </rPr>
      <t xml:space="preserve"> </t>
    </r>
  </si>
  <si>
    <r>
      <t xml:space="preserve">Монтажная пена - </t>
    </r>
    <r>
      <rPr>
        <b/>
        <i/>
        <sz val="8"/>
        <color theme="1"/>
        <rFont val="Bahnschrift SemiLight SemiConde"/>
        <family val="2"/>
        <charset val="204"/>
      </rPr>
      <t>56</t>
    </r>
    <r>
      <rPr>
        <i/>
        <sz val="8"/>
        <color theme="1"/>
        <rFont val="Bahnschrift SemiLight SemiConde"/>
        <family val="2"/>
        <charset val="204"/>
      </rPr>
      <t xml:space="preserve"> коробок / 1 паллет</t>
    </r>
  </si>
  <si>
    <r>
      <t xml:space="preserve">Герметик - </t>
    </r>
    <r>
      <rPr>
        <b/>
        <i/>
        <sz val="8"/>
        <color theme="1"/>
        <rFont val="Bahnschrift SemiLight SemiConde"/>
        <family val="2"/>
        <charset val="204"/>
      </rPr>
      <t>80</t>
    </r>
    <r>
      <rPr>
        <i/>
        <sz val="8"/>
        <color theme="1"/>
        <rFont val="Bahnschrift SemiLight SemiConde"/>
        <family val="2"/>
        <charset val="204"/>
      </rPr>
      <t xml:space="preserve"> коробок / 1 паллет</t>
    </r>
  </si>
  <si>
    <r>
      <t>Герметик санитарный (бесцветный) 280 мл.</t>
    </r>
    <r>
      <rPr>
        <b/>
        <sz val="8"/>
        <color rgb="FFFF0000"/>
        <rFont val="Arial"/>
        <family val="2"/>
        <charset val="204"/>
      </rPr>
      <t xml:space="preserve"> </t>
    </r>
  </si>
  <si>
    <t>Санитарный (белый) 280 мл.</t>
  </si>
  <si>
    <r>
      <t>Санитарный (бесцветный) 280 мл.</t>
    </r>
    <r>
      <rPr>
        <b/>
        <sz val="8"/>
        <color rgb="FFFF0000"/>
        <rFont val="Arial"/>
        <family val="2"/>
        <charset val="204"/>
      </rPr>
      <t xml:space="preserve"> </t>
    </r>
  </si>
  <si>
    <t>Насадка для дрели и УШМ с липучкой (150x5)</t>
  </si>
  <si>
    <t>Насадка для дрели и УШМ с липучкой (150x12)</t>
  </si>
  <si>
    <t xml:space="preserve">Шлифовальный круг на липучке ПЕРФ. D125 Р36 (компл. 100 шт.) </t>
  </si>
  <si>
    <t xml:space="preserve">Шлифовальный круг на липучке ПЕРФ. D125 Р180 (компл. 100 шт.) </t>
  </si>
  <si>
    <t>Трещотка для торцевых головок 3/8"</t>
  </si>
  <si>
    <t xml:space="preserve">Трещотка для торцевых головок 3/8" </t>
  </si>
  <si>
    <t>Шлифовальный круг на липучке ПЕРФ. D125 Р180 (компл. 100 шт.)</t>
  </si>
  <si>
    <t xml:space="preserve">
 +7 (926) 489-69-85 (Москва)
8 (423) 200-02-26 (Владивосток)
www.kronbuild.ru</t>
  </si>
  <si>
    <t xml:space="preserve"> +7 (926) 489-69-85 (Москва)
8 (423) 200-02-26 (Владивосток)
www.headrock.ru</t>
  </si>
  <si>
    <t>Полотно для электролобзика T101AO По дереву, фигурный чистый рез (компл. 5 шт.)</t>
  </si>
  <si>
    <t>Полотно для электролобзика T101B По дереву, прямой чистый рез (компл. 5 шт.)</t>
  </si>
  <si>
    <t>Полотно для электролобзика T101BR По дереву и ламинату, чистый рез (компл. 5 шт.)</t>
  </si>
  <si>
    <t>Полотно для электролобзика T101BU По дереву, чистый рез (компл. 5 шт.)</t>
  </si>
  <si>
    <t>Полотно для электролобзика T101D По дереву и пластику (компл. 5 шт.)</t>
  </si>
  <si>
    <t>Полотно для электролобзика T111C По дереву, быстрый рез (компл. 5 шт.)</t>
  </si>
  <si>
    <t>Полотно для электролобзика T111D По дереву, быстрый рез (компл. 5 шт.)</t>
  </si>
  <si>
    <t>Полотно для электролобзика T118A По металлу, чистый рез (компл. 5 шт.)</t>
  </si>
  <si>
    <t>Полотно для электролобзика T118B По металлу, быстрый рез (компл. 5 шт.)</t>
  </si>
  <si>
    <t>Полотно для электролобзика T118G По металлу, прямой рез (компл. 5 шт.)</t>
  </si>
  <si>
    <t>Полотно для электролобзика T119B По дереву (компл. 5 шт.)</t>
  </si>
  <si>
    <t>Полотно для электролобзика T119BO По дереву и пластику, фигурный рез (компл. 5 шт.)</t>
  </si>
  <si>
    <t>Полотно для электролобзика T127D По алюминию (компл. 5 шт.)</t>
  </si>
  <si>
    <t>Полотно для электролобзика T144D По дереву, быстрый рез (компл. 5 шт.)</t>
  </si>
  <si>
    <t>Полотно для электролобзика T144DP По дереву, точный рез (компл. 5 шт.)</t>
  </si>
  <si>
    <t>Полотно для электролобзика T144DU По дереву, быстрый рез (компл. 5 шт.)</t>
  </si>
  <si>
    <t>Полотно для электролобзика T218A По металлу, фигурный рез (компл. 5 шт.)</t>
  </si>
  <si>
    <t>Полотно для электролобзика T244D По дереву, фигурный быстрый рез (компл. 5 шт.)</t>
  </si>
  <si>
    <t>Полотно для электролобзика T301CD По дереву и ламинату, чистый рез (компл. 5 шт.)</t>
  </si>
  <si>
    <t>Полотно для электролобзика T301DL По дереву, чистый быстрый рез (компл. 5 шт.)</t>
  </si>
  <si>
    <t>Полотно для электролобзика T318A По металлу, прямой рез (компл. 5 шт.)</t>
  </si>
  <si>
    <t>Полотно для электролобзика T344D По дереву и пластику, быстрый рез (компл. 5 шт.)</t>
  </si>
  <si>
    <t>Полотно для электролобзика T345XF По дереву и металлу (компл. 5 шт.)</t>
  </si>
  <si>
    <t>Диск пильный по цветным металлам и пластику 160х48х20</t>
  </si>
  <si>
    <t>Шлифовальный круг на липучке ПЕРФ. D125 Р24 (компл. 100 шт.)</t>
  </si>
  <si>
    <t>Шлифовальный круг на липучке ПЕРФ. D125 Р240 (компл. 100 шт.)</t>
  </si>
  <si>
    <t>Шлифовальный круг на липучке ПЕРФ. D125 Р320 (компл. 100 шт.)</t>
  </si>
  <si>
    <t xml:space="preserve">Набор бит PH2X90 (компл. 10 шт.) </t>
  </si>
  <si>
    <t>Набор бит PZ3X50 (компл. 10 шт.)</t>
  </si>
  <si>
    <t>Набор бит T30X50 (компл. 10 шт.)</t>
  </si>
  <si>
    <t>Тонкогубцы 180мм</t>
  </si>
  <si>
    <t xml:space="preserve">Тонкогубцы 200мм </t>
  </si>
  <si>
    <t xml:space="preserve">Набор бит PZ3X50 (компл. 10 шт.) </t>
  </si>
  <si>
    <t>Тонкогубцы 200мм</t>
  </si>
  <si>
    <t xml:space="preserve">Диск пильный по цветным металлам и пластику 160х48х20 </t>
  </si>
  <si>
    <t>Дюбель рамный М10 - 92 мм (компл. 100 шт.) РАСПРОДАЖА!</t>
  </si>
  <si>
    <t>Дюбель рамный М10 - 112 мм (компл. 100 шт.) РАСПРОДАЖА!</t>
  </si>
  <si>
    <t>Дюбель рамный М10 - 132 мм (компл. 100 шт.) РАСПРОДАЖА!</t>
  </si>
  <si>
    <t>Дюбель рамный М10 - 152 мм (компл. 100 шт.) РАСПРОДАЖА!</t>
  </si>
  <si>
    <t>Дюбель рамный М10 - 182 мм (компл. 100 шт.) РАСПРОДАЖА!</t>
  </si>
  <si>
    <t>Шуруп по бетону 7,5*52 мм (компл. 500 шт.) РАСПРОДАЖА!</t>
  </si>
  <si>
    <t>Шуруп по бетону 7,5*72 мм (компл. 400 шт.) РАСПРОДАЖА!</t>
  </si>
  <si>
    <t>Шуруп по бетону 7,5*92 мм (компл. 300 шт.) РАСПРОДАЖА!</t>
  </si>
  <si>
    <t>Шуруп по бетону 7,5*112 мм (компл. 200 шт.) РАСПРОДАЖА!</t>
  </si>
  <si>
    <t>Шуруп по бетону 7,5*132 мм (компл. 200 шт.) РАСПРОДАЖА!</t>
  </si>
  <si>
    <t>Шуруп по бетону 7,5*152 мм (компл. 200 шт.) РАСПРОДАЖА!</t>
  </si>
  <si>
    <t>Шуруп по бетону 7,5*182 мм (компл. 150 шт.) РАСПРОДАЖА!</t>
  </si>
  <si>
    <t>Шуруп по бетону 7,5*202 мм (компл. 150 шт.) РАСПРОДАЖА!</t>
  </si>
  <si>
    <t xml:space="preserve">
</t>
  </si>
  <si>
    <t>Полотно для сабельной пилы S922EF По металлу, длина 150 мм, (компл. 2 шт.)</t>
  </si>
  <si>
    <t>Полотно для сабельной пилы S644D По дереву, длина 150 мм, (компл. 2 шт.)</t>
  </si>
  <si>
    <t>Полотно для сабельной пилы S1531L По дереву, длина 240 мм, (компл. 2 шт.)</t>
  </si>
  <si>
    <t>Полотно для сабельной пилы S1122BF По металлу, длина 225 мм, (компл. 2 шт.)</t>
  </si>
  <si>
    <t>Полотно для сабельной пилы S1111DF По дереву и металлу, длина 225 мм, (компл. 2 шт.)</t>
  </si>
  <si>
    <t>Коронка по стеклу с центрирующим сверлом D 20 Х H 55</t>
  </si>
  <si>
    <t>Коронка по стеклу с центрирующим сверлом D 25 Х H 55</t>
  </si>
  <si>
    <t>Коронка по стеклу с центрирующим сверлом D 28 Х H 55</t>
  </si>
  <si>
    <t>Коронка по стеклу с центрирующим сверлом D 30 Х H 55</t>
  </si>
  <si>
    <t>Коронка по стеклу с центрирующим сверлом D 32 Х H 55</t>
  </si>
  <si>
    <t>Коронка по стеклу с центрирующим сверлом D 35 Х H 55</t>
  </si>
  <si>
    <t>Коронка по стеклу с центрирующим сверлом D 40 Х H 55</t>
  </si>
  <si>
    <t>Коронка по стеклу с центрирующим сверлом D 42 Х H 55</t>
  </si>
  <si>
    <t>Коронка по стеклу с центрирующим сверлом D 45 Х H 55</t>
  </si>
  <si>
    <t>Коронка по стеклу с центрирующим сверлом D 50 Х H 55</t>
  </si>
  <si>
    <t>Коронка по стеклу с центрирующим сверлом D 55 Х H 55</t>
  </si>
  <si>
    <t>Коронка по стеклу с центрирующим сверлом D 60 Х H 55</t>
  </si>
  <si>
    <t>Коронка по стеклу с центрирующим сверлом D 65 Х H 55</t>
  </si>
  <si>
    <t>Коронка по стеклу с центрирующим сверлом D 68 Х H 55</t>
  </si>
  <si>
    <t>Коронка по стеклу с центрирующим сверлом D 70 Х H 55</t>
  </si>
  <si>
    <t>Коронка по стеклу с центрирующим сверлом D 75 Х H 55</t>
  </si>
  <si>
    <t>Коронка по стеклу с центрирующим сверлом D 80 Х H 55</t>
  </si>
  <si>
    <t>Коронка по стеклу с центрирующим сверлом D 90 Х H 55</t>
  </si>
  <si>
    <t>Коронка по стеклу с центрирующим сверлом D 95 Х H 55</t>
  </si>
  <si>
    <t>Коронка по стеклу с центрирующим сверлом D 100 Х H 55</t>
  </si>
  <si>
    <t>Коронка по стеклу с центрирующим сверлом D 105 Х H 55</t>
  </si>
  <si>
    <t>Коронка по стеклу с центрирующим сверлом D 110 Х H 55</t>
  </si>
  <si>
    <t>Коронка по стеклу с центрирующим сверлом D 115 Х H 55</t>
  </si>
  <si>
    <t>Коронка по стеклу с центрирующим сверлом D 120 Х H 55</t>
  </si>
  <si>
    <t>Сверло по металлу (кобальт), Р6М5К5, D2</t>
  </si>
  <si>
    <t>Сверло по металлу (кобальт), Р6М5К5, D2,5</t>
  </si>
  <si>
    <t>Сверло по металлу (кобальт), Р6М5К5, D3</t>
  </si>
  <si>
    <t>Сверло по металлу (кобальт), Р6М5К5, D3,2</t>
  </si>
  <si>
    <t>Сверло по металлу (кобальт), Р6М5К5, D3,5</t>
  </si>
  <si>
    <t>Сверло по металлу (кобальт), Р6М5К5, D3,8</t>
  </si>
  <si>
    <t>Сверло по металлу (кобальт), Р6М5К5, D4</t>
  </si>
  <si>
    <t>Сверло по металлу (кобальт), Р6М5К5, D4,2</t>
  </si>
  <si>
    <t>Сверло по металлу (кобальт), Р6М5К5, D4,5</t>
  </si>
  <si>
    <t>Сверло по металлу (кобальт), Р6М5К5, D4,8</t>
  </si>
  <si>
    <t>Сверло по металлу (кобальт), Р6М5К5, D5</t>
  </si>
  <si>
    <t>Сверло по металлу (кобальт), Р6М5К5, D5,2</t>
  </si>
  <si>
    <t>Сверло по металлу (кобальт), Р6М5К5, D5,5</t>
  </si>
  <si>
    <t>Сверло по металлу (кобальт), Р6М5К5, D6</t>
  </si>
  <si>
    <t>Сверло по металлу (кобальт), Р6М5К5, D6,5</t>
  </si>
  <si>
    <t>Сверло по металлу (кобальт), Р6М5К5, D7</t>
  </si>
  <si>
    <t>Сверло по металлу (кобальт), Р6М5К5, D7,5</t>
  </si>
  <si>
    <t>Сверло по металлу (кобальт), Р6М5К5, D8</t>
  </si>
  <si>
    <t>Сверло по металлу (кобальт), Р6М5К5, D8,5</t>
  </si>
  <si>
    <t>Сверло по металлу (кобальт), Р6М5К5, D9</t>
  </si>
  <si>
    <t>Сверло по металлу (кобальт), Р6М5К5, D9,5</t>
  </si>
  <si>
    <t>Сверло по металлу (кобальт), Р6М5К5, D10</t>
  </si>
  <si>
    <t>Сверло по металлу (кобальт), Р6М5К5, D10,2</t>
  </si>
  <si>
    <t>Сверло по металлу (кобальт), Р6М5К5, D10,5</t>
  </si>
  <si>
    <t>Сверло по металлу (кобальт), Р6М5К5, D11</t>
  </si>
  <si>
    <t>Сверло по металлу (кобальт), Р6М5К5, D11,5</t>
  </si>
  <si>
    <t>Сверло по металлу (кобальт), Р6М5К5, D12</t>
  </si>
  <si>
    <t>Сверло по металлу (кобальт), Р6М5К5, D13</t>
  </si>
  <si>
    <t>Шнековое сверло по дереву, ш/х 6x350</t>
  </si>
  <si>
    <t>Шнековое сверло по дереву, ш/х 8x220</t>
  </si>
  <si>
    <t>Шнековое сверло по дереву, ш/х 8x350</t>
  </si>
  <si>
    <t>Шнековое сверло по дереву, ш/х 8x460</t>
  </si>
  <si>
    <t>Шнековое сверло по дереву, ш/х 12x220</t>
  </si>
  <si>
    <t>Шнековое сверло по дереву, ш/х 12x350</t>
  </si>
  <si>
    <t>Шнековое сверло по дереву, ш/х 12x460</t>
  </si>
  <si>
    <t>Шнековое сверло по дереву, ш/х 12x600</t>
  </si>
  <si>
    <t>Шнековое сверло по дереву, ш/х 14x220</t>
  </si>
  <si>
    <t>Шнековое сверло по дереву, ш/х 14x350</t>
  </si>
  <si>
    <t>Шнековое сверло по дереву, ш/х 14x460</t>
  </si>
  <si>
    <t>Шнековое сверло по дереву, ш/х 14x600</t>
  </si>
  <si>
    <t>Шнековое сверло по дереву, ш/х 16x220</t>
  </si>
  <si>
    <t>Шнековое сверло по дереву, ш/х 16x350</t>
  </si>
  <si>
    <t>Шнековое сверло по дереву, ш/х 16x460</t>
  </si>
  <si>
    <t>Шнековое сверло по дереву, ш/х 16x600</t>
  </si>
  <si>
    <t>Шнековое сверло по дереву, ш/х 18x220</t>
  </si>
  <si>
    <t>Шнековое сверло по дереву, ш/х 18x350</t>
  </si>
  <si>
    <t>Шнековое сверло по дереву, ш/х 18x460</t>
  </si>
  <si>
    <t>Шнековое сверло по дереву, ш/х 18x600</t>
  </si>
  <si>
    <t>Шнековое сверло по дереву, ш/х 20x220</t>
  </si>
  <si>
    <t>Шнековое сверло по дереву, ш/х 20x350</t>
  </si>
  <si>
    <t>Шнековое сверло по дереву, ш/х 20x460</t>
  </si>
  <si>
    <t>Шнековое сверло по дереву, ш/х 20x600</t>
  </si>
  <si>
    <t>Шнековое сверло по дереву, ш/х 22x220</t>
  </si>
  <si>
    <t>Шнековое сверло по дереву, ш/х 22x350</t>
  </si>
  <si>
    <t>Шнековое сверло по дереву, ш/х 22x460</t>
  </si>
  <si>
    <t>Шнековое сверло по дереву, ш/х 22x600</t>
  </si>
  <si>
    <t>Шнековое сверло по дереву, ш/х 24x350</t>
  </si>
  <si>
    <t>Шнековое сверло по дереву, ш/х 24x460</t>
  </si>
  <si>
    <t>Шнековое сверло по дереву, ш/х 24x600</t>
  </si>
  <si>
    <t>Шнековое сверло по дереву, ш/х 25x220</t>
  </si>
  <si>
    <t>Шнековое сверло по дереву, ш/х 25x350</t>
  </si>
  <si>
    <t>Шнековое сверло по дереву, ш/х 25x460</t>
  </si>
  <si>
    <t>Шнековое сверло по дереву, ш/х 25x600</t>
  </si>
  <si>
    <t>Шнековое сверло по дереву, ш/х 26x220</t>
  </si>
  <si>
    <t>Шнековое сверло по дереву, ш/х 26x350</t>
  </si>
  <si>
    <t>Шнековое сверло по дереву, ш/х 26x460</t>
  </si>
  <si>
    <t>Шнековое сверло по дереву, ш/х 26x600</t>
  </si>
  <si>
    <t>Шнековое сверло по дереву, ш/х 28x350</t>
  </si>
  <si>
    <t>Шнековое сверло по дереву, ш/х 28x460</t>
  </si>
  <si>
    <t>Шнековое сверло по дереву, ш/х 28x600</t>
  </si>
  <si>
    <t>Шнековое сверло по дереву, ш/х 30x350</t>
  </si>
  <si>
    <t>Шнековое сверло по дереву, ш/х 30x460</t>
  </si>
  <si>
    <t>Шнековое сверло по дереву, ш/х 30x600</t>
  </si>
  <si>
    <t xml:space="preserve">Леска "звезда" YK-666-2.4-15 (2,4mm, 15m) </t>
  </si>
  <si>
    <t xml:space="preserve">Леска "звезда" YK-666-2.7-15 (2,7mm, 15m) </t>
  </si>
  <si>
    <t xml:space="preserve">Леска "звезда" YK-666-3-15 (3mm, 15m) </t>
  </si>
  <si>
    <t xml:space="preserve">Леска "витой квадрат" YK-777-2-15 (2mm, 15m) </t>
  </si>
  <si>
    <t xml:space="preserve">Леска "витой квадрат" YK-777-2.4-15 (2,4mm, 15m) </t>
  </si>
  <si>
    <t xml:space="preserve">Леска "витой квадрат" YK-777-2.7-15 (2,7mm, 15m) </t>
  </si>
  <si>
    <t xml:space="preserve">Леска "витой квадрат" YK-777-3-15 (3mm, 15m) </t>
  </si>
  <si>
    <t xml:space="preserve">Леска "круг. с сердечником" YK-888-2-15 (2mm, 15m) </t>
  </si>
  <si>
    <t xml:space="preserve">Леска "круг. с сердечником" YK-888-2.4-15 (2,4mm, 15m) </t>
  </si>
  <si>
    <t xml:space="preserve">Леска "круг. с сердечником" YK-888-3-15 (3mm, 15m) </t>
  </si>
  <si>
    <t xml:space="preserve">Леска "круг. с сердечником" YK-888-4-15 (4mm, 15m) </t>
  </si>
  <si>
    <t xml:space="preserve">Цепь для бензо и электропилы 0.325" 53-1.3 </t>
  </si>
  <si>
    <t>Цепь для бензо и электропилы 0.325" 64-1.3</t>
  </si>
  <si>
    <t xml:space="preserve">Цепь для бензо и электропилы 0.325" 66-1.3 </t>
  </si>
  <si>
    <t xml:space="preserve">Цепь для бензо и электропилы 0.325" 72-1.3 </t>
  </si>
  <si>
    <t xml:space="preserve">Цепь для бензо и электропилы 0.325" 72-1.5 </t>
  </si>
  <si>
    <t xml:space="preserve">Цепь для бензо и электропилы 0.325" 76-1.3 </t>
  </si>
  <si>
    <t xml:space="preserve">Цепь для бензо и электропилы 0.325" 76-1.5 </t>
  </si>
  <si>
    <t xml:space="preserve">Цепь для бензо и электропилы 3/8" LP 45-1.1 </t>
  </si>
  <si>
    <t xml:space="preserve">Цепь для бензо и электропилы 3/8" LP 46-1.1 </t>
  </si>
  <si>
    <t xml:space="preserve">Цепь для бензо и электропилы 3/8" LP 54-1.3 </t>
  </si>
  <si>
    <t xml:space="preserve">Цепь для бензо и электропилы 3/8" LP 60-1.3 </t>
  </si>
  <si>
    <t xml:space="preserve">Цепь для бензо и электропилы 3/8" LP 62-1.3 </t>
  </si>
  <si>
    <t xml:space="preserve">Цепь для бензо и электропилы 3/8" LP 66-1.5 </t>
  </si>
  <si>
    <t xml:space="preserve">Шина для бензо и электропилы 14" 3/8 LP1.3 (50 звеньев) </t>
  </si>
  <si>
    <t xml:space="preserve">Шина для бензо и электропилы 15" 325 LP1.3/1.5 (64 звеньев) </t>
  </si>
  <si>
    <t>Леска "звезда" YK-666-2.7-15 (2,7mm, 15m)</t>
  </si>
  <si>
    <t xml:space="preserve">Цепь для бензо и электропилы 0.325" 64-1.3 </t>
  </si>
  <si>
    <t>Цепь для бензо и электропилы 0.325" 66-1.3</t>
  </si>
  <si>
    <t>Цепь для бензо и электропилы 3/8" LP 66-1.5</t>
  </si>
  <si>
    <t>Всесезонная Ultra 65</t>
  </si>
  <si>
    <t xml:space="preserve">Всесезонная 65 </t>
  </si>
  <si>
    <t>Герметик акриловый пароизоляционный KRONBuild белый 7кг</t>
  </si>
  <si>
    <t>Герметик акриловый пароизоляционный KRONBuild серый 7кг</t>
  </si>
  <si>
    <t>Герметик акриловый пароизоляционный KRONBuild белый 600мл</t>
  </si>
  <si>
    <t>Герметик акриловый пароизоляционный KRONBuild серый 600мл</t>
  </si>
  <si>
    <t>Герметик акриловый паропроницаемый KRONBuild белый 7кг</t>
  </si>
  <si>
    <t>Герметик акриловый паропроницаемый KRONBuild серый 7кг</t>
  </si>
  <si>
    <t>Герметик акриловый паропроницаемый KRONBuild белый 600мл</t>
  </si>
  <si>
    <t>Герметик акриловый паропроницаемый KRONBuild серый 600мл</t>
  </si>
  <si>
    <t>Эмаль акриловая RAL 7001 серая глянец 520 мл.</t>
  </si>
  <si>
    <t>Эмаль акриловая RAL 3000 огненно-красная глянец 520 мл.</t>
  </si>
  <si>
    <t xml:space="preserve">Эмаль акриловая RAL 5015 голубая глянец 520 мл. </t>
  </si>
  <si>
    <t>Эмаль акриловая RAL 6029 тёмно-зеленый глянец 520 мл.</t>
  </si>
  <si>
    <t>Эмаль акриловая RAL 6014 хаки глянец 520 мл.</t>
  </si>
  <si>
    <t xml:space="preserve">Уплотнитель самокл. KRONbuild D 14*12 мм, длина 40м, черный </t>
  </si>
  <si>
    <t xml:space="preserve">Уплотнитель самокл. KRONbuild D 9*8 мм, длина 100м, белый </t>
  </si>
  <si>
    <t xml:space="preserve">Уплотнитель самокл. KRONbuild D 9*8 мм, длина 100м, черный </t>
  </si>
  <si>
    <t>Уплотнитель самокл. KRONbuild D 9*8 мм, длина 100м, коричневый</t>
  </si>
  <si>
    <t xml:space="preserve">Уплотнитель самокл. KRONbuild P 9*5,5 мм, длина 100м, белый </t>
  </si>
  <si>
    <t>Уплотнитель самокл. KRONbuild P 9*5,5 мм, длина 100м, черный</t>
  </si>
  <si>
    <t xml:space="preserve">Уплотнитель самокл. KRONbuild P 9*5,5 мм, длина 100м, коричневый </t>
  </si>
  <si>
    <t xml:space="preserve">Уплотнитель самокл. KRONbuild E 9*4 мм, длина 150м, белый </t>
  </si>
  <si>
    <t>Уплотнитель самокл. KRONbuild E 9*4 мм, длина 150м, черный</t>
  </si>
  <si>
    <t xml:space="preserve">Уплотнитель самокл. KRONbuild E 9*4 мм, длина 150м, коричневый </t>
  </si>
  <si>
    <t xml:space="preserve">Всесезонная 15+ </t>
  </si>
  <si>
    <t xml:space="preserve">Всесезонная 30+ </t>
  </si>
  <si>
    <t xml:space="preserve">Герметик акриловый пароизоляционный KRONBuild белый 7кг </t>
  </si>
  <si>
    <t xml:space="preserve">Герметик акриловый пароизоляционный KRONBuild серый 7кг </t>
  </si>
  <si>
    <t xml:space="preserve">Герметик акриловый пароизоляционный KRONBuild белый 600мл </t>
  </si>
  <si>
    <t xml:space="preserve">Герметик акриловый пароизоляционный KRONBuild серый 600мл </t>
  </si>
  <si>
    <t xml:space="preserve">Герметик акриловый паропроницаемый KRONBuild белый 7кг </t>
  </si>
  <si>
    <t xml:space="preserve">Герметик акриловый паропроницаемый KRONBuild серый 7кг </t>
  </si>
  <si>
    <t xml:space="preserve">Герметик акриловый паропроницаемый KRONBuild белый 600мл </t>
  </si>
  <si>
    <t xml:space="preserve">Герметик акриловый паропроницаемый KRONBuild серый 600мл </t>
  </si>
  <si>
    <t xml:space="preserve">Эмаль акриловая RAL 7001 серая глянец 520 мл. </t>
  </si>
  <si>
    <r>
      <t>Эмаль акриловая RAL 6029 тёмно-зеленый глянец 520 мл.</t>
    </r>
    <r>
      <rPr>
        <sz val="8"/>
        <color rgb="FFFF0000"/>
        <rFont val="Arial"/>
        <family val="2"/>
        <charset val="204"/>
      </rPr>
      <t xml:space="preserve"> </t>
    </r>
  </si>
  <si>
    <t>Уплотнитель самокл. KRONbuild D 9*8 мм, длина 100м, белый</t>
  </si>
  <si>
    <t xml:space="preserve">Уплотнитель самокл. KRONbuild D 9*8 мм, длина 100м, коричневый </t>
  </si>
  <si>
    <t xml:space="preserve">Уплотнитель самокл. KRONbuild P 9*5,5 мм, длина 100м, черный </t>
  </si>
  <si>
    <t>Набор имбусовых ключей TORX (звёздочка) "малый" (9 предм.)</t>
  </si>
  <si>
    <t>Набор имбусовых ключей TORX (звёздочка) "средний" (9 предм.)</t>
  </si>
  <si>
    <t>Набор имбусовых ключей TORX (звёздочка) "большой" (9 предм.)</t>
  </si>
  <si>
    <t>Набор имбусовых ключей HEX (шестигранник) "малый" (9 предм.)</t>
  </si>
  <si>
    <t>Набор имбусовых ключей HEX (шестигранник) "средний" (9 предм.)</t>
  </si>
  <si>
    <t>Набор имбусовых ключей HEX (шестигранник) "большой" (9 предм.)</t>
  </si>
  <si>
    <t>Диск алмазный сегментный D125х22,2</t>
  </si>
  <si>
    <t>Диск алмазный сегментный D150х22,2</t>
  </si>
  <si>
    <t>Диск алмазный сегментный D180х22,2</t>
  </si>
  <si>
    <t>Диск алмазный сегментный D230х22,2</t>
  </si>
  <si>
    <t>Диск алмазный турбо D125х22,2</t>
  </si>
  <si>
    <t>Диск алмазный турбо D150х22,2</t>
  </si>
  <si>
    <t>Диск алмазный турбо D180х22,2</t>
  </si>
  <si>
    <t>Диск алмазный турбо D230х22,2</t>
  </si>
  <si>
    <t>Диск алмазный сплошной D125х22,2</t>
  </si>
  <si>
    <t>Диск алмазный сплошной D150х22,2</t>
  </si>
  <si>
    <t>Диск алмазный сплошной D180х22,2</t>
  </si>
  <si>
    <t>Диск алмазный сплошной D230х22,2</t>
  </si>
  <si>
    <t>Чаша алмазная сегментная D125х22,2</t>
  </si>
  <si>
    <t>Чаша алмазная сегментная D150х22,2</t>
  </si>
  <si>
    <t>Чаша алмазная сегментная D180х22,2</t>
  </si>
  <si>
    <t>Чаша алмазная сегментная D230х22,2</t>
  </si>
  <si>
    <t>Чаша алмазная турбо D125х22,2</t>
  </si>
  <si>
    <t>Чаша алмазная турбо D150х22,2</t>
  </si>
  <si>
    <t>Чаша алмазная турбо D180х22,2</t>
  </si>
  <si>
    <t>Чаша алмазная турбо D230х22,2</t>
  </si>
  <si>
    <t>Чаша алмазная бумеранг D125х22,2</t>
  </si>
  <si>
    <t>Диск алмазный ультра тонкий сплошной D125 (1,0мм)х22,2</t>
  </si>
  <si>
    <t>Диск алмазный ультра тонкий турбо D125х22,2 (1,4мм)</t>
  </si>
  <si>
    <t xml:space="preserve">Диск пильный по дереву (180x36Тx22,23-20) </t>
  </si>
  <si>
    <t>Бур по бетону SDS+ (8х460) РАСПРОДАЖА!</t>
  </si>
  <si>
    <t>Бур по бетону SDS+ (18х160) РАСПРОДАЖА!</t>
  </si>
  <si>
    <t>Бур по бетону SDS+ (6x410) РАСПРОДАЖА!</t>
  </si>
  <si>
    <t>Бур по бетону SDS+ (8х600) РАСПРОДАЖА!</t>
  </si>
  <si>
    <t>Коронка по стеклу с центрирующим сверлом D 22 Х H 55 РАСПРОДАЖА!</t>
  </si>
  <si>
    <t>Коронка по стеклу с центрирующим сверлом D 85 Х H 55 РАСПРОДАЖА!</t>
  </si>
  <si>
    <t>Сверло по металлу HSS D5,2 РАСПРОДАЖА!</t>
  </si>
  <si>
    <t>Сверло по металлу HSS D11,5 РАСПРОДАЖА!</t>
  </si>
  <si>
    <t>Сверло по металлу HSS D12,5 РАСПРОДАЖА!</t>
  </si>
  <si>
    <t>Сверло по металлу HSS D15,5 РАСПРОДАЖА!</t>
  </si>
  <si>
    <t>Сверло по металлу HSS D18,5 РАСПРОДАЖА!</t>
  </si>
  <si>
    <t>Круг зачистной по металлу 230х6х22 РАСПРОДАЖА!</t>
  </si>
  <si>
    <t>Круг отрезной по металлу 150×1×22,2 мм РАСПРОДАЖА!</t>
  </si>
  <si>
    <t>Круг отрезной по металлу 150×1,2×22 мм РАСПРОДАЖА!</t>
  </si>
  <si>
    <t>Круг отрезной по металлу 150×1,6×22 мм РАСПРОДАЖА!</t>
  </si>
  <si>
    <t>Круг отрезной по металлу 150×1,8×22 мм РАСПРОДАЖА!</t>
  </si>
  <si>
    <t>Круг отрезной по металлу 150×2×22 мм РАСПРОДАЖА!</t>
  </si>
  <si>
    <t>Круг отрезной по металлу 150×2,5×22 мм РАСПРОДАЖА!</t>
  </si>
  <si>
    <t>Круг алмазный гибкий шлиф. (черепашка) D100 P30 РАСПРОДАЖА!</t>
  </si>
  <si>
    <t>Круг алмазный гибкий шлиф. (черепашка) D100 P50 РАСПРОДАЖА!</t>
  </si>
  <si>
    <t>Круг алмазный гибкий шлиф. (черепашка) D100 P80 РАСПРОДАЖА!</t>
  </si>
  <si>
    <t>Круг алмазный гибкий шлиф. (черепашка) D100 P100 РАСПРОДАЖА!</t>
  </si>
  <si>
    <t>Круг алмазный гибкий шлиф. (черепашка) D100 P150 РАСПРОДАЖА!</t>
  </si>
  <si>
    <t>Круг алмазный гибкий шлиф. (черепашка) D100 P200 РАСПРОДАЖА!</t>
  </si>
  <si>
    <t>Круг алмазный гибкий шлиф. (черепашка) D100 P300 РАСПРОДАЖА!</t>
  </si>
  <si>
    <t>Круг алмазный гибкий шлиф. (черепашка) D100 P400 РАСПРОДАЖА!</t>
  </si>
  <si>
    <t>Круг алмазный гибкий шлиф. (черепашка) D100 P500 РАСПРОДАЖА!</t>
  </si>
  <si>
    <t>Круг алмазный гибкий шлиф. (черепашка) D100 P600 РАСПРОДАЖА!</t>
  </si>
  <si>
    <t>Круг алмазный гибкий шлиф. (черепашка) D100 P800 РАСПРОДАЖА!</t>
  </si>
  <si>
    <t>Круг алмазный гибкий шлиф. (черепашка) D100 P1000 РАСПРОДАЖА!</t>
  </si>
  <si>
    <t>Круг алмазный гибкий шлиф. (черепашка) D100 P1200 РАСПРОДАЖА!</t>
  </si>
  <si>
    <t>Круг алмазный гибкий шлиф. (черепашка) D100 P1500 РАСПРОДАЖА!</t>
  </si>
  <si>
    <t>Круг алмазный гибкий шлиф. (черепашка) D100 P2000 РАСПРОДАЖА!</t>
  </si>
  <si>
    <t>Круг алмазный гибкий шлиф. (черепашка) D100 P3000 РАСПРОДАЖА!</t>
  </si>
  <si>
    <t>Диск пильный по дереву (180x24Тx22,23-20) РАСПРОДАЖА!</t>
  </si>
  <si>
    <t>Диск пильный по дереву (200Х24ТХ32-30) РАСПРОДАЖА!</t>
  </si>
  <si>
    <t>Диск пильный по дереву (200Х36ТХ32-30) РАСПРОДАЖА!</t>
  </si>
  <si>
    <t>Диск пильный по дереву (200Х48ТХ32-30) РАСПРОДАЖА!</t>
  </si>
  <si>
    <t>Диск пильный по дереву (200Х56ТХ32-30) РАСПРОДАЖА!</t>
  </si>
  <si>
    <t>Диск пильный по дереву (200Х60ТХ32-30) РАСПРОДАЖА!</t>
  </si>
  <si>
    <t>Шлифовальный круг на липучке D125 Р40 (компл. 100 шт.) РАСПРОДАЖА!</t>
  </si>
  <si>
    <t>Шлифовальный круг на липучке D125 Р60 (компл. 100 шт.) РАСПРОДАЖА!</t>
  </si>
  <si>
    <t>Шлифовальный круг на липучке D125 Р80 (компл. 100 шт.) РАСПРОДАЖА!</t>
  </si>
  <si>
    <t>Шлифовальный круг на липучке D125 Р100 (компл. 100 шт.) РАСПРОДАЖА!</t>
  </si>
  <si>
    <t>Шлифовальный круг на липучке D125 Р120 (компл. 100 шт.) РАСПРОДАЖА!</t>
  </si>
  <si>
    <t>Шлифовальный круг на липучке D125 Р150 (компл. 100 шт.) РАСПРОДАЖА!</t>
  </si>
  <si>
    <t>Шлифовальный круг на липучке D125 Р180 (компл. 100 шт.) РАСПРОДАЖА!</t>
  </si>
  <si>
    <t>Шлифовальный круг на липучке D125 Р240 (компл. 100 шт.) РАСПРОДАЖА!</t>
  </si>
  <si>
    <t>Шлифовальный круг на липучке D125 Р320 (компл. 100 шт.) РАСПРОДАЖА!</t>
  </si>
  <si>
    <t>Стержни клеевые 7х150мм (компл. 70 шт.) РАСПРОДАЖА!</t>
  </si>
  <si>
    <t>Стержни клеевые 11х150мм (компл. 70 шт.) РАСПРОДАЖА!</t>
  </si>
  <si>
    <t xml:space="preserve">Зима Masters 80 </t>
  </si>
  <si>
    <t xml:space="preserve">Зима PRO 70 </t>
  </si>
  <si>
    <t xml:space="preserve">Зима Ultra 65 </t>
  </si>
  <si>
    <t xml:space="preserve">Зима Standart 65 </t>
  </si>
  <si>
    <r>
      <t>Лето Masters 80</t>
    </r>
    <r>
      <rPr>
        <b/>
        <sz val="8"/>
        <color theme="1"/>
        <rFont val="Arial"/>
        <family val="2"/>
        <charset val="204"/>
      </rPr>
      <t xml:space="preserve"> </t>
    </r>
    <r>
      <rPr>
        <sz val="8"/>
        <color theme="1"/>
        <rFont val="Arial"/>
        <family val="2"/>
        <charset val="204"/>
      </rPr>
      <t>АКЦИЯ!</t>
    </r>
  </si>
  <si>
    <t>Лето PRO 70 АКЦИЯ!</t>
  </si>
  <si>
    <t>Лето Ultra 65 АКЦИЯ!</t>
  </si>
  <si>
    <t>Лето Standart 65 АКЦИЯ!</t>
  </si>
  <si>
    <t>Лето Masters 80 АКЦИЯ!</t>
  </si>
  <si>
    <t xml:space="preserve">Бур по бетону SDS+ (8x310) </t>
  </si>
  <si>
    <t>Бур по бетону SDS+ (12х1000)</t>
  </si>
  <si>
    <t>Бур по бетону SDS+ (16х600)</t>
  </si>
  <si>
    <t xml:space="preserve">Бур по бетону SDS+ (18х600) </t>
  </si>
  <si>
    <t>Диск пильный по дереву (160x24Тx32-30)</t>
  </si>
  <si>
    <t xml:space="preserve">Диск пильный по дереву (160x36Тx22,23-20) </t>
  </si>
  <si>
    <t xml:space="preserve">Диск пильный по дереву (160x36Тx32-30)   </t>
  </si>
  <si>
    <t xml:space="preserve">Диск пильный по дереву (160x48Тx32-30) </t>
  </si>
  <si>
    <t xml:space="preserve">Диск пильный по цветным металлам и пластику 250х100х32 </t>
  </si>
  <si>
    <t xml:space="preserve">Патрон для дрели 1/2 БЗП 2-13мм пластик </t>
  </si>
  <si>
    <t xml:space="preserve">Патрон для дрели 1/2 БЗП 2-13мм полуметаллический </t>
  </si>
  <si>
    <t xml:space="preserve">Набор бит PH2X127 (компл. 10 шт.) </t>
  </si>
  <si>
    <t>Набор бит PH2X150 (компл. 10 шт.)</t>
  </si>
  <si>
    <t xml:space="preserve">Набор бит PH2X25 (компл. 10 шт.) </t>
  </si>
  <si>
    <t xml:space="preserve">Бур по бетону SDS+ (12х1000) </t>
  </si>
  <si>
    <t xml:space="preserve">Бур по бетону SDS+ (16х600) </t>
  </si>
  <si>
    <t xml:space="preserve">Диск пильный по дереву (160x24Тx32-30) </t>
  </si>
  <si>
    <t xml:space="preserve">Диск пильный по дереву (160x36Тx32-30) </t>
  </si>
  <si>
    <t xml:space="preserve">Диск пильный по дереву (160x48Тx32-30)  </t>
  </si>
  <si>
    <t xml:space="preserve">Набор бит PH2X150 (компл. 10 шт.) </t>
  </si>
  <si>
    <t>Сентябрь 2026</t>
  </si>
  <si>
    <t>Сентябрь  2026</t>
  </si>
  <si>
    <t xml:space="preserve">Корректировка 03 Сентябрь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</si>
</sst>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[$₽-419]_-;\-* #,##0.00\ [$₽-419]_-;_-* &quot;-&quot;??\ [$₽-419]_-;_-@_-"/>
    <numFmt numFmtId="165" formatCode="0.0000"/>
    <numFmt numFmtId="166" formatCode="0.0"/>
    <numFmt numFmtId="167" formatCode="#,##0.00\ &quot;₽&quot;"/>
    <numFmt numFmtId="168" formatCode="0.00000"/>
    <numFmt numFmtId="169" formatCode="0.000"/>
    <numFmt numFmtId="170" formatCode="_-* #,##0.0\ &quot;₽&quot;_-;\-* #,##0.0\ &quot;₽&quot;_-;_-* &quot;-&quot;??\ &quot;₽&quot;_-;_-@_-"/>
    <numFmt numFmtId="171" formatCode="_-* #,##0\ _₽_-;\-* #,##0\ _₽_-;_-* &quot;-&quot;??\ _₽_-;_-@_-"/>
    <numFmt numFmtId="172" formatCode="0.000000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Bahnschrift SemiBold"/>
      <family val="2"/>
      <charset val="204"/>
    </font>
    <font>
      <i/>
      <sz val="11"/>
      <color theme="0"/>
      <name val="Bahnschrift SemiBold"/>
      <family val="2"/>
      <charset val="204"/>
    </font>
    <font>
      <b/>
      <i/>
      <sz val="11"/>
      <name val="Calibri"/>
      <family val="2"/>
      <charset val="204"/>
      <scheme val="minor"/>
    </font>
    <font>
      <sz val="11"/>
      <color theme="8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4"/>
      <color theme="1" tint="0.14999847407452621"/>
      <name val="Calibri"/>
      <family val="2"/>
      <charset val="204"/>
      <scheme val="minor"/>
    </font>
    <font>
      <i/>
      <sz val="14"/>
      <color theme="1" tint="0.14999847407452621"/>
      <name val="Calibri"/>
      <family val="2"/>
      <charset val="204"/>
      <scheme val="minor"/>
    </font>
    <font>
      <sz val="14"/>
      <color theme="1" tint="0.14999847407452621"/>
      <name val="Calibri"/>
      <family val="2"/>
      <charset val="204"/>
      <scheme val="minor"/>
    </font>
    <font>
      <i/>
      <sz val="11"/>
      <color rgb="FFFFCC99"/>
      <name val="Bahnschrift SemiBold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  <font>
      <u/>
      <sz val="11"/>
      <color theme="10"/>
      <name val="Calibri"/>
      <family val="2"/>
      <scheme val="minor"/>
    </font>
    <font>
      <u/>
      <sz val="12"/>
      <color theme="0"/>
      <name val="Calibri"/>
      <family val="2"/>
      <scheme val="minor"/>
    </font>
    <font>
      <i/>
      <sz val="11"/>
      <color rgb="FFC0F67E"/>
      <name val="Bahnschrift SemiBold"/>
      <family val="2"/>
      <charset val="204"/>
    </font>
    <font>
      <sz val="11"/>
      <color theme="5" tint="-0.499984740745262"/>
      <name val="Calibri"/>
      <family val="2"/>
      <scheme val="minor"/>
    </font>
    <font>
      <b/>
      <sz val="11"/>
      <color rgb="FFFC3F04"/>
      <name val="Calibri"/>
      <family val="2"/>
      <charset val="204"/>
      <scheme val="minor"/>
    </font>
    <font>
      <i/>
      <sz val="11"/>
      <color theme="1" tint="0.14999847407452621"/>
      <name val="Bahnschrift SemiBold"/>
      <family val="2"/>
      <charset val="204"/>
    </font>
    <font>
      <b/>
      <i/>
      <sz val="16"/>
      <color rgb="FFFF33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color theme="1" tint="0.14999847407452621"/>
      <name val="Tahoma"/>
      <family val="2"/>
      <charset val="204"/>
    </font>
    <font>
      <sz val="10"/>
      <color theme="1" tint="0.14999847407452621"/>
      <name val="Tahoma"/>
      <family val="2"/>
      <charset val="204"/>
    </font>
    <font>
      <sz val="12"/>
      <color theme="1" tint="0.14999847407452621"/>
      <name val="Tahoma"/>
      <family val="2"/>
      <charset val="204"/>
    </font>
    <font>
      <i/>
      <sz val="12"/>
      <color theme="1"/>
      <name val="Bahnschrift SemiCondensed"/>
      <family val="2"/>
      <charset val="204"/>
    </font>
    <font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1" tint="0.14999847407452621"/>
      <name val="Tahoma"/>
      <family val="2"/>
      <charset val="204"/>
    </font>
    <font>
      <sz val="11"/>
      <color theme="6" tint="0.39997558519241921"/>
      <name val="Calibri"/>
      <family val="2"/>
      <scheme val="minor"/>
    </font>
    <font>
      <b/>
      <sz val="12"/>
      <color theme="6" tint="0.39997558519241921"/>
      <name val="Tahoma"/>
      <family val="2"/>
      <charset val="204"/>
    </font>
    <font>
      <sz val="12"/>
      <color theme="6" tint="0.39997558519241921"/>
      <name val="Tahoma"/>
      <family val="2"/>
      <charset val="204"/>
    </font>
    <font>
      <i/>
      <sz val="10"/>
      <color theme="0"/>
      <name val="Bahnschrift SemiBold"/>
      <family val="2"/>
      <charset val="204"/>
    </font>
    <font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8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color theme="1" tint="0.14999847407452621"/>
      <name val="Tahoma"/>
      <family val="2"/>
      <charset val="204"/>
    </font>
    <font>
      <i/>
      <sz val="8"/>
      <color rgb="FFFC6262"/>
      <name val="Bahnschrift SemiCondensed"/>
      <family val="2"/>
      <charset val="204"/>
    </font>
    <font>
      <i/>
      <sz val="8"/>
      <color rgb="FFD0FD61"/>
      <name val="Bahnschrift SemiCondensed"/>
      <family val="2"/>
      <charset val="204"/>
    </font>
    <font>
      <b/>
      <i/>
      <sz val="8"/>
      <color theme="1"/>
      <name val="Bahnschrift SemiCondensed"/>
      <family val="2"/>
      <charset val="204"/>
    </font>
    <font>
      <b/>
      <i/>
      <sz val="8"/>
      <color theme="7" tint="0.39997558519241921"/>
      <name val="Bahnschrift SemiCondensed"/>
      <family val="2"/>
      <charset val="204"/>
    </font>
    <font>
      <i/>
      <sz val="8"/>
      <color theme="0"/>
      <name val="Bahnschrift SemiCondensed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0" tint="-0.499984740745262"/>
      <name val="Arial"/>
      <family val="2"/>
      <charset val="204"/>
    </font>
    <font>
      <b/>
      <sz val="8"/>
      <color theme="4" tint="-0.499984740745262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  <font>
      <i/>
      <sz val="8"/>
      <color theme="4" tint="-0.499984740745262"/>
      <name val="Bahnschrift SemiCondensed"/>
      <family val="2"/>
      <charset val="204"/>
    </font>
    <font>
      <b/>
      <sz val="8"/>
      <color theme="2" tint="-0.749992370372631"/>
      <name val="Arial"/>
      <family val="2"/>
      <charset val="204"/>
    </font>
    <font>
      <i/>
      <sz val="8"/>
      <color theme="1"/>
      <name val="Bahnschrift SemiLight SemiConde"/>
      <family val="2"/>
      <charset val="204"/>
    </font>
    <font>
      <b/>
      <i/>
      <sz val="8"/>
      <color theme="1"/>
      <name val="Bahnschrift SemiLight SemiConde"/>
      <family val="2"/>
      <charset val="204"/>
    </font>
    <font>
      <b/>
      <sz val="8"/>
      <color theme="1" tint="0.14999847407452621"/>
      <name val="Tahoma"/>
      <family val="2"/>
      <charset val="204"/>
    </font>
    <font>
      <i/>
      <sz val="8"/>
      <color theme="1"/>
      <name val="Bahnschrift SemiCondensed"/>
      <family val="2"/>
      <charset val="204"/>
    </font>
    <font>
      <sz val="8"/>
      <color rgb="FFFF0000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sz val="8"/>
      <color theme="4" tint="-0.499984740745262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lightUp">
        <fgColor theme="9" tint="0.39994506668294322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55EDBA"/>
        <bgColor indexed="64"/>
      </patternFill>
    </fill>
    <fill>
      <patternFill patternType="lightDown">
        <fgColor theme="4" tint="0.39994506668294322"/>
        <bgColor rgb="FF92D05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rgb="FFD0FD61"/>
        <bgColor theme="7" tint="0.79995117038483843"/>
      </patternFill>
    </fill>
    <fill>
      <patternFill patternType="lightUp">
        <fgColor rgb="FF00B050"/>
        <bgColor theme="8" tint="0.39991454817346722"/>
      </patternFill>
    </fill>
    <fill>
      <patternFill patternType="lightUp">
        <fgColor rgb="FF00B050"/>
        <bgColor rgb="FFCCCCFF"/>
      </patternFill>
    </fill>
    <fill>
      <patternFill patternType="solid">
        <fgColor theme="6" tint="0.79998168889431442"/>
        <bgColor indexed="64"/>
      </patternFill>
    </fill>
    <fill>
      <patternFill patternType="lightUp">
        <fgColor rgb="FFD0FD61"/>
        <bgColor theme="9" tint="0.59999389629810485"/>
      </patternFill>
    </fill>
    <fill>
      <patternFill patternType="solid">
        <fgColor rgb="FFCC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FFD8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darkDown">
        <fgColor theme="7" tint="0.39994506668294322"/>
        <bgColor rgb="FFF9CF83"/>
      </patternFill>
    </fill>
    <fill>
      <patternFill patternType="darkDown">
        <fgColor theme="7" tint="0.39994506668294322"/>
        <bgColor rgb="FFF4AE30"/>
      </patternFill>
    </fill>
    <fill>
      <patternFill patternType="darkDown">
        <fgColor theme="7" tint="0.39994506668294322"/>
        <bgColor rgb="FFFF9933"/>
      </patternFill>
    </fill>
    <fill>
      <patternFill patternType="solid">
        <fgColor rgb="FF037E6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darkDown">
        <fgColor theme="9" tint="0.39994506668294322"/>
        <bgColor theme="0" tint="-0.14999847407452621"/>
      </patternFill>
    </fill>
    <fill>
      <patternFill patternType="darkDown">
        <fgColor theme="9" tint="0.39994506668294322"/>
        <bgColor theme="0" tint="-0.249977111117893"/>
      </patternFill>
    </fill>
    <fill>
      <patternFill patternType="solid">
        <fgColor rgb="FF9017DB"/>
        <bgColor indexed="64"/>
      </patternFill>
    </fill>
    <fill>
      <patternFill patternType="darkDown">
        <fgColor rgb="FFCCCCFF"/>
        <bgColor theme="8" tint="0.79998168889431442"/>
      </patternFill>
    </fill>
    <fill>
      <gradientFill degree="180">
        <stop position="0">
          <color theme="0"/>
        </stop>
        <stop position="1">
          <color rgb="FFCCCCFF"/>
        </stop>
      </gradientFill>
    </fill>
    <fill>
      <patternFill patternType="lightDown">
        <fgColor theme="0" tint="-0.14996795556505021"/>
        <bgColor rgb="FF92D050"/>
      </patternFill>
    </fill>
    <fill>
      <patternFill patternType="darkDown">
        <fgColor theme="1" tint="4.9989318521683403E-2"/>
        <bgColor theme="7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Up">
        <fgColor rgb="FF00B050"/>
        <bgColor theme="9" tint="0.39997558519241921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/>
      <top style="thin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</borders>
  <cellStyleXfs count="7">
    <xf numFmtId="0" fontId="0" fillId="0" borderId="0"/>
    <xf numFmtId="0" fontId="16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4" fontId="37" fillId="0" borderId="0" applyFont="0" applyFill="0" applyBorder="0" applyAlignment="0" applyProtection="0"/>
  </cellStyleXfs>
  <cellXfs count="269">
    <xf numFmtId="0" fontId="0" fillId="0" borderId="0" xfId="0"/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9" borderId="3" xfId="0" applyFill="1" applyBorder="1"/>
    <xf numFmtId="0" fontId="6" fillId="9" borderId="4" xfId="0" applyFont="1" applyFill="1" applyBorder="1"/>
    <xf numFmtId="0" fontId="0" fillId="9" borderId="6" xfId="0" applyFill="1" applyBorder="1"/>
    <xf numFmtId="0" fontId="6" fillId="9" borderId="0" xfId="0" applyFont="1" applyFill="1"/>
    <xf numFmtId="0" fontId="0" fillId="9" borderId="0" xfId="0" applyFill="1"/>
    <xf numFmtId="0" fontId="17" fillId="9" borderId="0" xfId="1" applyFont="1" applyFill="1" applyBorder="1" applyAlignment="1" applyProtection="1"/>
    <xf numFmtId="0" fontId="7" fillId="9" borderId="0" xfId="0" applyFont="1" applyFill="1"/>
    <xf numFmtId="0" fontId="0" fillId="9" borderId="8" xfId="0" applyFill="1" applyBorder="1"/>
    <xf numFmtId="0" fontId="6" fillId="9" borderId="9" xfId="0" applyFont="1" applyFill="1" applyBorder="1"/>
    <xf numFmtId="0" fontId="8" fillId="0" borderId="0" xfId="0" applyFont="1" applyAlignment="1">
      <alignment vertical="center"/>
    </xf>
    <xf numFmtId="164" fontId="11" fillId="0" borderId="0" xfId="0" applyNumberFormat="1" applyFont="1"/>
    <xf numFmtId="0" fontId="10" fillId="10" borderId="11" xfId="0" applyFont="1" applyFill="1" applyBorder="1" applyAlignment="1">
      <alignment horizontal="center" vertical="center"/>
    </xf>
    <xf numFmtId="166" fontId="10" fillId="10" borderId="13" xfId="0" applyNumberFormat="1" applyFont="1" applyFill="1" applyBorder="1" applyAlignment="1">
      <alignment vertical="center"/>
    </xf>
    <xf numFmtId="0" fontId="11" fillId="0" borderId="0" xfId="0" applyFont="1"/>
    <xf numFmtId="0" fontId="28" fillId="13" borderId="4" xfId="0" applyFont="1" applyFill="1" applyBorder="1"/>
    <xf numFmtId="0" fontId="28" fillId="13" borderId="5" xfId="0" applyFont="1" applyFill="1" applyBorder="1"/>
    <xf numFmtId="0" fontId="28" fillId="13" borderId="0" xfId="0" applyFont="1" applyFill="1"/>
    <xf numFmtId="0" fontId="28" fillId="13" borderId="7" xfId="0" applyFont="1" applyFill="1" applyBorder="1"/>
    <xf numFmtId="0" fontId="28" fillId="13" borderId="9" xfId="0" applyFont="1" applyFill="1" applyBorder="1"/>
    <xf numFmtId="0" fontId="28" fillId="13" borderId="10" xfId="0" applyFont="1" applyFill="1" applyBorder="1"/>
    <xf numFmtId="0" fontId="3" fillId="4" borderId="1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 wrapText="1"/>
    </xf>
    <xf numFmtId="0" fontId="26" fillId="20" borderId="1" xfId="0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0" fillId="5" borderId="16" xfId="0" applyFill="1" applyBorder="1" applyAlignment="1" applyProtection="1">
      <alignment horizontal="center" vertical="center"/>
      <protection locked="0"/>
    </xf>
    <xf numFmtId="0" fontId="0" fillId="5" borderId="16" xfId="0" applyFill="1" applyBorder="1" applyAlignment="1">
      <alignment horizontal="center" vertical="center"/>
    </xf>
    <xf numFmtId="167" fontId="0" fillId="5" borderId="16" xfId="0" applyNumberFormat="1" applyFill="1" applyBorder="1" applyAlignment="1">
      <alignment horizontal="right" vertical="center"/>
    </xf>
    <xf numFmtId="0" fontId="21" fillId="6" borderId="1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20" fillId="0" borderId="16" xfId="0" applyFont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horizontal="left" vertical="center" wrapText="1"/>
    </xf>
    <xf numFmtId="0" fontId="24" fillId="17" borderId="1" xfId="0" applyFont="1" applyFill="1" applyBorder="1" applyAlignment="1" applyProtection="1">
      <alignment horizontal="center" vertical="center"/>
      <protection locked="0"/>
    </xf>
    <xf numFmtId="0" fontId="27" fillId="15" borderId="1" xfId="0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2" fontId="29" fillId="0" borderId="1" xfId="0" applyNumberFormat="1" applyFont="1" applyBorder="1" applyAlignment="1">
      <alignment horizontal="center" vertical="center"/>
    </xf>
    <xf numFmtId="0" fontId="29" fillId="0" borderId="0" xfId="0" applyFont="1"/>
    <xf numFmtId="165" fontId="29" fillId="0" borderId="1" xfId="0" applyNumberFormat="1" applyFont="1" applyBorder="1" applyAlignment="1">
      <alignment horizontal="center" vertical="center"/>
    </xf>
    <xf numFmtId="168" fontId="29" fillId="0" borderId="1" xfId="0" applyNumberFormat="1" applyFont="1" applyBorder="1" applyAlignment="1">
      <alignment horizontal="center" vertical="center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/>
    </xf>
    <xf numFmtId="49" fontId="12" fillId="21" borderId="0" xfId="0" applyNumberFormat="1" applyFont="1" applyFill="1" applyAlignment="1">
      <alignment vertical="center"/>
    </xf>
    <xf numFmtId="49" fontId="12" fillId="21" borderId="0" xfId="0" applyNumberFormat="1" applyFont="1" applyFill="1" applyAlignment="1">
      <alignment horizontal="center" vertical="center"/>
    </xf>
    <xf numFmtId="167" fontId="18" fillId="21" borderId="2" xfId="0" applyNumberFormat="1" applyFont="1" applyFill="1" applyBorder="1" applyAlignment="1">
      <alignment horizontal="right" vertical="center" wrapText="1"/>
    </xf>
    <xf numFmtId="168" fontId="29" fillId="2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23" borderId="1" xfId="0" applyFill="1" applyBorder="1" applyAlignment="1">
      <alignment horizontal="left" vertical="center"/>
    </xf>
    <xf numFmtId="0" fontId="30" fillId="3" borderId="1" xfId="0" applyFont="1" applyFill="1" applyBorder="1" applyAlignment="1" applyProtection="1">
      <alignment horizontal="center" vertical="center" wrapText="1"/>
      <protection locked="0"/>
    </xf>
    <xf numFmtId="0" fontId="26" fillId="20" borderId="11" xfId="0" applyFont="1" applyFill="1" applyBorder="1" applyAlignment="1" applyProtection="1">
      <alignment horizontal="center" vertical="center"/>
      <protection locked="0"/>
    </xf>
    <xf numFmtId="0" fontId="31" fillId="0" borderId="0" xfId="0" applyFont="1"/>
    <xf numFmtId="0" fontId="32" fillId="0" borderId="0" xfId="0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26" fillId="20" borderId="20" xfId="0" applyFont="1" applyFill="1" applyBorder="1" applyAlignment="1" applyProtection="1">
      <alignment horizontal="center" vertical="center"/>
      <protection locked="0"/>
    </xf>
    <xf numFmtId="0" fontId="26" fillId="20" borderId="22" xfId="0" applyFont="1" applyFill="1" applyBorder="1" applyAlignment="1" applyProtection="1">
      <alignment horizontal="center" vertical="center"/>
      <protection locked="0"/>
    </xf>
    <xf numFmtId="0" fontId="0" fillId="19" borderId="11" xfId="0" applyFill="1" applyBorder="1" applyAlignment="1">
      <alignment horizontal="left" vertical="center"/>
    </xf>
    <xf numFmtId="0" fontId="24" fillId="19" borderId="12" xfId="0" applyFont="1" applyFill="1" applyBorder="1" applyAlignment="1" applyProtection="1">
      <alignment horizontal="center" vertical="center"/>
      <protection locked="0"/>
    </xf>
    <xf numFmtId="0" fontId="24" fillId="19" borderId="13" xfId="0" applyFont="1" applyFill="1" applyBorder="1" applyAlignment="1" applyProtection="1">
      <alignment horizontal="center" vertical="center"/>
      <protection locked="0"/>
    </xf>
    <xf numFmtId="0" fontId="24" fillId="23" borderId="11" xfId="0" applyFont="1" applyFill="1" applyBorder="1" applyAlignment="1" applyProtection="1">
      <alignment horizontal="center" vertical="center"/>
      <protection locked="0"/>
    </xf>
    <xf numFmtId="0" fontId="26" fillId="2" borderId="1" xfId="0" applyFont="1" applyFill="1" applyBorder="1" applyAlignment="1" applyProtection="1">
      <alignment horizontal="center" vertical="center"/>
      <protection locked="0"/>
    </xf>
    <xf numFmtId="0" fontId="26" fillId="2" borderId="21" xfId="0" applyFont="1" applyFill="1" applyBorder="1" applyAlignment="1" applyProtection="1">
      <alignment horizontal="center" vertical="center"/>
      <protection locked="0"/>
    </xf>
    <xf numFmtId="0" fontId="26" fillId="2" borderId="14" xfId="0" applyFont="1" applyFill="1" applyBorder="1" applyAlignment="1" applyProtection="1">
      <alignment horizontal="center" vertical="center"/>
      <protection locked="0"/>
    </xf>
    <xf numFmtId="0" fontId="0" fillId="24" borderId="0" xfId="0" applyFill="1"/>
    <xf numFmtId="0" fontId="0" fillId="24" borderId="1" xfId="0" applyFill="1" applyBorder="1"/>
    <xf numFmtId="0" fontId="0" fillId="24" borderId="1" xfId="0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4" fillId="4" borderId="14" xfId="0" applyFont="1" applyFill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2" fontId="5" fillId="23" borderId="16" xfId="0" applyNumberFormat="1" applyFont="1" applyFill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23" borderId="16" xfId="0" applyNumberFormat="1" applyFont="1" applyFill="1" applyBorder="1" applyAlignment="1">
      <alignment horizontal="center" vertical="center"/>
    </xf>
    <xf numFmtId="0" fontId="0" fillId="0" borderId="0" xfId="0" applyFill="1"/>
    <xf numFmtId="2" fontId="0" fillId="0" borderId="0" xfId="4" applyNumberFormat="1" applyFont="1" applyFill="1"/>
    <xf numFmtId="2" fontId="0" fillId="0" borderId="0" xfId="0" applyNumberFormat="1" applyFill="1"/>
    <xf numFmtId="169" fontId="0" fillId="0" borderId="0" xfId="0" applyNumberFormat="1" applyFill="1"/>
    <xf numFmtId="0" fontId="0" fillId="0" borderId="0" xfId="0" applyFill="1" applyAlignment="1">
      <alignment wrapText="1"/>
    </xf>
    <xf numFmtId="0" fontId="0" fillId="0" borderId="16" xfId="0" applyFill="1" applyBorder="1" applyAlignment="1">
      <alignment horizontal="left" vertical="center" wrapText="1"/>
    </xf>
    <xf numFmtId="0" fontId="0" fillId="25" borderId="16" xfId="0" applyFill="1" applyBorder="1" applyAlignment="1">
      <alignment horizontal="left" vertical="center" wrapText="1"/>
    </xf>
    <xf numFmtId="0" fontId="38" fillId="26" borderId="0" xfId="0" applyFont="1" applyFill="1" applyAlignment="1">
      <alignment horizontal="center" vertical="center"/>
    </xf>
    <xf numFmtId="0" fontId="38" fillId="26" borderId="0" xfId="0" applyFont="1" applyFill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49" fontId="38" fillId="0" borderId="0" xfId="0" applyNumberFormat="1" applyFont="1" applyAlignment="1">
      <alignment horizontal="center" vertical="center"/>
    </xf>
    <xf numFmtId="0" fontId="38" fillId="0" borderId="0" xfId="0" applyFont="1"/>
    <xf numFmtId="0" fontId="38" fillId="13" borderId="0" xfId="0" applyFont="1" applyFill="1" applyAlignment="1">
      <alignment horizontal="center" vertical="center"/>
    </xf>
    <xf numFmtId="0" fontId="38" fillId="13" borderId="0" xfId="0" applyFont="1" applyFill="1" applyAlignment="1">
      <alignment horizontal="center" vertical="center" wrapText="1"/>
    </xf>
    <xf numFmtId="0" fontId="41" fillId="9" borderId="0" xfId="2" applyFont="1" applyFill="1"/>
    <xf numFmtId="0" fontId="42" fillId="6" borderId="29" xfId="0" applyFont="1" applyFill="1" applyBorder="1" applyAlignment="1">
      <alignment vertical="center" wrapText="1"/>
    </xf>
    <xf numFmtId="44" fontId="44" fillId="26" borderId="31" xfId="6" applyFont="1" applyFill="1" applyBorder="1" applyAlignment="1">
      <alignment vertical="center"/>
    </xf>
    <xf numFmtId="0" fontId="45" fillId="6" borderId="32" xfId="0" applyFont="1" applyFill="1" applyBorder="1" applyAlignment="1">
      <alignment horizontal="center" vertical="center"/>
    </xf>
    <xf numFmtId="0" fontId="45" fillId="6" borderId="32" xfId="0" applyFont="1" applyFill="1" applyBorder="1" applyAlignment="1">
      <alignment horizontal="center" vertical="center" wrapText="1"/>
    </xf>
    <xf numFmtId="0" fontId="45" fillId="6" borderId="33" xfId="0" applyFont="1" applyFill="1" applyBorder="1" applyAlignment="1">
      <alignment horizontal="center" vertical="center"/>
    </xf>
    <xf numFmtId="0" fontId="46" fillId="26" borderId="14" xfId="0" applyFont="1" applyFill="1" applyBorder="1" applyAlignment="1">
      <alignment horizontal="center" vertical="center" wrapText="1"/>
    </xf>
    <xf numFmtId="49" fontId="46" fillId="26" borderId="14" xfId="0" applyNumberFormat="1" applyFont="1" applyFill="1" applyBorder="1" applyAlignment="1">
      <alignment horizontal="center" vertical="center" wrapText="1"/>
    </xf>
    <xf numFmtId="0" fontId="38" fillId="26" borderId="34" xfId="0" applyFont="1" applyFill="1" applyBorder="1" applyAlignment="1">
      <alignment horizontal="center" vertical="center"/>
    </xf>
    <xf numFmtId="0" fontId="47" fillId="13" borderId="0" xfId="0" applyFont="1" applyFill="1" applyAlignment="1">
      <alignment vertical="center"/>
    </xf>
    <xf numFmtId="0" fontId="48" fillId="0" borderId="34" xfId="0" applyFont="1" applyBorder="1" applyAlignment="1">
      <alignment horizontal="center" vertical="center"/>
    </xf>
    <xf numFmtId="0" fontId="48" fillId="13" borderId="0" xfId="0" applyFont="1" applyFill="1" applyAlignment="1">
      <alignment vertical="center"/>
    </xf>
    <xf numFmtId="0" fontId="49" fillId="3" borderId="34" xfId="0" applyFont="1" applyFill="1" applyBorder="1" applyAlignment="1">
      <alignment horizontal="left" vertical="center" wrapText="1"/>
    </xf>
    <xf numFmtId="0" fontId="50" fillId="0" borderId="34" xfId="0" applyFont="1" applyBorder="1" applyAlignment="1">
      <alignment horizontal="center" vertical="center" wrapText="1"/>
    </xf>
    <xf numFmtId="0" fontId="50" fillId="0" borderId="34" xfId="0" applyFont="1" applyBorder="1" applyAlignment="1">
      <alignment horizontal="center" vertical="center"/>
    </xf>
    <xf numFmtId="44" fontId="51" fillId="0" borderId="34" xfId="6" applyFont="1" applyBorder="1" applyAlignment="1">
      <alignment horizontal="center" vertical="center"/>
    </xf>
    <xf numFmtId="0" fontId="48" fillId="27" borderId="34" xfId="0" applyFont="1" applyFill="1" applyBorder="1" applyAlignment="1" applyProtection="1">
      <alignment horizontal="center" vertical="center"/>
      <protection locked="0"/>
    </xf>
    <xf numFmtId="0" fontId="48" fillId="28" borderId="34" xfId="0" applyFont="1" applyFill="1" applyBorder="1" applyAlignment="1">
      <alignment horizontal="center" vertical="center"/>
    </xf>
    <xf numFmtId="44" fontId="48" fillId="29" borderId="34" xfId="6" applyFont="1" applyFill="1" applyBorder="1" applyAlignment="1">
      <alignment horizontal="right" vertical="center"/>
    </xf>
    <xf numFmtId="7" fontId="38" fillId="0" borderId="0" xfId="0" applyNumberFormat="1" applyFont="1" applyAlignment="1">
      <alignment horizontal="center" vertical="center"/>
    </xf>
    <xf numFmtId="1" fontId="38" fillId="0" borderId="0" xfId="0" applyNumberFormat="1" applyFont="1" applyAlignment="1">
      <alignment horizontal="center" vertical="center"/>
    </xf>
    <xf numFmtId="44" fontId="48" fillId="27" borderId="34" xfId="0" applyNumberFormat="1" applyFont="1" applyFill="1" applyBorder="1" applyAlignment="1" applyProtection="1">
      <alignment horizontal="center" vertical="center"/>
      <protection locked="0"/>
    </xf>
    <xf numFmtId="0" fontId="38" fillId="30" borderId="0" xfId="0" applyFont="1" applyFill="1" applyAlignment="1">
      <alignment horizontal="center" vertical="center"/>
    </xf>
    <xf numFmtId="0" fontId="47" fillId="31" borderId="34" xfId="0" applyFont="1" applyFill="1" applyBorder="1" applyAlignment="1">
      <alignment horizontal="center" vertical="center"/>
    </xf>
    <xf numFmtId="0" fontId="51" fillId="13" borderId="0" xfId="0" applyFont="1" applyFill="1" applyAlignment="1">
      <alignment vertical="center"/>
    </xf>
    <xf numFmtId="0" fontId="49" fillId="17" borderId="34" xfId="0" applyFont="1" applyFill="1" applyBorder="1" applyAlignment="1">
      <alignment horizontal="center" vertical="center" wrapText="1"/>
    </xf>
    <xf numFmtId="0" fontId="48" fillId="32" borderId="34" xfId="0" applyFont="1" applyFill="1" applyBorder="1" applyAlignment="1" applyProtection="1">
      <alignment horizontal="center" vertical="center"/>
      <protection locked="0"/>
    </xf>
    <xf numFmtId="0" fontId="48" fillId="32" borderId="34" xfId="0" applyFont="1" applyFill="1" applyBorder="1" applyAlignment="1">
      <alignment horizontal="center" vertical="center"/>
    </xf>
    <xf numFmtId="44" fontId="48" fillId="33" borderId="34" xfId="6" applyFont="1" applyFill="1" applyBorder="1" applyAlignment="1">
      <alignment horizontal="right" vertical="center"/>
    </xf>
    <xf numFmtId="0" fontId="49" fillId="0" borderId="34" xfId="0" applyFont="1" applyBorder="1" applyAlignment="1">
      <alignment horizontal="center" vertical="center" wrapText="1"/>
    </xf>
    <xf numFmtId="170" fontId="51" fillId="36" borderId="39" xfId="6" applyNumberFormat="1" applyFont="1" applyFill="1" applyBorder="1" applyAlignment="1">
      <alignment vertical="center"/>
    </xf>
    <xf numFmtId="0" fontId="48" fillId="35" borderId="42" xfId="0" applyFont="1" applyFill="1" applyBorder="1" applyAlignment="1" applyProtection="1">
      <alignment horizontal="center" vertical="center"/>
      <protection locked="0"/>
    </xf>
    <xf numFmtId="0" fontId="48" fillId="35" borderId="42" xfId="0" applyFont="1" applyFill="1" applyBorder="1" applyAlignment="1">
      <alignment horizontal="center" vertical="center"/>
    </xf>
    <xf numFmtId="44" fontId="48" fillId="35" borderId="42" xfId="6" applyFont="1" applyFill="1" applyBorder="1" applyAlignment="1">
      <alignment horizontal="right" vertical="center"/>
    </xf>
    <xf numFmtId="0" fontId="38" fillId="0" borderId="15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56" fillId="0" borderId="0" xfId="0" applyFont="1" applyAlignment="1">
      <alignment vertical="center"/>
    </xf>
    <xf numFmtId="171" fontId="38" fillId="0" borderId="0" xfId="5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39" borderId="0" xfId="0" applyFont="1" applyFill="1" applyAlignment="1">
      <alignment horizontal="center" vertical="center"/>
    </xf>
    <xf numFmtId="171" fontId="38" fillId="39" borderId="0" xfId="5" applyNumberFormat="1" applyFont="1" applyFill="1" applyAlignment="1">
      <alignment horizontal="center" vertical="center"/>
    </xf>
    <xf numFmtId="0" fontId="38" fillId="40" borderId="1" xfId="0" applyFont="1" applyFill="1" applyBorder="1" applyAlignment="1" applyProtection="1">
      <alignment horizontal="center" vertical="center"/>
      <protection locked="0"/>
    </xf>
    <xf numFmtId="0" fontId="38" fillId="2" borderId="1" xfId="0" applyFont="1" applyFill="1" applyBorder="1" applyAlignment="1" applyProtection="1">
      <alignment horizontal="center" vertical="center"/>
      <protection locked="0"/>
    </xf>
    <xf numFmtId="0" fontId="38" fillId="39" borderId="1" xfId="0" applyFont="1" applyFill="1" applyBorder="1" applyAlignment="1" applyProtection="1">
      <alignment horizontal="center" vertical="center"/>
      <protection locked="0"/>
    </xf>
    <xf numFmtId="0" fontId="42" fillId="17" borderId="1" xfId="0" applyFont="1" applyFill="1" applyBorder="1" applyAlignment="1">
      <alignment horizontal="left" vertical="center" wrapText="1"/>
    </xf>
    <xf numFmtId="0" fontId="58" fillId="17" borderId="1" xfId="0" applyFont="1" applyFill="1" applyBorder="1" applyAlignment="1" applyProtection="1">
      <alignment horizontal="center"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59" fillId="2" borderId="14" xfId="0" applyFont="1" applyFill="1" applyBorder="1" applyAlignment="1">
      <alignment horizontal="center" vertical="center" wrapText="1"/>
    </xf>
    <xf numFmtId="0" fontId="59" fillId="18" borderId="1" xfId="0" applyFont="1" applyFill="1" applyBorder="1" applyAlignment="1">
      <alignment horizontal="center" vertical="center" wrapText="1"/>
    </xf>
    <xf numFmtId="0" fontId="59" fillId="14" borderId="1" xfId="0" applyFont="1" applyFill="1" applyBorder="1" applyAlignment="1">
      <alignment horizontal="center" vertical="center" wrapText="1"/>
    </xf>
    <xf numFmtId="0" fontId="59" fillId="15" borderId="1" xfId="0" applyFont="1" applyFill="1" applyBorder="1" applyAlignment="1">
      <alignment horizontal="center" vertical="center" wrapText="1"/>
    </xf>
    <xf numFmtId="0" fontId="59" fillId="41" borderId="1" xfId="0" applyFont="1" applyFill="1" applyBorder="1" applyAlignment="1">
      <alignment horizontal="center" vertical="center" wrapText="1"/>
    </xf>
    <xf numFmtId="0" fontId="59" fillId="16" borderId="1" xfId="0" applyFont="1" applyFill="1" applyBorder="1" applyAlignment="1">
      <alignment horizontal="center" vertical="center" wrapText="1"/>
    </xf>
    <xf numFmtId="0" fontId="59" fillId="3" borderId="1" xfId="0" applyFont="1" applyFill="1" applyBorder="1" applyAlignment="1">
      <alignment horizontal="center" vertical="center" wrapText="1"/>
    </xf>
    <xf numFmtId="0" fontId="59" fillId="40" borderId="14" xfId="0" applyFont="1" applyFill="1" applyBorder="1" applyAlignment="1">
      <alignment horizontal="center" vertical="center" wrapText="1"/>
    </xf>
    <xf numFmtId="0" fontId="59" fillId="39" borderId="14" xfId="0" applyFont="1" applyFill="1" applyBorder="1" applyAlignment="1">
      <alignment horizontal="center" vertical="center" wrapText="1"/>
    </xf>
    <xf numFmtId="0" fontId="38" fillId="19" borderId="1" xfId="0" applyFont="1" applyFill="1" applyBorder="1" applyAlignment="1">
      <alignment horizontal="left" vertical="center"/>
    </xf>
    <xf numFmtId="0" fontId="42" fillId="19" borderId="1" xfId="0" applyFont="1" applyFill="1" applyBorder="1" applyAlignment="1" applyProtection="1">
      <alignment horizontal="center" vertical="center"/>
      <protection locked="0"/>
    </xf>
    <xf numFmtId="0" fontId="60" fillId="0" borderId="0" xfId="0" applyFont="1" applyAlignment="1">
      <alignment horizontal="center" vertical="center"/>
    </xf>
    <xf numFmtId="2" fontId="38" fillId="0" borderId="0" xfId="0" applyNumberFormat="1" applyFont="1"/>
    <xf numFmtId="44" fontId="51" fillId="0" borderId="34" xfId="6" applyFont="1" applyFill="1" applyBorder="1" applyAlignment="1">
      <alignment horizontal="center" vertical="center"/>
    </xf>
    <xf numFmtId="2" fontId="38" fillId="0" borderId="1" xfId="0" applyNumberFormat="1" applyFont="1" applyBorder="1" applyAlignment="1">
      <alignment horizontal="center" vertical="center"/>
    </xf>
    <xf numFmtId="43" fontId="38" fillId="0" borderId="0" xfId="5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68" fontId="38" fillId="42" borderId="1" xfId="0" applyNumberFormat="1" applyFont="1" applyFill="1" applyBorder="1" applyAlignment="1">
      <alignment horizontal="center" vertical="center"/>
    </xf>
    <xf numFmtId="2" fontId="38" fillId="0" borderId="0" xfId="0" applyNumberFormat="1" applyFont="1" applyAlignment="1">
      <alignment horizontal="center" vertical="center"/>
    </xf>
    <xf numFmtId="168" fontId="38" fillId="0" borderId="1" xfId="0" applyNumberFormat="1" applyFont="1" applyBorder="1" applyAlignment="1">
      <alignment horizontal="center" vertical="center"/>
    </xf>
    <xf numFmtId="2" fontId="38" fillId="0" borderId="0" xfId="4" applyNumberFormat="1" applyFont="1"/>
    <xf numFmtId="0" fontId="38" fillId="19" borderId="1" xfId="0" applyFont="1" applyFill="1" applyBorder="1" applyAlignment="1">
      <alignment vertical="center"/>
    </xf>
    <xf numFmtId="2" fontId="60" fillId="0" borderId="0" xfId="0" applyNumberFormat="1" applyFont="1" applyAlignment="1">
      <alignment horizontal="center" vertical="center"/>
    </xf>
    <xf numFmtId="2" fontId="38" fillId="43" borderId="1" xfId="0" applyNumberFormat="1" applyFont="1" applyFill="1" applyBorder="1" applyAlignment="1">
      <alignment horizontal="center" vertical="center"/>
    </xf>
    <xf numFmtId="2" fontId="38" fillId="44" borderId="1" xfId="0" applyNumberFormat="1" applyFont="1" applyFill="1" applyBorder="1" applyAlignment="1">
      <alignment horizontal="center" vertical="center"/>
    </xf>
    <xf numFmtId="172" fontId="38" fillId="0" borderId="1" xfId="0" applyNumberFormat="1" applyFont="1" applyBorder="1" applyAlignment="1">
      <alignment horizontal="center" vertical="center"/>
    </xf>
    <xf numFmtId="0" fontId="38" fillId="19" borderId="11" xfId="0" applyFont="1" applyFill="1" applyBorder="1" applyAlignment="1">
      <alignment vertical="center"/>
    </xf>
    <xf numFmtId="170" fontId="51" fillId="0" borderId="34" xfId="6" applyNumberFormat="1" applyFont="1" applyFill="1" applyBorder="1" applyAlignment="1">
      <alignment horizontal="center" vertical="center"/>
    </xf>
    <xf numFmtId="170" fontId="51" fillId="0" borderId="34" xfId="6" applyNumberFormat="1" applyFont="1" applyBorder="1" applyAlignment="1">
      <alignment horizontal="center" vertical="center"/>
    </xf>
    <xf numFmtId="168" fontId="38" fillId="0" borderId="0" xfId="0" applyNumberFormat="1" applyFont="1" applyAlignment="1">
      <alignment horizontal="center" vertical="center"/>
    </xf>
    <xf numFmtId="0" fontId="38" fillId="38" borderId="0" xfId="0" applyFont="1" applyFill="1"/>
    <xf numFmtId="0" fontId="61" fillId="3" borderId="42" xfId="0" applyFont="1" applyFill="1" applyBorder="1" applyAlignment="1">
      <alignment horizontal="center" vertical="center" wrapText="1"/>
    </xf>
    <xf numFmtId="0" fontId="38" fillId="0" borderId="42" xfId="0" applyFont="1" applyBorder="1" applyAlignment="1">
      <alignment horizontal="center" vertical="center"/>
    </xf>
    <xf numFmtId="0" fontId="38" fillId="3" borderId="42" xfId="0" applyFont="1" applyFill="1" applyBorder="1" applyAlignment="1">
      <alignment horizontal="center" vertical="center" wrapText="1"/>
    </xf>
    <xf numFmtId="0" fontId="62" fillId="0" borderId="42" xfId="0" applyFont="1" applyBorder="1" applyAlignment="1">
      <alignment horizontal="center" vertical="center"/>
    </xf>
    <xf numFmtId="0" fontId="61" fillId="0" borderId="0" xfId="0" applyFont="1"/>
    <xf numFmtId="0" fontId="48" fillId="0" borderId="34" xfId="0" applyFont="1" applyFill="1" applyBorder="1" applyAlignment="1">
      <alignment horizontal="center" vertical="center"/>
    </xf>
    <xf numFmtId="0" fontId="49" fillId="25" borderId="34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42" fillId="19" borderId="1" xfId="0" applyFont="1" applyFill="1" applyBorder="1" applyAlignment="1" applyProtection="1">
      <alignment horizontal="center" vertical="center"/>
    </xf>
    <xf numFmtId="0" fontId="24" fillId="23" borderId="1" xfId="0" applyFont="1" applyFill="1" applyBorder="1" applyAlignment="1" applyProtection="1">
      <alignment horizontal="center" vertical="center"/>
      <protection locked="0"/>
    </xf>
    <xf numFmtId="0" fontId="0" fillId="0" borderId="16" xfId="0" applyFill="1" applyBorder="1" applyAlignment="1">
      <alignment horizontal="left" vertical="center"/>
    </xf>
    <xf numFmtId="0" fontId="27" fillId="0" borderId="1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right" vertical="top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22" fillId="0" borderId="18" xfId="0" applyFont="1" applyBorder="1" applyAlignment="1">
      <alignment horizontal="center" vertical="top"/>
    </xf>
    <xf numFmtId="0" fontId="22" fillId="0" borderId="17" xfId="0" applyFont="1" applyBorder="1" applyAlignment="1">
      <alignment horizontal="center" vertical="top"/>
    </xf>
    <xf numFmtId="0" fontId="22" fillId="0" borderId="16" xfId="0" applyFont="1" applyBorder="1" applyAlignment="1">
      <alignment horizontal="center" vertical="top"/>
    </xf>
    <xf numFmtId="0" fontId="22" fillId="0" borderId="19" xfId="0" applyFont="1" applyBorder="1" applyAlignment="1">
      <alignment horizontal="center" vertical="top"/>
    </xf>
    <xf numFmtId="0" fontId="9" fillId="11" borderId="11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167" fontId="14" fillId="11" borderId="12" xfId="0" applyNumberFormat="1" applyFont="1" applyFill="1" applyBorder="1" applyAlignment="1">
      <alignment horizontal="right" vertical="center"/>
    </xf>
    <xf numFmtId="167" fontId="14" fillId="11" borderId="13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27" fillId="15" borderId="11" xfId="0" applyFont="1" applyFill="1" applyBorder="1" applyAlignment="1">
      <alignment horizontal="center" vertical="center" wrapText="1"/>
    </xf>
    <xf numFmtId="0" fontId="27" fillId="15" borderId="12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0" fillId="24" borderId="11" xfId="0" applyFill="1" applyBorder="1" applyAlignment="1">
      <alignment horizontal="center"/>
    </xf>
    <xf numFmtId="0" fontId="0" fillId="24" borderId="12" xfId="0" applyFill="1" applyBorder="1" applyAlignment="1">
      <alignment horizontal="center"/>
    </xf>
    <xf numFmtId="0" fontId="0" fillId="24" borderId="13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7" fillId="14" borderId="11" xfId="0" applyFont="1" applyFill="1" applyBorder="1" applyAlignment="1">
      <alignment horizontal="center" vertical="center"/>
    </xf>
    <xf numFmtId="0" fontId="27" fillId="14" borderId="12" xfId="0" applyFont="1" applyFill="1" applyBorder="1" applyAlignment="1">
      <alignment horizontal="center" vertical="center"/>
    </xf>
    <xf numFmtId="0" fontId="27" fillId="14" borderId="13" xfId="0" applyFont="1" applyFill="1" applyBorder="1" applyAlignment="1">
      <alignment horizontal="center" vertical="center"/>
    </xf>
    <xf numFmtId="0" fontId="49" fillId="17" borderId="39" xfId="0" applyFont="1" applyFill="1" applyBorder="1" applyAlignment="1">
      <alignment horizontal="center" vertical="center" wrapText="1"/>
    </xf>
    <xf numFmtId="0" fontId="49" fillId="17" borderId="40" xfId="0" applyFont="1" applyFill="1" applyBorder="1" applyAlignment="1">
      <alignment horizontal="center" vertical="center" wrapText="1"/>
    </xf>
    <xf numFmtId="0" fontId="49" fillId="17" borderId="41" xfId="0" applyFont="1" applyFill="1" applyBorder="1" applyAlignment="1">
      <alignment horizontal="center" vertical="center" wrapText="1"/>
    </xf>
    <xf numFmtId="0" fontId="56" fillId="7" borderId="11" xfId="0" applyFont="1" applyFill="1" applyBorder="1" applyAlignment="1">
      <alignment horizontal="center" vertical="center"/>
    </xf>
    <xf numFmtId="0" fontId="56" fillId="7" borderId="12" xfId="0" applyFont="1" applyFill="1" applyBorder="1" applyAlignment="1">
      <alignment horizontal="center" vertical="center"/>
    </xf>
    <xf numFmtId="0" fontId="56" fillId="7" borderId="13" xfId="0" applyFont="1" applyFill="1" applyBorder="1" applyAlignment="1">
      <alignment horizontal="center" vertical="center"/>
    </xf>
    <xf numFmtId="0" fontId="56" fillId="7" borderId="1" xfId="0" applyFont="1" applyFill="1" applyBorder="1" applyAlignment="1">
      <alignment horizontal="center" vertical="center"/>
    </xf>
    <xf numFmtId="0" fontId="54" fillId="26" borderId="44" xfId="0" applyFont="1" applyFill="1" applyBorder="1" applyAlignment="1">
      <alignment horizontal="center" vertical="center"/>
    </xf>
    <xf numFmtId="0" fontId="54" fillId="26" borderId="9" xfId="0" applyFont="1" applyFill="1" applyBorder="1" applyAlignment="1">
      <alignment horizontal="center" vertical="center"/>
    </xf>
    <xf numFmtId="0" fontId="54" fillId="26" borderId="45" xfId="0" applyFont="1" applyFill="1" applyBorder="1" applyAlignment="1">
      <alignment horizontal="center" vertical="center"/>
    </xf>
    <xf numFmtId="0" fontId="54" fillId="26" borderId="46" xfId="0" applyFont="1" applyFill="1" applyBorder="1" applyAlignment="1">
      <alignment horizontal="center" vertical="center"/>
    </xf>
    <xf numFmtId="0" fontId="55" fillId="37" borderId="27" xfId="0" applyFont="1" applyFill="1" applyBorder="1" applyAlignment="1">
      <alignment horizontal="center" vertical="center"/>
    </xf>
    <xf numFmtId="0" fontId="55" fillId="37" borderId="28" xfId="0" applyFont="1" applyFill="1" applyBorder="1" applyAlignment="1">
      <alignment horizontal="center" vertical="center"/>
    </xf>
    <xf numFmtId="44" fontId="55" fillId="37" borderId="28" xfId="6" applyFont="1" applyFill="1" applyBorder="1" applyAlignment="1">
      <alignment horizontal="center" vertical="center"/>
    </xf>
    <xf numFmtId="44" fontId="55" fillId="37" borderId="29" xfId="6" applyFont="1" applyFill="1" applyBorder="1" applyAlignment="1">
      <alignment horizontal="center" vertical="center"/>
    </xf>
    <xf numFmtId="0" fontId="47" fillId="31" borderId="34" xfId="0" applyFont="1" applyFill="1" applyBorder="1" applyAlignment="1">
      <alignment horizontal="center" vertical="center"/>
    </xf>
    <xf numFmtId="0" fontId="47" fillId="34" borderId="35" xfId="0" applyFont="1" applyFill="1" applyBorder="1" applyAlignment="1">
      <alignment horizontal="center" vertical="center"/>
    </xf>
    <xf numFmtId="0" fontId="47" fillId="34" borderId="36" xfId="0" applyFont="1" applyFill="1" applyBorder="1" applyAlignment="1">
      <alignment horizontal="center" vertical="center"/>
    </xf>
    <xf numFmtId="0" fontId="47" fillId="34" borderId="37" xfId="0" applyFont="1" applyFill="1" applyBorder="1" applyAlignment="1">
      <alignment horizontal="center" vertical="center"/>
    </xf>
    <xf numFmtId="0" fontId="48" fillId="35" borderId="38" xfId="0" applyFont="1" applyFill="1" applyBorder="1" applyAlignment="1">
      <alignment horizontal="center" vertical="center"/>
    </xf>
    <xf numFmtId="0" fontId="48" fillId="35" borderId="43" xfId="0" applyFont="1" applyFill="1" applyBorder="1" applyAlignment="1">
      <alignment horizontal="center" vertical="center"/>
    </xf>
    <xf numFmtId="0" fontId="51" fillId="0" borderId="38" xfId="0" applyFont="1" applyBorder="1" applyAlignment="1">
      <alignment horizontal="center" vertical="center"/>
    </xf>
    <xf numFmtId="0" fontId="51" fillId="0" borderId="43" xfId="0" applyFont="1" applyBorder="1" applyAlignment="1">
      <alignment horizontal="center" vertical="center"/>
    </xf>
    <xf numFmtId="0" fontId="47" fillId="26" borderId="34" xfId="0" applyFont="1" applyFill="1" applyBorder="1" applyAlignment="1">
      <alignment horizontal="center" vertical="center"/>
    </xf>
    <xf numFmtId="0" fontId="39" fillId="13" borderId="0" xfId="0" applyFont="1" applyFill="1" applyAlignment="1" applyProtection="1">
      <alignment horizontal="center" vertical="center" wrapText="1"/>
      <protection locked="0"/>
    </xf>
    <xf numFmtId="0" fontId="39" fillId="13" borderId="9" xfId="0" applyFont="1" applyFill="1" applyBorder="1" applyAlignment="1" applyProtection="1">
      <alignment horizontal="center" vertical="center" wrapText="1"/>
      <protection locked="0"/>
    </xf>
    <xf numFmtId="0" fontId="40" fillId="9" borderId="0" xfId="2" applyFont="1" applyFill="1" applyAlignment="1">
      <alignment horizontal="center" vertical="center" wrapText="1"/>
    </xf>
    <xf numFmtId="0" fontId="40" fillId="9" borderId="9" xfId="2" applyFont="1" applyFill="1" applyBorder="1" applyAlignment="1">
      <alignment horizontal="center" vertical="center" wrapText="1"/>
    </xf>
    <xf numFmtId="0" fontId="42" fillId="6" borderId="27" xfId="0" applyFont="1" applyFill="1" applyBorder="1" applyAlignment="1">
      <alignment horizontal="center" vertical="center" wrapText="1"/>
    </xf>
    <xf numFmtId="0" fontId="42" fillId="6" borderId="28" xfId="0" applyFont="1" applyFill="1" applyBorder="1" applyAlignment="1">
      <alignment horizontal="center" vertical="center" wrapText="1"/>
    </xf>
    <xf numFmtId="49" fontId="43" fillId="26" borderId="0" xfId="0" applyNumberFormat="1" applyFont="1" applyFill="1" applyAlignment="1">
      <alignment horizontal="left" vertical="center"/>
    </xf>
    <xf numFmtId="49" fontId="43" fillId="26" borderId="30" xfId="0" applyNumberFormat="1" applyFont="1" applyFill="1" applyBorder="1" applyAlignment="1">
      <alignment horizontal="left" vertical="center"/>
    </xf>
    <xf numFmtId="0" fontId="59" fillId="14" borderId="11" xfId="0" applyFont="1" applyFill="1" applyBorder="1" applyAlignment="1">
      <alignment horizontal="center" vertical="center"/>
    </xf>
    <xf numFmtId="0" fontId="59" fillId="14" borderId="12" xfId="0" applyFont="1" applyFill="1" applyBorder="1" applyAlignment="1">
      <alignment horizontal="center" vertical="center"/>
    </xf>
    <xf numFmtId="0" fontId="59" fillId="14" borderId="13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12" xfId="0" applyFont="1" applyFill="1" applyBorder="1" applyAlignment="1">
      <alignment horizontal="center" vertical="center"/>
    </xf>
    <xf numFmtId="0" fontId="59" fillId="15" borderId="13" xfId="0" applyFont="1" applyFill="1" applyBorder="1" applyAlignment="1">
      <alignment horizontal="center" vertical="center"/>
    </xf>
    <xf numFmtId="0" fontId="41" fillId="40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1" fillId="39" borderId="1" xfId="0" applyFont="1" applyFill="1" applyBorder="1" applyAlignment="1">
      <alignment horizontal="center" vertical="center"/>
    </xf>
  </cellXfs>
  <cellStyles count="7">
    <cellStyle name="Гиперссылка" xfId="1" builtinId="8"/>
    <cellStyle name="Денежный" xfId="6" builtinId="4"/>
    <cellStyle name="Денежный 2" xfId="3" xr:uid="{00000000-0005-0000-0000-000001000000}"/>
    <cellStyle name="Обычный" xfId="0" builtinId="0"/>
    <cellStyle name="Обычный 2" xfId="2" xr:uid="{00000000-0005-0000-0000-000003000000}"/>
    <cellStyle name="Процентный" xfId="4" builtinId="5"/>
    <cellStyle name="Финансовый" xfId="5" builtinId="3"/>
  </cellStyles>
  <dxfs count="235">
    <dxf>
      <fill>
        <gradientFill degree="180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180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 degree="180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gradientFill>
          <stop position="0">
            <color theme="7" tint="0.59999389629810485"/>
          </stop>
          <stop position="1">
            <color theme="0"/>
          </stop>
        </gradient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FFFF66"/>
      <color rgb="FF99FFCC"/>
      <color rgb="FF7FFD82"/>
      <color rgb="FFFF3300"/>
      <color rgb="FF66FF99"/>
      <color rgb="FF9DFD9F"/>
      <color rgb="FFF1FF71"/>
      <color rgb="FF55EDBA"/>
      <color rgb="FF84F4DF"/>
      <color rgb="FF4EEC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'-'!$V$4" lockText="1" noThreeD="1"/>
</file>

<file path=xl/ctrlProps/ctrlProp2.xml><?xml version="1.0" encoding="utf-8"?>
<formControlPr xmlns="http://schemas.microsoft.com/office/spreadsheetml/2009/9/main" objectType="CheckBox" fmlaLink="'-'!$V$5" lockText="1" noThreeD="1"/>
</file>

<file path=xl/ctrlProps/ctrlProp3.xml><?xml version="1.0" encoding="utf-8"?>
<formControlPr xmlns="http://schemas.microsoft.com/office/spreadsheetml/2009/9/main" objectType="CheckBox" fmlaLink="$V$4" lockText="1" noThreeD="1"/>
</file>

<file path=xl/ctrlProps/ctrlProp4.xml><?xml version="1.0" encoding="utf-8"?>
<formControlPr xmlns="http://schemas.microsoft.com/office/spreadsheetml/2009/9/main" objectType="CheckBox" fmlaLink="$V$5" lockText="1" noThreeD="1"/>
</file>

<file path=xl/ctrlProps/ctrlProp5.xml><?xml version="1.0" encoding="utf-8"?>
<formControlPr xmlns="http://schemas.microsoft.com/office/spreadsheetml/2009/9/main" objectType="CheckBox" fmlaLink="$V$3" lockText="1" noThreeD="1"/>
</file>

<file path=xl/ctrlProps/ctrlProp6.xml><?xml version="1.0" encoding="utf-8"?>
<formControlPr xmlns="http://schemas.microsoft.com/office/spreadsheetml/2009/9/main" objectType="CheckBox" fmlaLink="'+'!$AD$3" lockText="1" noThreeD="1"/>
</file>

<file path=xl/ctrlProps/ctrlProp7.xml><?xml version="1.0" encoding="utf-8"?>
<formControlPr xmlns="http://schemas.microsoft.com/office/spreadsheetml/2009/9/main" objectType="CheckBox" fmlaLink="'+'!$AD$4" lockText="1" noThreeD="1"/>
</file>

<file path=xl/ctrlProps/ctrlProp8.xml><?xml version="1.0" encoding="utf-8"?>
<formControlPr xmlns="http://schemas.microsoft.com/office/spreadsheetml/2009/9/main" objectType="CheckBox" fmlaLink="$AD$3" lockText="1" noThreeD="1"/>
</file>

<file path=xl/ctrlProps/ctrlProp9.xml><?xml version="1.0" encoding="utf-8"?>
<formControlPr xmlns="http://schemas.microsoft.com/office/spreadsheetml/2009/9/main" objectType="CheckBox" fmlaLink="$AD$4" lockText="1" noThreeD="1"/>
</file>

<file path=xl/ctrlProps/ctrlProp10.xml><?xml version="1.0" encoding="utf-8"?>
<formControlPr xmlns="http://schemas.microsoft.com/office/spreadsheetml/2009/9/main" objectType="CheckBox" fmlaLink="$AD$5" lockText="1" noThreeD="1"/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4.jpg"/><Relationship Id="rId117" Type="http://schemas.openxmlformats.org/officeDocument/2006/relationships/image" Target="../media/image110.jpeg"/><Relationship Id="rId21" Type="http://schemas.openxmlformats.org/officeDocument/2006/relationships/image" Target="../media/image20.png"/><Relationship Id="rId42" Type="http://schemas.openxmlformats.org/officeDocument/2006/relationships/image" Target="../media/image40.jpeg"/><Relationship Id="rId47" Type="http://schemas.openxmlformats.org/officeDocument/2006/relationships/image" Target="../media/image45.png"/><Relationship Id="rId63" Type="http://schemas.openxmlformats.org/officeDocument/2006/relationships/image" Target="../media/image59.png"/><Relationship Id="rId68" Type="http://schemas.openxmlformats.org/officeDocument/2006/relationships/image" Target="../media/image63.jpg"/><Relationship Id="rId84" Type="http://schemas.openxmlformats.org/officeDocument/2006/relationships/image" Target="../media/image79.png"/><Relationship Id="rId89" Type="http://schemas.openxmlformats.org/officeDocument/2006/relationships/image" Target="../media/image84.png"/><Relationship Id="rId112" Type="http://schemas.openxmlformats.org/officeDocument/2006/relationships/image" Target="../media/image105.jpeg"/><Relationship Id="rId16" Type="http://schemas.openxmlformats.org/officeDocument/2006/relationships/image" Target="../media/image15.jpeg"/><Relationship Id="rId107" Type="http://schemas.openxmlformats.org/officeDocument/2006/relationships/image" Target="../media/image101.png"/><Relationship Id="rId11" Type="http://schemas.openxmlformats.org/officeDocument/2006/relationships/image" Target="../media/image10.jpeg"/><Relationship Id="rId32" Type="http://schemas.openxmlformats.org/officeDocument/2006/relationships/image" Target="../media/image30.jpg"/><Relationship Id="rId37" Type="http://schemas.openxmlformats.org/officeDocument/2006/relationships/image" Target="../media/image35.jpeg"/><Relationship Id="rId53" Type="http://schemas.openxmlformats.org/officeDocument/2006/relationships/image" Target="../media/image51.jpeg"/><Relationship Id="rId58" Type="http://schemas.openxmlformats.org/officeDocument/2006/relationships/image" Target="../media/image56.png"/><Relationship Id="rId74" Type="http://schemas.openxmlformats.org/officeDocument/2006/relationships/image" Target="../media/image69.jpeg"/><Relationship Id="rId79" Type="http://schemas.openxmlformats.org/officeDocument/2006/relationships/image" Target="../media/image74.jpeg"/><Relationship Id="rId102" Type="http://schemas.openxmlformats.org/officeDocument/2006/relationships/image" Target="../media/image96.jpeg"/><Relationship Id="rId123" Type="http://schemas.openxmlformats.org/officeDocument/2006/relationships/image" Target="../media/image116.jpeg"/><Relationship Id="rId5" Type="http://schemas.openxmlformats.org/officeDocument/2006/relationships/image" Target="../media/image5.jpg"/><Relationship Id="rId90" Type="http://schemas.openxmlformats.org/officeDocument/2006/relationships/image" Target="../media/image85.jpeg"/><Relationship Id="rId95" Type="http://schemas.openxmlformats.org/officeDocument/2006/relationships/image" Target="../media/image90.png"/><Relationship Id="rId22" Type="http://schemas.microsoft.com/office/2007/relationships/hdphoto" Target="../media/hdphoto1.wdp"/><Relationship Id="rId27" Type="http://schemas.openxmlformats.org/officeDocument/2006/relationships/image" Target="../media/image25.jpeg"/><Relationship Id="rId43" Type="http://schemas.openxmlformats.org/officeDocument/2006/relationships/image" Target="../media/image41.png"/><Relationship Id="rId48" Type="http://schemas.openxmlformats.org/officeDocument/2006/relationships/image" Target="../media/image46.png"/><Relationship Id="rId64" Type="http://schemas.openxmlformats.org/officeDocument/2006/relationships/image" Target="../media/image60.jpeg"/><Relationship Id="rId69" Type="http://schemas.openxmlformats.org/officeDocument/2006/relationships/image" Target="../media/image64.jpeg"/><Relationship Id="rId113" Type="http://schemas.openxmlformats.org/officeDocument/2006/relationships/image" Target="../media/image106.jpeg"/><Relationship Id="rId118" Type="http://schemas.openxmlformats.org/officeDocument/2006/relationships/image" Target="../media/image111.jpeg"/><Relationship Id="rId80" Type="http://schemas.openxmlformats.org/officeDocument/2006/relationships/image" Target="../media/image75.jpeg"/><Relationship Id="rId85" Type="http://schemas.openxmlformats.org/officeDocument/2006/relationships/image" Target="../media/image80.jpeg"/><Relationship Id="rId12" Type="http://schemas.openxmlformats.org/officeDocument/2006/relationships/image" Target="../media/image11.jpeg"/><Relationship Id="rId17" Type="http://schemas.openxmlformats.org/officeDocument/2006/relationships/image" Target="../media/image16.jpeg"/><Relationship Id="rId33" Type="http://schemas.openxmlformats.org/officeDocument/2006/relationships/image" Target="../media/image31.jpeg"/><Relationship Id="rId38" Type="http://schemas.openxmlformats.org/officeDocument/2006/relationships/image" Target="../media/image36.png"/><Relationship Id="rId59" Type="http://schemas.microsoft.com/office/2007/relationships/hdphoto" Target="../media/hdphoto2.wdp"/><Relationship Id="rId103" Type="http://schemas.openxmlformats.org/officeDocument/2006/relationships/image" Target="../media/image97.jpeg"/><Relationship Id="rId108" Type="http://schemas.microsoft.com/office/2007/relationships/hdphoto" Target="../media/hdphoto5.wdp"/><Relationship Id="rId124" Type="http://schemas.openxmlformats.org/officeDocument/2006/relationships/image" Target="../media/image117.jpeg"/><Relationship Id="rId54" Type="http://schemas.openxmlformats.org/officeDocument/2006/relationships/image" Target="../media/image52.jpeg"/><Relationship Id="rId70" Type="http://schemas.openxmlformats.org/officeDocument/2006/relationships/image" Target="../media/image65.jpeg"/><Relationship Id="rId75" Type="http://schemas.openxmlformats.org/officeDocument/2006/relationships/image" Target="../media/image70.jpeg"/><Relationship Id="rId91" Type="http://schemas.openxmlformats.org/officeDocument/2006/relationships/image" Target="../media/image86.jpeg"/><Relationship Id="rId96" Type="http://schemas.microsoft.com/office/2007/relationships/hdphoto" Target="../media/hdphoto4.wdp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23" Type="http://schemas.openxmlformats.org/officeDocument/2006/relationships/image" Target="../media/image21.jpeg"/><Relationship Id="rId28" Type="http://schemas.openxmlformats.org/officeDocument/2006/relationships/image" Target="../media/image26.png"/><Relationship Id="rId49" Type="http://schemas.openxmlformats.org/officeDocument/2006/relationships/image" Target="../media/image47.png"/><Relationship Id="rId114" Type="http://schemas.openxmlformats.org/officeDocument/2006/relationships/image" Target="../media/image107.jpeg"/><Relationship Id="rId119" Type="http://schemas.openxmlformats.org/officeDocument/2006/relationships/image" Target="../media/image112.jpeg"/><Relationship Id="rId44" Type="http://schemas.openxmlformats.org/officeDocument/2006/relationships/image" Target="../media/image42.png"/><Relationship Id="rId60" Type="http://schemas.openxmlformats.org/officeDocument/2006/relationships/image" Target="../media/image57.png"/><Relationship Id="rId65" Type="http://schemas.openxmlformats.org/officeDocument/2006/relationships/image" Target="../media/image61.jpeg"/><Relationship Id="rId81" Type="http://schemas.openxmlformats.org/officeDocument/2006/relationships/image" Target="../media/image76.png"/><Relationship Id="rId86" Type="http://schemas.openxmlformats.org/officeDocument/2006/relationships/image" Target="../media/image81.jpeg"/><Relationship Id="rId4" Type="http://schemas.openxmlformats.org/officeDocument/2006/relationships/image" Target="../media/image4.jpg"/><Relationship Id="rId9" Type="http://schemas.openxmlformats.org/officeDocument/2006/relationships/hyperlink" Target="https://headrock.ru/" TargetMode="External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37.png"/><Relationship Id="rId109" Type="http://schemas.openxmlformats.org/officeDocument/2006/relationships/image" Target="../media/image102.jpeg"/><Relationship Id="rId34" Type="http://schemas.openxmlformats.org/officeDocument/2006/relationships/image" Target="../media/image32.jpeg"/><Relationship Id="rId50" Type="http://schemas.openxmlformats.org/officeDocument/2006/relationships/image" Target="../media/image48.png"/><Relationship Id="rId55" Type="http://schemas.openxmlformats.org/officeDocument/2006/relationships/image" Target="../media/image53.jpeg"/><Relationship Id="rId76" Type="http://schemas.openxmlformats.org/officeDocument/2006/relationships/image" Target="../media/image71.jpeg"/><Relationship Id="rId97" Type="http://schemas.openxmlformats.org/officeDocument/2006/relationships/image" Target="../media/image91.jpeg"/><Relationship Id="rId104" Type="http://schemas.openxmlformats.org/officeDocument/2006/relationships/image" Target="../media/image98.jpeg"/><Relationship Id="rId120" Type="http://schemas.openxmlformats.org/officeDocument/2006/relationships/image" Target="../media/image113.jpeg"/><Relationship Id="rId7" Type="http://schemas.openxmlformats.org/officeDocument/2006/relationships/image" Target="../media/image7.jpg"/><Relationship Id="rId71" Type="http://schemas.openxmlformats.org/officeDocument/2006/relationships/image" Target="../media/image66.jpeg"/><Relationship Id="rId92" Type="http://schemas.openxmlformats.org/officeDocument/2006/relationships/image" Target="../media/image87.jpeg"/><Relationship Id="rId2" Type="http://schemas.openxmlformats.org/officeDocument/2006/relationships/image" Target="../media/image2.jpeg"/><Relationship Id="rId29" Type="http://schemas.openxmlformats.org/officeDocument/2006/relationships/image" Target="../media/image27.png"/><Relationship Id="rId24" Type="http://schemas.openxmlformats.org/officeDocument/2006/relationships/image" Target="../media/image22.jpg"/><Relationship Id="rId40" Type="http://schemas.openxmlformats.org/officeDocument/2006/relationships/image" Target="../media/image38.png"/><Relationship Id="rId45" Type="http://schemas.openxmlformats.org/officeDocument/2006/relationships/image" Target="../media/image43.png"/><Relationship Id="rId66" Type="http://schemas.openxmlformats.org/officeDocument/2006/relationships/image" Target="../media/image62.jpeg"/><Relationship Id="rId87" Type="http://schemas.openxmlformats.org/officeDocument/2006/relationships/image" Target="../media/image82.jpeg"/><Relationship Id="rId110" Type="http://schemas.openxmlformats.org/officeDocument/2006/relationships/image" Target="../media/image103.jpeg"/><Relationship Id="rId115" Type="http://schemas.openxmlformats.org/officeDocument/2006/relationships/image" Target="../media/image108.jpeg"/><Relationship Id="rId61" Type="http://schemas.microsoft.com/office/2007/relationships/hdphoto" Target="../media/hdphoto3.wdp"/><Relationship Id="rId82" Type="http://schemas.openxmlformats.org/officeDocument/2006/relationships/image" Target="../media/image77.png"/><Relationship Id="rId19" Type="http://schemas.openxmlformats.org/officeDocument/2006/relationships/image" Target="../media/image18.jpeg"/><Relationship Id="rId14" Type="http://schemas.openxmlformats.org/officeDocument/2006/relationships/image" Target="../media/image13.jpeg"/><Relationship Id="rId30" Type="http://schemas.openxmlformats.org/officeDocument/2006/relationships/image" Target="../media/image28.png"/><Relationship Id="rId35" Type="http://schemas.openxmlformats.org/officeDocument/2006/relationships/image" Target="../media/image33.jpeg"/><Relationship Id="rId56" Type="http://schemas.openxmlformats.org/officeDocument/2006/relationships/image" Target="../media/image54.jpeg"/><Relationship Id="rId77" Type="http://schemas.openxmlformats.org/officeDocument/2006/relationships/image" Target="../media/image72.jpeg"/><Relationship Id="rId100" Type="http://schemas.openxmlformats.org/officeDocument/2006/relationships/image" Target="../media/image94.jpeg"/><Relationship Id="rId105" Type="http://schemas.openxmlformats.org/officeDocument/2006/relationships/image" Target="../media/image99.jpeg"/><Relationship Id="rId8" Type="http://schemas.openxmlformats.org/officeDocument/2006/relationships/image" Target="../media/image8.jpg"/><Relationship Id="rId51" Type="http://schemas.openxmlformats.org/officeDocument/2006/relationships/image" Target="../media/image49.jpeg"/><Relationship Id="rId72" Type="http://schemas.openxmlformats.org/officeDocument/2006/relationships/image" Target="../media/image67.jpeg"/><Relationship Id="rId93" Type="http://schemas.openxmlformats.org/officeDocument/2006/relationships/image" Target="../media/image88.jpeg"/><Relationship Id="rId98" Type="http://schemas.openxmlformats.org/officeDocument/2006/relationships/image" Target="../media/image92.jpeg"/><Relationship Id="rId121" Type="http://schemas.openxmlformats.org/officeDocument/2006/relationships/image" Target="../media/image114.jpg"/><Relationship Id="rId3" Type="http://schemas.openxmlformats.org/officeDocument/2006/relationships/image" Target="../media/image3.jpeg"/><Relationship Id="rId25" Type="http://schemas.openxmlformats.org/officeDocument/2006/relationships/image" Target="../media/image23.jpg"/><Relationship Id="rId46" Type="http://schemas.openxmlformats.org/officeDocument/2006/relationships/image" Target="../media/image44.jpeg"/><Relationship Id="rId67" Type="http://schemas.openxmlformats.org/officeDocument/2006/relationships/hyperlink" Target="https://kronbuild.ru/" TargetMode="External"/><Relationship Id="rId116" Type="http://schemas.openxmlformats.org/officeDocument/2006/relationships/image" Target="../media/image109.jpeg"/><Relationship Id="rId20" Type="http://schemas.openxmlformats.org/officeDocument/2006/relationships/image" Target="../media/image19.jpg"/><Relationship Id="rId41" Type="http://schemas.openxmlformats.org/officeDocument/2006/relationships/image" Target="../media/image39.png"/><Relationship Id="rId62" Type="http://schemas.openxmlformats.org/officeDocument/2006/relationships/image" Target="../media/image58.jpeg"/><Relationship Id="rId83" Type="http://schemas.openxmlformats.org/officeDocument/2006/relationships/image" Target="../media/image78.png"/><Relationship Id="rId88" Type="http://schemas.openxmlformats.org/officeDocument/2006/relationships/image" Target="../media/image83.jpg"/><Relationship Id="rId111" Type="http://schemas.openxmlformats.org/officeDocument/2006/relationships/image" Target="../media/image104.jpeg"/><Relationship Id="rId15" Type="http://schemas.openxmlformats.org/officeDocument/2006/relationships/image" Target="../media/image14.jpeg"/><Relationship Id="rId36" Type="http://schemas.openxmlformats.org/officeDocument/2006/relationships/image" Target="../media/image34.jpg"/><Relationship Id="rId57" Type="http://schemas.openxmlformats.org/officeDocument/2006/relationships/image" Target="../media/image55.jpeg"/><Relationship Id="rId106" Type="http://schemas.openxmlformats.org/officeDocument/2006/relationships/image" Target="../media/image100.jpeg"/><Relationship Id="rId10" Type="http://schemas.openxmlformats.org/officeDocument/2006/relationships/image" Target="../media/image9.jpeg"/><Relationship Id="rId31" Type="http://schemas.openxmlformats.org/officeDocument/2006/relationships/image" Target="../media/image29.jpeg"/><Relationship Id="rId52" Type="http://schemas.openxmlformats.org/officeDocument/2006/relationships/image" Target="../media/image50.jpeg"/><Relationship Id="rId73" Type="http://schemas.openxmlformats.org/officeDocument/2006/relationships/image" Target="../media/image68.jpeg"/><Relationship Id="rId78" Type="http://schemas.openxmlformats.org/officeDocument/2006/relationships/image" Target="../media/image73.jpeg"/><Relationship Id="rId94" Type="http://schemas.openxmlformats.org/officeDocument/2006/relationships/image" Target="../media/image89.jpeg"/><Relationship Id="rId99" Type="http://schemas.openxmlformats.org/officeDocument/2006/relationships/image" Target="../media/image93.jpeg"/><Relationship Id="rId101" Type="http://schemas.openxmlformats.org/officeDocument/2006/relationships/image" Target="../media/image95.jpeg"/><Relationship Id="rId122" Type="http://schemas.openxmlformats.org/officeDocument/2006/relationships/image" Target="../media/image115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20.jpeg"/><Relationship Id="rId117" Type="http://schemas.openxmlformats.org/officeDocument/2006/relationships/image" Target="../media/image137.jpeg"/><Relationship Id="rId21" Type="http://schemas.microsoft.com/office/2007/relationships/hdphoto" Target="../media/hdphoto1.wdp"/><Relationship Id="rId42" Type="http://schemas.openxmlformats.org/officeDocument/2006/relationships/image" Target="../media/image41.png"/><Relationship Id="rId47" Type="http://schemas.openxmlformats.org/officeDocument/2006/relationships/image" Target="../media/image46.png"/><Relationship Id="rId63" Type="http://schemas.openxmlformats.org/officeDocument/2006/relationships/image" Target="../media/image60.jpeg"/><Relationship Id="rId68" Type="http://schemas.openxmlformats.org/officeDocument/2006/relationships/image" Target="../media/image64.jpeg"/><Relationship Id="rId84" Type="http://schemas.openxmlformats.org/officeDocument/2006/relationships/image" Target="../media/image80.jpeg"/><Relationship Id="rId89" Type="http://schemas.openxmlformats.org/officeDocument/2006/relationships/image" Target="../media/image85.jpeg"/><Relationship Id="rId112" Type="http://schemas.openxmlformats.org/officeDocument/2006/relationships/image" Target="../media/image106.jpeg"/><Relationship Id="rId16" Type="http://schemas.openxmlformats.org/officeDocument/2006/relationships/image" Target="../media/image16.jpeg"/><Relationship Id="rId107" Type="http://schemas.microsoft.com/office/2007/relationships/hdphoto" Target="../media/hdphoto5.wdp"/><Relationship Id="rId11" Type="http://schemas.openxmlformats.org/officeDocument/2006/relationships/image" Target="../media/image11.jpeg"/><Relationship Id="rId32" Type="http://schemas.openxmlformats.org/officeDocument/2006/relationships/image" Target="../media/image31.jpeg"/><Relationship Id="rId37" Type="http://schemas.openxmlformats.org/officeDocument/2006/relationships/image" Target="../media/image36.png"/><Relationship Id="rId53" Type="http://schemas.openxmlformats.org/officeDocument/2006/relationships/image" Target="../media/image52.jpeg"/><Relationship Id="rId58" Type="http://schemas.microsoft.com/office/2007/relationships/hdphoto" Target="../media/hdphoto2.wdp"/><Relationship Id="rId74" Type="http://schemas.openxmlformats.org/officeDocument/2006/relationships/image" Target="../media/image70.jpeg"/><Relationship Id="rId79" Type="http://schemas.openxmlformats.org/officeDocument/2006/relationships/image" Target="../media/image127.jpeg"/><Relationship Id="rId102" Type="http://schemas.openxmlformats.org/officeDocument/2006/relationships/image" Target="../media/image97.jpeg"/><Relationship Id="rId123" Type="http://schemas.openxmlformats.org/officeDocument/2006/relationships/image" Target="../media/image115.jpeg"/><Relationship Id="rId5" Type="http://schemas.openxmlformats.org/officeDocument/2006/relationships/image" Target="../media/image5.jpg"/><Relationship Id="rId90" Type="http://schemas.openxmlformats.org/officeDocument/2006/relationships/image" Target="../media/image86.jpeg"/><Relationship Id="rId95" Type="http://schemas.microsoft.com/office/2007/relationships/hdphoto" Target="../media/hdphoto4.wdp"/><Relationship Id="rId22" Type="http://schemas.openxmlformats.org/officeDocument/2006/relationships/image" Target="../media/image21.jpeg"/><Relationship Id="rId27" Type="http://schemas.openxmlformats.org/officeDocument/2006/relationships/image" Target="../media/image26.png"/><Relationship Id="rId43" Type="http://schemas.openxmlformats.org/officeDocument/2006/relationships/image" Target="../media/image42.png"/><Relationship Id="rId48" Type="http://schemas.openxmlformats.org/officeDocument/2006/relationships/image" Target="../media/image122.png"/><Relationship Id="rId64" Type="http://schemas.openxmlformats.org/officeDocument/2006/relationships/image" Target="../media/image61.jpeg"/><Relationship Id="rId69" Type="http://schemas.openxmlformats.org/officeDocument/2006/relationships/image" Target="../media/image65.jpeg"/><Relationship Id="rId113" Type="http://schemas.openxmlformats.org/officeDocument/2006/relationships/image" Target="../media/image107.jpeg"/><Relationship Id="rId118" Type="http://schemas.openxmlformats.org/officeDocument/2006/relationships/image" Target="../media/image138.jpeg"/><Relationship Id="rId80" Type="http://schemas.openxmlformats.org/officeDocument/2006/relationships/image" Target="../media/image76.png"/><Relationship Id="rId85" Type="http://schemas.openxmlformats.org/officeDocument/2006/relationships/image" Target="../media/image130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2.jpeg"/><Relationship Id="rId38" Type="http://schemas.openxmlformats.org/officeDocument/2006/relationships/image" Target="../media/image37.png"/><Relationship Id="rId59" Type="http://schemas.openxmlformats.org/officeDocument/2006/relationships/image" Target="../media/image57.png"/><Relationship Id="rId103" Type="http://schemas.openxmlformats.org/officeDocument/2006/relationships/image" Target="../media/image98.jpeg"/><Relationship Id="rId108" Type="http://schemas.openxmlformats.org/officeDocument/2006/relationships/image" Target="../media/image102.jpeg"/><Relationship Id="rId54" Type="http://schemas.openxmlformats.org/officeDocument/2006/relationships/image" Target="../media/image53.jpeg"/><Relationship Id="rId70" Type="http://schemas.openxmlformats.org/officeDocument/2006/relationships/image" Target="../media/image66.jpeg"/><Relationship Id="rId75" Type="http://schemas.openxmlformats.org/officeDocument/2006/relationships/image" Target="../media/image71.jpeg"/><Relationship Id="rId91" Type="http://schemas.openxmlformats.org/officeDocument/2006/relationships/image" Target="../media/image131.jpeg"/><Relationship Id="rId96" Type="http://schemas.openxmlformats.org/officeDocument/2006/relationships/image" Target="../media/image91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23" Type="http://schemas.openxmlformats.org/officeDocument/2006/relationships/image" Target="../media/image22.jpg"/><Relationship Id="rId28" Type="http://schemas.openxmlformats.org/officeDocument/2006/relationships/image" Target="../media/image27.png"/><Relationship Id="rId49" Type="http://schemas.openxmlformats.org/officeDocument/2006/relationships/image" Target="../media/image48.png"/><Relationship Id="rId114" Type="http://schemas.openxmlformats.org/officeDocument/2006/relationships/image" Target="../media/image108.jpeg"/><Relationship Id="rId119" Type="http://schemas.openxmlformats.org/officeDocument/2006/relationships/image" Target="../media/image113.jpeg"/><Relationship Id="rId44" Type="http://schemas.openxmlformats.org/officeDocument/2006/relationships/image" Target="../media/image43.png"/><Relationship Id="rId60" Type="http://schemas.microsoft.com/office/2007/relationships/hdphoto" Target="../media/hdphoto3.wdp"/><Relationship Id="rId65" Type="http://schemas.openxmlformats.org/officeDocument/2006/relationships/image" Target="../media/image62.jpeg"/><Relationship Id="rId81" Type="http://schemas.openxmlformats.org/officeDocument/2006/relationships/image" Target="../media/image77.png"/><Relationship Id="rId86" Type="http://schemas.openxmlformats.org/officeDocument/2006/relationships/image" Target="../media/image82.jpeg"/><Relationship Id="rId4" Type="http://schemas.openxmlformats.org/officeDocument/2006/relationships/image" Target="../media/image4.jpg"/><Relationship Id="rId9" Type="http://schemas.openxmlformats.org/officeDocument/2006/relationships/image" Target="../media/image118.jpeg"/><Relationship Id="rId13" Type="http://schemas.openxmlformats.org/officeDocument/2006/relationships/image" Target="../media/image13.jpeg"/><Relationship Id="rId18" Type="http://schemas.openxmlformats.org/officeDocument/2006/relationships/image" Target="../media/image119.jpeg"/><Relationship Id="rId39" Type="http://schemas.openxmlformats.org/officeDocument/2006/relationships/image" Target="../media/image38.png"/><Relationship Id="rId109" Type="http://schemas.openxmlformats.org/officeDocument/2006/relationships/image" Target="../media/image103.jpeg"/><Relationship Id="rId34" Type="http://schemas.openxmlformats.org/officeDocument/2006/relationships/image" Target="../media/image33.jpeg"/><Relationship Id="rId50" Type="http://schemas.openxmlformats.org/officeDocument/2006/relationships/image" Target="../media/image49.jpeg"/><Relationship Id="rId55" Type="http://schemas.openxmlformats.org/officeDocument/2006/relationships/image" Target="../media/image123.jpeg"/><Relationship Id="rId76" Type="http://schemas.openxmlformats.org/officeDocument/2006/relationships/image" Target="../media/image125.jpeg"/><Relationship Id="rId97" Type="http://schemas.openxmlformats.org/officeDocument/2006/relationships/image" Target="../media/image132.jpeg"/><Relationship Id="rId104" Type="http://schemas.openxmlformats.org/officeDocument/2006/relationships/image" Target="../media/image133.jpeg"/><Relationship Id="rId120" Type="http://schemas.openxmlformats.org/officeDocument/2006/relationships/image" Target="../media/image114.jpg"/><Relationship Id="rId7" Type="http://schemas.openxmlformats.org/officeDocument/2006/relationships/image" Target="../media/image7.jpg"/><Relationship Id="rId71" Type="http://schemas.openxmlformats.org/officeDocument/2006/relationships/image" Target="../media/image67.jpeg"/><Relationship Id="rId92" Type="http://schemas.openxmlformats.org/officeDocument/2006/relationships/image" Target="../media/image88.jpeg"/><Relationship Id="rId2" Type="http://schemas.openxmlformats.org/officeDocument/2006/relationships/image" Target="../media/image2.jpeg"/><Relationship Id="rId29" Type="http://schemas.openxmlformats.org/officeDocument/2006/relationships/image" Target="../media/image28.png"/><Relationship Id="rId24" Type="http://schemas.openxmlformats.org/officeDocument/2006/relationships/image" Target="../media/image23.jpg"/><Relationship Id="rId40" Type="http://schemas.openxmlformats.org/officeDocument/2006/relationships/image" Target="../media/image39.png"/><Relationship Id="rId45" Type="http://schemas.openxmlformats.org/officeDocument/2006/relationships/image" Target="../media/image44.jpeg"/><Relationship Id="rId66" Type="http://schemas.openxmlformats.org/officeDocument/2006/relationships/hyperlink" Target="https://kronbuild.ru/" TargetMode="External"/><Relationship Id="rId87" Type="http://schemas.openxmlformats.org/officeDocument/2006/relationships/image" Target="../media/image83.jpg"/><Relationship Id="rId110" Type="http://schemas.openxmlformats.org/officeDocument/2006/relationships/image" Target="../media/image104.jpeg"/><Relationship Id="rId115" Type="http://schemas.openxmlformats.org/officeDocument/2006/relationships/image" Target="../media/image135.jpeg"/><Relationship Id="rId61" Type="http://schemas.openxmlformats.org/officeDocument/2006/relationships/image" Target="../media/image58.jpeg"/><Relationship Id="rId82" Type="http://schemas.openxmlformats.org/officeDocument/2006/relationships/image" Target="../media/image128.png"/><Relationship Id="rId19" Type="http://schemas.openxmlformats.org/officeDocument/2006/relationships/image" Target="../media/image19.jpg"/><Relationship Id="rId14" Type="http://schemas.openxmlformats.org/officeDocument/2006/relationships/image" Target="../media/image14.jpeg"/><Relationship Id="rId30" Type="http://schemas.openxmlformats.org/officeDocument/2006/relationships/image" Target="../media/image29.jpeg"/><Relationship Id="rId35" Type="http://schemas.openxmlformats.org/officeDocument/2006/relationships/image" Target="../media/image34.jpg"/><Relationship Id="rId56" Type="http://schemas.openxmlformats.org/officeDocument/2006/relationships/image" Target="../media/image55.jpeg"/><Relationship Id="rId77" Type="http://schemas.openxmlformats.org/officeDocument/2006/relationships/image" Target="../media/image73.jpeg"/><Relationship Id="rId100" Type="http://schemas.openxmlformats.org/officeDocument/2006/relationships/image" Target="../media/image95.jpeg"/><Relationship Id="rId105" Type="http://schemas.openxmlformats.org/officeDocument/2006/relationships/image" Target="../media/image134.jpeg"/><Relationship Id="rId8" Type="http://schemas.openxmlformats.org/officeDocument/2006/relationships/image" Target="../media/image8.jpg"/><Relationship Id="rId51" Type="http://schemas.openxmlformats.org/officeDocument/2006/relationships/image" Target="../media/image50.jpeg"/><Relationship Id="rId72" Type="http://schemas.openxmlformats.org/officeDocument/2006/relationships/image" Target="../media/image124.jpeg"/><Relationship Id="rId93" Type="http://schemas.openxmlformats.org/officeDocument/2006/relationships/image" Target="../media/image89.jpeg"/><Relationship Id="rId98" Type="http://schemas.openxmlformats.org/officeDocument/2006/relationships/image" Target="../media/image93.jpeg"/><Relationship Id="rId121" Type="http://schemas.openxmlformats.org/officeDocument/2006/relationships/image" Target="../media/image117.jpeg"/><Relationship Id="rId3" Type="http://schemas.openxmlformats.org/officeDocument/2006/relationships/image" Target="../media/image3.jpeg"/><Relationship Id="rId25" Type="http://schemas.openxmlformats.org/officeDocument/2006/relationships/image" Target="../media/image24.jpg"/><Relationship Id="rId46" Type="http://schemas.openxmlformats.org/officeDocument/2006/relationships/image" Target="../media/image45.png"/><Relationship Id="rId67" Type="http://schemas.openxmlformats.org/officeDocument/2006/relationships/image" Target="../media/image63.jpg"/><Relationship Id="rId116" Type="http://schemas.openxmlformats.org/officeDocument/2006/relationships/image" Target="../media/image136.jpeg"/><Relationship Id="rId20" Type="http://schemas.openxmlformats.org/officeDocument/2006/relationships/image" Target="../media/image20.png"/><Relationship Id="rId41" Type="http://schemas.openxmlformats.org/officeDocument/2006/relationships/image" Target="../media/image121.jpeg"/><Relationship Id="rId62" Type="http://schemas.openxmlformats.org/officeDocument/2006/relationships/image" Target="../media/image59.png"/><Relationship Id="rId83" Type="http://schemas.openxmlformats.org/officeDocument/2006/relationships/image" Target="../media/image129.png"/><Relationship Id="rId88" Type="http://schemas.openxmlformats.org/officeDocument/2006/relationships/image" Target="../media/image84.png"/><Relationship Id="rId111" Type="http://schemas.openxmlformats.org/officeDocument/2006/relationships/image" Target="../media/image105.jpeg"/><Relationship Id="rId15" Type="http://schemas.openxmlformats.org/officeDocument/2006/relationships/image" Target="../media/image15.jpeg"/><Relationship Id="rId36" Type="http://schemas.openxmlformats.org/officeDocument/2006/relationships/image" Target="../media/image35.jpeg"/><Relationship Id="rId57" Type="http://schemas.openxmlformats.org/officeDocument/2006/relationships/image" Target="../media/image56.png"/><Relationship Id="rId106" Type="http://schemas.openxmlformats.org/officeDocument/2006/relationships/image" Target="../media/image101.png"/><Relationship Id="rId10" Type="http://schemas.openxmlformats.org/officeDocument/2006/relationships/image" Target="../media/image10.jpeg"/><Relationship Id="rId31" Type="http://schemas.openxmlformats.org/officeDocument/2006/relationships/image" Target="../media/image30.jpg"/><Relationship Id="rId52" Type="http://schemas.openxmlformats.org/officeDocument/2006/relationships/image" Target="../media/image51.jpeg"/><Relationship Id="rId73" Type="http://schemas.openxmlformats.org/officeDocument/2006/relationships/image" Target="../media/image69.jpeg"/><Relationship Id="rId78" Type="http://schemas.openxmlformats.org/officeDocument/2006/relationships/image" Target="../media/image126.jpeg"/><Relationship Id="rId94" Type="http://schemas.openxmlformats.org/officeDocument/2006/relationships/image" Target="../media/image90.png"/><Relationship Id="rId99" Type="http://schemas.openxmlformats.org/officeDocument/2006/relationships/image" Target="../media/image94.jpeg"/><Relationship Id="rId101" Type="http://schemas.openxmlformats.org/officeDocument/2006/relationships/image" Target="../media/image96.jpeg"/><Relationship Id="rId122" Type="http://schemas.openxmlformats.org/officeDocument/2006/relationships/image" Target="../media/image116.jpe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62.jpeg"/><Relationship Id="rId21" Type="http://schemas.openxmlformats.org/officeDocument/2006/relationships/image" Target="../media/image157.jpg"/><Relationship Id="rId42" Type="http://schemas.openxmlformats.org/officeDocument/2006/relationships/image" Target="../media/image176.jpeg"/><Relationship Id="rId47" Type="http://schemas.openxmlformats.org/officeDocument/2006/relationships/image" Target="../media/image181.jpeg"/><Relationship Id="rId63" Type="http://schemas.openxmlformats.org/officeDocument/2006/relationships/image" Target="../media/image197.jpeg"/><Relationship Id="rId68" Type="http://schemas.openxmlformats.org/officeDocument/2006/relationships/image" Target="../media/image202.jpeg"/><Relationship Id="rId2" Type="http://schemas.openxmlformats.org/officeDocument/2006/relationships/image" Target="../media/image140.jpeg"/><Relationship Id="rId16" Type="http://schemas.openxmlformats.org/officeDocument/2006/relationships/image" Target="../media/image152.png"/><Relationship Id="rId29" Type="http://schemas.openxmlformats.org/officeDocument/2006/relationships/image" Target="../media/image165.jpeg"/><Relationship Id="rId11" Type="http://schemas.openxmlformats.org/officeDocument/2006/relationships/image" Target="../media/image147.jpeg"/><Relationship Id="rId24" Type="http://schemas.openxmlformats.org/officeDocument/2006/relationships/image" Target="../media/image160.jpeg"/><Relationship Id="rId32" Type="http://schemas.openxmlformats.org/officeDocument/2006/relationships/image" Target="../media/image168.png"/><Relationship Id="rId37" Type="http://schemas.openxmlformats.org/officeDocument/2006/relationships/image" Target="../media/image171.jpeg"/><Relationship Id="rId40" Type="http://schemas.openxmlformats.org/officeDocument/2006/relationships/image" Target="../media/image174.jpeg"/><Relationship Id="rId45" Type="http://schemas.openxmlformats.org/officeDocument/2006/relationships/image" Target="../media/image179.jpeg"/><Relationship Id="rId53" Type="http://schemas.openxmlformats.org/officeDocument/2006/relationships/image" Target="../media/image187.jpg"/><Relationship Id="rId58" Type="http://schemas.openxmlformats.org/officeDocument/2006/relationships/image" Target="../media/image192.jpeg"/><Relationship Id="rId66" Type="http://schemas.openxmlformats.org/officeDocument/2006/relationships/image" Target="../media/image200.jpeg"/><Relationship Id="rId74" Type="http://schemas.openxmlformats.org/officeDocument/2006/relationships/image" Target="../media/image208.jpg"/><Relationship Id="rId5" Type="http://schemas.openxmlformats.org/officeDocument/2006/relationships/image" Target="../media/image143.jpeg"/><Relationship Id="rId61" Type="http://schemas.openxmlformats.org/officeDocument/2006/relationships/image" Target="../media/image195.jpeg"/><Relationship Id="rId19" Type="http://schemas.openxmlformats.org/officeDocument/2006/relationships/image" Target="../media/image155.jpeg"/><Relationship Id="rId14" Type="http://schemas.openxmlformats.org/officeDocument/2006/relationships/image" Target="../media/image150.jpeg"/><Relationship Id="rId22" Type="http://schemas.openxmlformats.org/officeDocument/2006/relationships/image" Target="../media/image158.png"/><Relationship Id="rId27" Type="http://schemas.openxmlformats.org/officeDocument/2006/relationships/image" Target="../media/image163.jpg"/><Relationship Id="rId30" Type="http://schemas.openxmlformats.org/officeDocument/2006/relationships/image" Target="../media/image166.jpeg"/><Relationship Id="rId35" Type="http://schemas.openxmlformats.org/officeDocument/2006/relationships/hyperlink" Target="https://headrock.ru/" TargetMode="External"/><Relationship Id="rId43" Type="http://schemas.openxmlformats.org/officeDocument/2006/relationships/image" Target="../media/image177.jpeg"/><Relationship Id="rId48" Type="http://schemas.openxmlformats.org/officeDocument/2006/relationships/image" Target="../media/image182.jpeg"/><Relationship Id="rId56" Type="http://schemas.openxmlformats.org/officeDocument/2006/relationships/image" Target="../media/image190.jpeg"/><Relationship Id="rId64" Type="http://schemas.openxmlformats.org/officeDocument/2006/relationships/image" Target="../media/image198.jpeg"/><Relationship Id="rId69" Type="http://schemas.openxmlformats.org/officeDocument/2006/relationships/image" Target="../media/image203.jpg"/><Relationship Id="rId8" Type="http://schemas.openxmlformats.org/officeDocument/2006/relationships/hyperlink" Target="https://kronbuild.ru/" TargetMode="External"/><Relationship Id="rId51" Type="http://schemas.openxmlformats.org/officeDocument/2006/relationships/image" Target="../media/image185.jpeg"/><Relationship Id="rId72" Type="http://schemas.openxmlformats.org/officeDocument/2006/relationships/image" Target="../media/image206.jpeg"/><Relationship Id="rId3" Type="http://schemas.openxmlformats.org/officeDocument/2006/relationships/image" Target="../media/image141.jpeg"/><Relationship Id="rId12" Type="http://schemas.openxmlformats.org/officeDocument/2006/relationships/image" Target="../media/image148.jpeg"/><Relationship Id="rId17" Type="http://schemas.openxmlformats.org/officeDocument/2006/relationships/image" Target="../media/image153.jpeg"/><Relationship Id="rId25" Type="http://schemas.openxmlformats.org/officeDocument/2006/relationships/image" Target="../media/image161.jpeg"/><Relationship Id="rId33" Type="http://schemas.openxmlformats.org/officeDocument/2006/relationships/image" Target="../media/image169.png"/><Relationship Id="rId38" Type="http://schemas.openxmlformats.org/officeDocument/2006/relationships/image" Target="../media/image172.jpeg"/><Relationship Id="rId46" Type="http://schemas.openxmlformats.org/officeDocument/2006/relationships/image" Target="../media/image180.jpeg"/><Relationship Id="rId59" Type="http://schemas.openxmlformats.org/officeDocument/2006/relationships/image" Target="../media/image193.png"/><Relationship Id="rId67" Type="http://schemas.openxmlformats.org/officeDocument/2006/relationships/image" Target="../media/image201.jpeg"/><Relationship Id="rId20" Type="http://schemas.openxmlformats.org/officeDocument/2006/relationships/image" Target="../media/image156.jpeg"/><Relationship Id="rId41" Type="http://schemas.openxmlformats.org/officeDocument/2006/relationships/image" Target="../media/image175.jpeg"/><Relationship Id="rId54" Type="http://schemas.openxmlformats.org/officeDocument/2006/relationships/image" Target="../media/image188.jpeg"/><Relationship Id="rId62" Type="http://schemas.openxmlformats.org/officeDocument/2006/relationships/image" Target="../media/image196.jpeg"/><Relationship Id="rId70" Type="http://schemas.openxmlformats.org/officeDocument/2006/relationships/image" Target="../media/image204.jpeg"/><Relationship Id="rId1" Type="http://schemas.openxmlformats.org/officeDocument/2006/relationships/image" Target="../media/image139.jpeg"/><Relationship Id="rId6" Type="http://schemas.openxmlformats.org/officeDocument/2006/relationships/image" Target="../media/image144.jpeg"/><Relationship Id="rId15" Type="http://schemas.openxmlformats.org/officeDocument/2006/relationships/image" Target="../media/image151.jpeg"/><Relationship Id="rId23" Type="http://schemas.openxmlformats.org/officeDocument/2006/relationships/image" Target="../media/image159.jpeg"/><Relationship Id="rId28" Type="http://schemas.openxmlformats.org/officeDocument/2006/relationships/image" Target="../media/image164.jpeg"/><Relationship Id="rId36" Type="http://schemas.openxmlformats.org/officeDocument/2006/relationships/image" Target="../media/image4.jpg"/><Relationship Id="rId49" Type="http://schemas.openxmlformats.org/officeDocument/2006/relationships/image" Target="../media/image183.jpeg"/><Relationship Id="rId57" Type="http://schemas.openxmlformats.org/officeDocument/2006/relationships/image" Target="../media/image191.jpeg"/><Relationship Id="rId10" Type="http://schemas.openxmlformats.org/officeDocument/2006/relationships/image" Target="../media/image146.jpeg"/><Relationship Id="rId31" Type="http://schemas.openxmlformats.org/officeDocument/2006/relationships/image" Target="../media/image167.jpeg"/><Relationship Id="rId44" Type="http://schemas.openxmlformats.org/officeDocument/2006/relationships/image" Target="../media/image178.jpeg"/><Relationship Id="rId52" Type="http://schemas.openxmlformats.org/officeDocument/2006/relationships/image" Target="../media/image186.jpeg"/><Relationship Id="rId60" Type="http://schemas.openxmlformats.org/officeDocument/2006/relationships/image" Target="../media/image194.jpeg"/><Relationship Id="rId65" Type="http://schemas.openxmlformats.org/officeDocument/2006/relationships/image" Target="../media/image199.jpeg"/><Relationship Id="rId73" Type="http://schemas.openxmlformats.org/officeDocument/2006/relationships/image" Target="../media/image207.jpeg"/><Relationship Id="rId4" Type="http://schemas.openxmlformats.org/officeDocument/2006/relationships/image" Target="../media/image142.jpeg"/><Relationship Id="rId9" Type="http://schemas.openxmlformats.org/officeDocument/2006/relationships/image" Target="../media/image63.jpg"/><Relationship Id="rId13" Type="http://schemas.openxmlformats.org/officeDocument/2006/relationships/image" Target="../media/image149.jpeg"/><Relationship Id="rId18" Type="http://schemas.openxmlformats.org/officeDocument/2006/relationships/image" Target="../media/image154.jpeg"/><Relationship Id="rId39" Type="http://schemas.openxmlformats.org/officeDocument/2006/relationships/image" Target="../media/image173.jpeg"/><Relationship Id="rId34" Type="http://schemas.openxmlformats.org/officeDocument/2006/relationships/image" Target="../media/image170.png"/><Relationship Id="rId50" Type="http://schemas.openxmlformats.org/officeDocument/2006/relationships/image" Target="../media/image184.jpeg"/><Relationship Id="rId55" Type="http://schemas.openxmlformats.org/officeDocument/2006/relationships/image" Target="../media/image189.jpeg"/><Relationship Id="rId7" Type="http://schemas.openxmlformats.org/officeDocument/2006/relationships/image" Target="../media/image145.jpeg"/><Relationship Id="rId71" Type="http://schemas.openxmlformats.org/officeDocument/2006/relationships/image" Target="../media/image205.jpeg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62.jpeg"/><Relationship Id="rId21" Type="http://schemas.openxmlformats.org/officeDocument/2006/relationships/image" Target="../media/image157.jpg"/><Relationship Id="rId42" Type="http://schemas.openxmlformats.org/officeDocument/2006/relationships/image" Target="../media/image176.jpeg"/><Relationship Id="rId47" Type="http://schemas.openxmlformats.org/officeDocument/2006/relationships/image" Target="../media/image181.jpeg"/><Relationship Id="rId63" Type="http://schemas.openxmlformats.org/officeDocument/2006/relationships/image" Target="../media/image197.jpeg"/><Relationship Id="rId68" Type="http://schemas.openxmlformats.org/officeDocument/2006/relationships/image" Target="../media/image202.jpeg"/><Relationship Id="rId2" Type="http://schemas.openxmlformats.org/officeDocument/2006/relationships/image" Target="../media/image140.jpeg"/><Relationship Id="rId16" Type="http://schemas.openxmlformats.org/officeDocument/2006/relationships/image" Target="../media/image152.png"/><Relationship Id="rId29" Type="http://schemas.openxmlformats.org/officeDocument/2006/relationships/image" Target="../media/image165.jpeg"/><Relationship Id="rId11" Type="http://schemas.openxmlformats.org/officeDocument/2006/relationships/image" Target="../media/image147.jpeg"/><Relationship Id="rId24" Type="http://schemas.openxmlformats.org/officeDocument/2006/relationships/image" Target="../media/image160.jpeg"/><Relationship Id="rId32" Type="http://schemas.openxmlformats.org/officeDocument/2006/relationships/image" Target="../media/image168.png"/><Relationship Id="rId37" Type="http://schemas.openxmlformats.org/officeDocument/2006/relationships/image" Target="../media/image171.jpeg"/><Relationship Id="rId40" Type="http://schemas.openxmlformats.org/officeDocument/2006/relationships/image" Target="../media/image174.jpeg"/><Relationship Id="rId45" Type="http://schemas.openxmlformats.org/officeDocument/2006/relationships/image" Target="../media/image179.jpeg"/><Relationship Id="rId53" Type="http://schemas.openxmlformats.org/officeDocument/2006/relationships/image" Target="../media/image187.jpg"/><Relationship Id="rId58" Type="http://schemas.openxmlformats.org/officeDocument/2006/relationships/image" Target="../media/image192.jpeg"/><Relationship Id="rId66" Type="http://schemas.openxmlformats.org/officeDocument/2006/relationships/image" Target="../media/image200.jpeg"/><Relationship Id="rId74" Type="http://schemas.openxmlformats.org/officeDocument/2006/relationships/image" Target="../media/image208.jpg"/><Relationship Id="rId5" Type="http://schemas.openxmlformats.org/officeDocument/2006/relationships/image" Target="../media/image143.jpeg"/><Relationship Id="rId61" Type="http://schemas.openxmlformats.org/officeDocument/2006/relationships/image" Target="../media/image195.jpeg"/><Relationship Id="rId19" Type="http://schemas.openxmlformats.org/officeDocument/2006/relationships/image" Target="../media/image155.jpeg"/><Relationship Id="rId14" Type="http://schemas.openxmlformats.org/officeDocument/2006/relationships/image" Target="../media/image150.jpeg"/><Relationship Id="rId22" Type="http://schemas.openxmlformats.org/officeDocument/2006/relationships/image" Target="../media/image158.png"/><Relationship Id="rId27" Type="http://schemas.openxmlformats.org/officeDocument/2006/relationships/image" Target="../media/image163.jpg"/><Relationship Id="rId30" Type="http://schemas.openxmlformats.org/officeDocument/2006/relationships/image" Target="../media/image166.jpeg"/><Relationship Id="rId35" Type="http://schemas.openxmlformats.org/officeDocument/2006/relationships/hyperlink" Target="https://headrock.ru/" TargetMode="External"/><Relationship Id="rId43" Type="http://schemas.openxmlformats.org/officeDocument/2006/relationships/image" Target="../media/image177.jpeg"/><Relationship Id="rId48" Type="http://schemas.openxmlformats.org/officeDocument/2006/relationships/image" Target="../media/image182.jpeg"/><Relationship Id="rId56" Type="http://schemas.openxmlformats.org/officeDocument/2006/relationships/image" Target="../media/image190.jpeg"/><Relationship Id="rId64" Type="http://schemas.openxmlformats.org/officeDocument/2006/relationships/image" Target="../media/image198.jpeg"/><Relationship Id="rId69" Type="http://schemas.openxmlformats.org/officeDocument/2006/relationships/image" Target="../media/image203.jpg"/><Relationship Id="rId8" Type="http://schemas.openxmlformats.org/officeDocument/2006/relationships/hyperlink" Target="https://kronbuild.ru/" TargetMode="External"/><Relationship Id="rId51" Type="http://schemas.openxmlformats.org/officeDocument/2006/relationships/image" Target="../media/image185.jpeg"/><Relationship Id="rId72" Type="http://schemas.openxmlformats.org/officeDocument/2006/relationships/image" Target="../media/image206.jpeg"/><Relationship Id="rId3" Type="http://schemas.openxmlformats.org/officeDocument/2006/relationships/image" Target="../media/image141.jpeg"/><Relationship Id="rId12" Type="http://schemas.openxmlformats.org/officeDocument/2006/relationships/image" Target="../media/image148.jpeg"/><Relationship Id="rId17" Type="http://schemas.openxmlformats.org/officeDocument/2006/relationships/image" Target="../media/image153.jpeg"/><Relationship Id="rId25" Type="http://schemas.openxmlformats.org/officeDocument/2006/relationships/image" Target="../media/image161.jpeg"/><Relationship Id="rId33" Type="http://schemas.openxmlformats.org/officeDocument/2006/relationships/image" Target="../media/image169.png"/><Relationship Id="rId38" Type="http://schemas.openxmlformats.org/officeDocument/2006/relationships/image" Target="../media/image172.jpeg"/><Relationship Id="rId46" Type="http://schemas.openxmlformats.org/officeDocument/2006/relationships/image" Target="../media/image180.jpeg"/><Relationship Id="rId59" Type="http://schemas.openxmlformats.org/officeDocument/2006/relationships/image" Target="../media/image193.png"/><Relationship Id="rId67" Type="http://schemas.openxmlformats.org/officeDocument/2006/relationships/image" Target="../media/image201.jpeg"/><Relationship Id="rId20" Type="http://schemas.openxmlformats.org/officeDocument/2006/relationships/image" Target="../media/image156.jpeg"/><Relationship Id="rId41" Type="http://schemas.openxmlformats.org/officeDocument/2006/relationships/image" Target="../media/image175.jpeg"/><Relationship Id="rId54" Type="http://schemas.openxmlformats.org/officeDocument/2006/relationships/image" Target="../media/image188.jpeg"/><Relationship Id="rId62" Type="http://schemas.openxmlformats.org/officeDocument/2006/relationships/image" Target="../media/image196.jpeg"/><Relationship Id="rId70" Type="http://schemas.openxmlformats.org/officeDocument/2006/relationships/image" Target="../media/image204.jpeg"/><Relationship Id="rId1" Type="http://schemas.openxmlformats.org/officeDocument/2006/relationships/image" Target="../media/image139.jpeg"/><Relationship Id="rId6" Type="http://schemas.openxmlformats.org/officeDocument/2006/relationships/image" Target="../media/image144.jpeg"/><Relationship Id="rId15" Type="http://schemas.openxmlformats.org/officeDocument/2006/relationships/image" Target="../media/image151.jpeg"/><Relationship Id="rId23" Type="http://schemas.openxmlformats.org/officeDocument/2006/relationships/image" Target="../media/image159.jpeg"/><Relationship Id="rId28" Type="http://schemas.openxmlformats.org/officeDocument/2006/relationships/image" Target="../media/image164.jpeg"/><Relationship Id="rId36" Type="http://schemas.openxmlformats.org/officeDocument/2006/relationships/image" Target="../media/image4.jpg"/><Relationship Id="rId49" Type="http://schemas.openxmlformats.org/officeDocument/2006/relationships/image" Target="../media/image183.jpeg"/><Relationship Id="rId57" Type="http://schemas.openxmlformats.org/officeDocument/2006/relationships/image" Target="../media/image191.jpeg"/><Relationship Id="rId10" Type="http://schemas.openxmlformats.org/officeDocument/2006/relationships/image" Target="../media/image146.jpeg"/><Relationship Id="rId31" Type="http://schemas.openxmlformats.org/officeDocument/2006/relationships/image" Target="../media/image167.jpeg"/><Relationship Id="rId44" Type="http://schemas.openxmlformats.org/officeDocument/2006/relationships/image" Target="../media/image178.jpeg"/><Relationship Id="rId52" Type="http://schemas.openxmlformats.org/officeDocument/2006/relationships/image" Target="../media/image186.jpeg"/><Relationship Id="rId60" Type="http://schemas.openxmlformats.org/officeDocument/2006/relationships/image" Target="../media/image194.jpeg"/><Relationship Id="rId65" Type="http://schemas.openxmlformats.org/officeDocument/2006/relationships/image" Target="../media/image199.jpeg"/><Relationship Id="rId73" Type="http://schemas.openxmlformats.org/officeDocument/2006/relationships/image" Target="../media/image207.jpeg"/><Relationship Id="rId4" Type="http://schemas.openxmlformats.org/officeDocument/2006/relationships/image" Target="../media/image142.jpeg"/><Relationship Id="rId9" Type="http://schemas.openxmlformats.org/officeDocument/2006/relationships/image" Target="../media/image63.jpg"/><Relationship Id="rId13" Type="http://schemas.openxmlformats.org/officeDocument/2006/relationships/image" Target="../media/image149.jpeg"/><Relationship Id="rId18" Type="http://schemas.openxmlformats.org/officeDocument/2006/relationships/image" Target="../media/image154.jpeg"/><Relationship Id="rId39" Type="http://schemas.openxmlformats.org/officeDocument/2006/relationships/image" Target="../media/image173.jpeg"/><Relationship Id="rId34" Type="http://schemas.openxmlformats.org/officeDocument/2006/relationships/image" Target="../media/image170.png"/><Relationship Id="rId50" Type="http://schemas.openxmlformats.org/officeDocument/2006/relationships/image" Target="../media/image184.jpeg"/><Relationship Id="rId55" Type="http://schemas.openxmlformats.org/officeDocument/2006/relationships/image" Target="../media/image189.jpeg"/><Relationship Id="rId7" Type="http://schemas.openxmlformats.org/officeDocument/2006/relationships/image" Target="../media/image145.jpeg"/><Relationship Id="rId71" Type="http://schemas.openxmlformats.org/officeDocument/2006/relationships/image" Target="../media/image205.jpe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1.jpeg"/><Relationship Id="rId18" Type="http://schemas.openxmlformats.org/officeDocument/2006/relationships/image" Target="../media/image223.jpeg"/><Relationship Id="rId26" Type="http://schemas.openxmlformats.org/officeDocument/2006/relationships/image" Target="../media/image227.jpeg"/><Relationship Id="rId39" Type="http://schemas.openxmlformats.org/officeDocument/2006/relationships/image" Target="../media/image237.jpg"/><Relationship Id="rId21" Type="http://schemas.openxmlformats.org/officeDocument/2006/relationships/image" Target="../media/image154.jpeg"/><Relationship Id="rId34" Type="http://schemas.openxmlformats.org/officeDocument/2006/relationships/image" Target="../media/image232.jpeg"/><Relationship Id="rId42" Type="http://schemas.openxmlformats.org/officeDocument/2006/relationships/image" Target="../media/image240.jpeg"/><Relationship Id="rId7" Type="http://schemas.openxmlformats.org/officeDocument/2006/relationships/image" Target="../media/image215.jpg"/><Relationship Id="rId2" Type="http://schemas.openxmlformats.org/officeDocument/2006/relationships/image" Target="../media/image210.jpg"/><Relationship Id="rId16" Type="http://schemas.openxmlformats.org/officeDocument/2006/relationships/image" Target="../media/image183.jpeg"/><Relationship Id="rId29" Type="http://schemas.openxmlformats.org/officeDocument/2006/relationships/image" Target="../media/image230.jpeg"/><Relationship Id="rId1" Type="http://schemas.openxmlformats.org/officeDocument/2006/relationships/image" Target="../media/image209.jpg"/><Relationship Id="rId6" Type="http://schemas.openxmlformats.org/officeDocument/2006/relationships/image" Target="../media/image214.jpg"/><Relationship Id="rId11" Type="http://schemas.openxmlformats.org/officeDocument/2006/relationships/image" Target="../media/image219.jpeg"/><Relationship Id="rId24" Type="http://schemas.openxmlformats.org/officeDocument/2006/relationships/image" Target="../media/image225.jpeg"/><Relationship Id="rId32" Type="http://schemas.openxmlformats.org/officeDocument/2006/relationships/image" Target="../media/image175.jpeg"/><Relationship Id="rId37" Type="http://schemas.openxmlformats.org/officeDocument/2006/relationships/image" Target="../media/image235.jpg"/><Relationship Id="rId40" Type="http://schemas.openxmlformats.org/officeDocument/2006/relationships/image" Target="../media/image238.jpeg"/><Relationship Id="rId45" Type="http://schemas.openxmlformats.org/officeDocument/2006/relationships/image" Target="../media/image243.png"/><Relationship Id="rId5" Type="http://schemas.openxmlformats.org/officeDocument/2006/relationships/image" Target="../media/image213.jpg"/><Relationship Id="rId15" Type="http://schemas.openxmlformats.org/officeDocument/2006/relationships/image" Target="../media/image173.jpeg"/><Relationship Id="rId23" Type="http://schemas.openxmlformats.org/officeDocument/2006/relationships/image" Target="../media/image148.jpeg"/><Relationship Id="rId28" Type="http://schemas.openxmlformats.org/officeDocument/2006/relationships/image" Target="../media/image229.jpeg"/><Relationship Id="rId36" Type="http://schemas.openxmlformats.org/officeDocument/2006/relationships/image" Target="../media/image234.jpeg"/><Relationship Id="rId10" Type="http://schemas.openxmlformats.org/officeDocument/2006/relationships/image" Target="../media/image218.jpg"/><Relationship Id="rId19" Type="http://schemas.openxmlformats.org/officeDocument/2006/relationships/image" Target="../media/image224.jpg"/><Relationship Id="rId31" Type="http://schemas.openxmlformats.org/officeDocument/2006/relationships/image" Target="../media/image157.jpg"/><Relationship Id="rId44" Type="http://schemas.openxmlformats.org/officeDocument/2006/relationships/image" Target="../media/image242.png"/><Relationship Id="rId4" Type="http://schemas.openxmlformats.org/officeDocument/2006/relationships/image" Target="../media/image212.jpg"/><Relationship Id="rId9" Type="http://schemas.openxmlformats.org/officeDocument/2006/relationships/image" Target="../media/image217.jpg"/><Relationship Id="rId14" Type="http://schemas.openxmlformats.org/officeDocument/2006/relationships/image" Target="../media/image222.jpeg"/><Relationship Id="rId22" Type="http://schemas.openxmlformats.org/officeDocument/2006/relationships/image" Target="../media/image147.jpeg"/><Relationship Id="rId27" Type="http://schemas.openxmlformats.org/officeDocument/2006/relationships/image" Target="../media/image228.png"/><Relationship Id="rId30" Type="http://schemas.openxmlformats.org/officeDocument/2006/relationships/image" Target="../media/image231.jpeg"/><Relationship Id="rId35" Type="http://schemas.openxmlformats.org/officeDocument/2006/relationships/image" Target="../media/image233.jpeg"/><Relationship Id="rId43" Type="http://schemas.openxmlformats.org/officeDocument/2006/relationships/image" Target="../media/image241.png"/><Relationship Id="rId8" Type="http://schemas.openxmlformats.org/officeDocument/2006/relationships/image" Target="../media/image216.jpg"/><Relationship Id="rId3" Type="http://schemas.openxmlformats.org/officeDocument/2006/relationships/image" Target="../media/image211.jpg"/><Relationship Id="rId12" Type="http://schemas.openxmlformats.org/officeDocument/2006/relationships/image" Target="../media/image220.jpeg"/><Relationship Id="rId17" Type="http://schemas.openxmlformats.org/officeDocument/2006/relationships/image" Target="../media/image145.jpeg"/><Relationship Id="rId25" Type="http://schemas.openxmlformats.org/officeDocument/2006/relationships/image" Target="../media/image226.jpg"/><Relationship Id="rId33" Type="http://schemas.openxmlformats.org/officeDocument/2006/relationships/image" Target="../media/image174.jpeg"/><Relationship Id="rId38" Type="http://schemas.openxmlformats.org/officeDocument/2006/relationships/image" Target="../media/image236.jpg"/><Relationship Id="rId46" Type="http://schemas.openxmlformats.org/officeDocument/2006/relationships/image" Target="../media/image244.png"/><Relationship Id="rId20" Type="http://schemas.openxmlformats.org/officeDocument/2006/relationships/image" Target="../media/image163.jpg"/><Relationship Id="rId41" Type="http://schemas.openxmlformats.org/officeDocument/2006/relationships/image" Target="../media/image2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103186</xdr:colOff>
      <xdr:row>156</xdr:row>
      <xdr:rowOff>123800</xdr:rowOff>
    </xdr:from>
    <xdr:to>
      <xdr:col>0</xdr:col>
      <xdr:colOff>1869281</xdr:colOff>
      <xdr:row>158</xdr:row>
      <xdr:rowOff>77406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86" y="31918250"/>
          <a:ext cx="1766095" cy="334606"/>
        </a:xfrm>
        <a:prstGeom prst="rect">
          <a:avLst/>
        </a:prstGeom>
      </xdr:spPr>
    </xdr:pic>
    <xdr:clientData/>
  </xdr:twoCellAnchor>
  <xdr:twoCellAnchor editAs="oneCell">
    <xdr:from>
      <xdr:col>0</xdr:col>
      <xdr:colOff>179919</xdr:colOff>
      <xdr:row>215</xdr:row>
      <xdr:rowOff>149235</xdr:rowOff>
    </xdr:from>
    <xdr:to>
      <xdr:col>0</xdr:col>
      <xdr:colOff>1797844</xdr:colOff>
      <xdr:row>218</xdr:row>
      <xdr:rowOff>81757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19" y="43183185"/>
          <a:ext cx="1617925" cy="504022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380994</xdr:colOff>
      <xdr:row>757</xdr:row>
      <xdr:rowOff>137587</xdr:rowOff>
    </xdr:from>
    <xdr:to>
      <xdr:col>0</xdr:col>
      <xdr:colOff>1559714</xdr:colOff>
      <xdr:row>758</xdr:row>
      <xdr:rowOff>306316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4" y="172740112"/>
          <a:ext cx="1178720" cy="359229"/>
        </a:xfrm>
        <a:prstGeom prst="rect">
          <a:avLst/>
        </a:prstGeom>
      </xdr:spPr>
    </xdr:pic>
    <xdr:clientData/>
  </xdr:twoCellAnchor>
  <xdr:twoCellAnchor editAs="oneCell">
    <xdr:from>
      <xdr:col>0</xdr:col>
      <xdr:colOff>785811</xdr:colOff>
      <xdr:row>0</xdr:row>
      <xdr:rowOff>157233</xdr:rowOff>
    </xdr:from>
    <xdr:to>
      <xdr:col>2</xdr:col>
      <xdr:colOff>369093</xdr:colOff>
      <xdr:row>4</xdr:row>
      <xdr:rowOff>75491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1" y="157233"/>
          <a:ext cx="2974182" cy="699308"/>
        </a:xfrm>
        <a:prstGeom prst="rect">
          <a:avLst/>
        </a:prstGeom>
      </xdr:spPr>
    </xdr:pic>
    <xdr:clientData/>
  </xdr:twoCellAnchor>
  <xdr:twoCellAnchor editAs="oneCell">
    <xdr:from>
      <xdr:col>0</xdr:col>
      <xdr:colOff>374386</xdr:colOff>
      <xdr:row>410</xdr:row>
      <xdr:rowOff>8612</xdr:rowOff>
    </xdr:from>
    <xdr:to>
      <xdr:col>0</xdr:col>
      <xdr:colOff>1583532</xdr:colOff>
      <xdr:row>414</xdr:row>
      <xdr:rowOff>61223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86" y="87629087"/>
          <a:ext cx="1209146" cy="119561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4362450</xdr:colOff>
          <xdr:row>6</xdr:row>
          <xdr:rowOff>38100</xdr:rowOff>
        </xdr:from>
        <xdr:to>
          <xdr:col>3</xdr:col>
          <xdr:colOff>857250</xdr:colOff>
          <xdr:row>6</xdr:row>
          <xdr:rowOff>314325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0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FF" mc:Ignorable="a14" a14:legacySpreadsheetColorIndex="33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Включить стоимость доставки в цену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1562100</xdr:colOff>
          <xdr:row>6</xdr:row>
          <xdr:rowOff>28575</xdr:rowOff>
        </xdr:from>
        <xdr:to>
          <xdr:col>2</xdr:col>
          <xdr:colOff>2867025</xdr:colOff>
          <xdr:row>6</xdr:row>
          <xdr:rowOff>314325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0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FF" mc:Ignorable="a14" a14:legacySpreadsheetColorIndex="33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Оплата за наличные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230982</xdr:colOff>
      <xdr:row>379</xdr:row>
      <xdr:rowOff>78579</xdr:rowOff>
    </xdr:from>
    <xdr:to>
      <xdr:col>0</xdr:col>
      <xdr:colOff>1797844</xdr:colOff>
      <xdr:row>384</xdr:row>
      <xdr:rowOff>153041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2" y="80364804"/>
          <a:ext cx="1566862" cy="1103162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</xdr:colOff>
      <xdr:row>94</xdr:row>
      <xdr:rowOff>135730</xdr:rowOff>
    </xdr:from>
    <xdr:to>
      <xdr:col>0</xdr:col>
      <xdr:colOff>1895474</xdr:colOff>
      <xdr:row>96</xdr:row>
      <xdr:rowOff>39068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22237" y="17996780"/>
          <a:ext cx="284338" cy="1862137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257173</xdr:colOff>
      <xdr:row>225</xdr:row>
      <xdr:rowOff>107156</xdr:rowOff>
    </xdr:from>
    <xdr:to>
      <xdr:col>0</xdr:col>
      <xdr:colOff>1717877</xdr:colOff>
      <xdr:row>243</xdr:row>
      <xdr:rowOff>59528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3" y="45046106"/>
          <a:ext cx="1460704" cy="3381372"/>
        </a:xfrm>
        <a:prstGeom prst="rect">
          <a:avLst/>
        </a:prstGeom>
      </xdr:spPr>
    </xdr:pic>
    <xdr:clientData/>
  </xdr:twoCellAnchor>
  <xdr:twoCellAnchor>
    <xdr:from>
      <xdr:col>2</xdr:col>
      <xdr:colOff>869156</xdr:colOff>
      <xdr:row>0</xdr:row>
      <xdr:rowOff>107157</xdr:rowOff>
    </xdr:from>
    <xdr:to>
      <xdr:col>2</xdr:col>
      <xdr:colOff>4500562</xdr:colOff>
      <xdr:row>5</xdr:row>
      <xdr:rowOff>164307</xdr:rowOff>
    </xdr:to>
    <xdr:sp macro="" textlink="">
      <xdr:nvSpPr>
        <xdr:cNvPr id="12" name="pole tekstowe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260056" y="107157"/>
          <a:ext cx="3631406" cy="1028700"/>
        </a:xfrm>
        <a:prstGeom prst="rect">
          <a:avLst/>
        </a:prstGeom>
        <a:solidFill>
          <a:srgbClr val="212121"/>
        </a:solidFill>
        <a:ln w="381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200">
              <a:solidFill>
                <a:schemeClr val="bg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</a:t>
          </a:r>
          <a:r>
            <a:rPr lang="pl-PL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+7 (926) 489-69-85 </a:t>
          </a:r>
          <a:r>
            <a:rPr lang="ru-RU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(Москва)</a:t>
          </a:r>
          <a:endParaRPr lang="en-US" sz="1200" b="1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ru-RU" sz="1200" b="1">
              <a:solidFill>
                <a:schemeClr val="bg1"/>
              </a:solidFill>
              <a:effectLst/>
            </a:rPr>
            <a:t>8(423)</a:t>
          </a:r>
          <a:r>
            <a:rPr lang="ru-RU" sz="1200" b="1" baseline="0">
              <a:solidFill>
                <a:schemeClr val="bg1"/>
              </a:solidFill>
              <a:effectLst/>
            </a:rPr>
            <a:t> 200-02-26 (Владивосток)</a:t>
          </a:r>
          <a:endParaRPr lang="ru-RU" sz="1200" b="1">
            <a:solidFill>
              <a:schemeClr val="bg1"/>
            </a:solidFill>
            <a:effectLst/>
          </a:endParaRPr>
        </a:p>
        <a:p>
          <a:pPr algn="ctr"/>
          <a:r>
            <a:rPr lang="pl-PL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www.</a:t>
          </a:r>
          <a:r>
            <a:rPr lang="en-US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headrock.ru</a:t>
          </a:r>
          <a:endParaRPr lang="ru-RU" sz="1600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3</xdr:col>
      <xdr:colOff>113143</xdr:colOff>
      <xdr:row>0</xdr:row>
      <xdr:rowOff>130968</xdr:rowOff>
    </xdr:from>
    <xdr:to>
      <xdr:col>3</xdr:col>
      <xdr:colOff>626564</xdr:colOff>
      <xdr:row>3</xdr:row>
      <xdr:rowOff>64559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3693" y="130968"/>
          <a:ext cx="513421" cy="514616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392907</xdr:colOff>
      <xdr:row>421</xdr:row>
      <xdr:rowOff>59530</xdr:rowOff>
    </xdr:from>
    <xdr:to>
      <xdr:col>0</xdr:col>
      <xdr:colOff>1621829</xdr:colOff>
      <xdr:row>425</xdr:row>
      <xdr:rowOff>238126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7" y="90728005"/>
          <a:ext cx="1228922" cy="1226346"/>
        </a:xfrm>
        <a:prstGeom prst="rect">
          <a:avLst/>
        </a:prstGeom>
      </xdr:spPr>
    </xdr:pic>
    <xdr:clientData/>
  </xdr:twoCellAnchor>
  <xdr:twoCellAnchor editAs="oneCell">
    <xdr:from>
      <xdr:col>0</xdr:col>
      <xdr:colOff>35719</xdr:colOff>
      <xdr:row>149</xdr:row>
      <xdr:rowOff>142874</xdr:rowOff>
    </xdr:from>
    <xdr:to>
      <xdr:col>0</xdr:col>
      <xdr:colOff>1904999</xdr:colOff>
      <xdr:row>151</xdr:row>
      <xdr:rowOff>64920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18836" y="29820707"/>
          <a:ext cx="303046" cy="1869280"/>
        </a:xfrm>
        <a:prstGeom prst="rect">
          <a:avLst/>
        </a:prstGeom>
      </xdr:spPr>
    </xdr:pic>
    <xdr:clientData/>
  </xdr:twoCellAnchor>
  <xdr:twoCellAnchor editAs="oneCell">
    <xdr:from>
      <xdr:col>0</xdr:col>
      <xdr:colOff>404814</xdr:colOff>
      <xdr:row>404</xdr:row>
      <xdr:rowOff>47623</xdr:rowOff>
    </xdr:from>
    <xdr:to>
      <xdr:col>0</xdr:col>
      <xdr:colOff>1595437</xdr:colOff>
      <xdr:row>408</xdr:row>
      <xdr:rowOff>185976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4" y="86144098"/>
          <a:ext cx="1190623" cy="1186103"/>
        </a:xfrm>
        <a:prstGeom prst="rect">
          <a:avLst/>
        </a:prstGeom>
      </xdr:spPr>
    </xdr:pic>
    <xdr:clientData/>
  </xdr:twoCellAnchor>
  <xdr:twoCellAnchor editAs="oneCell">
    <xdr:from>
      <xdr:col>0</xdr:col>
      <xdr:colOff>345280</xdr:colOff>
      <xdr:row>598</xdr:row>
      <xdr:rowOff>119054</xdr:rowOff>
    </xdr:from>
    <xdr:to>
      <xdr:col>0</xdr:col>
      <xdr:colOff>1643064</xdr:colOff>
      <xdr:row>606</xdr:row>
      <xdr:rowOff>94782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0" y="131344979"/>
          <a:ext cx="1297784" cy="149972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426</xdr:row>
      <xdr:rowOff>71435</xdr:rowOff>
    </xdr:from>
    <xdr:to>
      <xdr:col>0</xdr:col>
      <xdr:colOff>1598321</xdr:colOff>
      <xdr:row>430</xdr:row>
      <xdr:rowOff>214312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92073410"/>
          <a:ext cx="1217320" cy="1190627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435</xdr:row>
      <xdr:rowOff>154775</xdr:rowOff>
    </xdr:from>
    <xdr:to>
      <xdr:col>0</xdr:col>
      <xdr:colOff>1678782</xdr:colOff>
      <xdr:row>442</xdr:row>
      <xdr:rowOff>150451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5204750"/>
          <a:ext cx="1345407" cy="1329176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392907</xdr:colOff>
      <xdr:row>416</xdr:row>
      <xdr:rowOff>42275</xdr:rowOff>
    </xdr:from>
    <xdr:to>
      <xdr:col>0</xdr:col>
      <xdr:colOff>1607344</xdr:colOff>
      <xdr:row>420</xdr:row>
      <xdr:rowOff>95246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7" y="89282000"/>
          <a:ext cx="1214437" cy="1195971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119060</xdr:colOff>
      <xdr:row>161</xdr:row>
      <xdr:rowOff>190499</xdr:rowOff>
    </xdr:from>
    <xdr:to>
      <xdr:col>0</xdr:col>
      <xdr:colOff>1869280</xdr:colOff>
      <xdr:row>162</xdr:row>
      <xdr:rowOff>190499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0" y="32937449"/>
          <a:ext cx="1750220" cy="194274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523874</xdr:colOff>
      <xdr:row>753</xdr:row>
      <xdr:rowOff>47621</xdr:rowOff>
    </xdr:from>
    <xdr:to>
      <xdr:col>0</xdr:col>
      <xdr:colOff>1404938</xdr:colOff>
      <xdr:row>756</xdr:row>
      <xdr:rowOff>209443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4" y="171688121"/>
          <a:ext cx="881064" cy="866672"/>
        </a:xfrm>
        <a:prstGeom prst="rect">
          <a:avLst/>
        </a:prstGeom>
      </xdr:spPr>
    </xdr:pic>
    <xdr:clientData/>
  </xdr:twoCellAnchor>
  <xdr:twoCellAnchor editAs="oneCell">
    <xdr:from>
      <xdr:col>0</xdr:col>
      <xdr:colOff>345281</xdr:colOff>
      <xdr:row>762</xdr:row>
      <xdr:rowOff>71437</xdr:rowOff>
    </xdr:from>
    <xdr:to>
      <xdr:col>0</xdr:col>
      <xdr:colOff>1607344</xdr:colOff>
      <xdr:row>762</xdr:row>
      <xdr:rowOff>418904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1" y="174769462"/>
          <a:ext cx="1262063" cy="347467"/>
        </a:xfrm>
        <a:prstGeom prst="rect">
          <a:avLst/>
        </a:prstGeom>
      </xdr:spPr>
    </xdr:pic>
    <xdr:clientData/>
  </xdr:twoCellAnchor>
  <xdr:twoCellAnchor editAs="oneCell">
    <xdr:from>
      <xdr:col>0</xdr:col>
      <xdr:colOff>357191</xdr:colOff>
      <xdr:row>759</xdr:row>
      <xdr:rowOff>71436</xdr:rowOff>
    </xdr:from>
    <xdr:to>
      <xdr:col>0</xdr:col>
      <xdr:colOff>1607349</xdr:colOff>
      <xdr:row>759</xdr:row>
      <xdr:rowOff>420507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rightnessContrast contrast="5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07734" y="172890168"/>
          <a:ext cx="349071" cy="1250158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357186</xdr:colOff>
      <xdr:row>333</xdr:row>
      <xdr:rowOff>112761</xdr:rowOff>
    </xdr:from>
    <xdr:to>
      <xdr:col>0</xdr:col>
      <xdr:colOff>1763465</xdr:colOff>
      <xdr:row>338</xdr:row>
      <xdr:rowOff>83344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6" y="66606786"/>
          <a:ext cx="1406279" cy="884983"/>
        </a:xfrm>
        <a:prstGeom prst="rect">
          <a:avLst/>
        </a:prstGeom>
      </xdr:spPr>
    </xdr:pic>
    <xdr:clientData/>
  </xdr:twoCellAnchor>
  <xdr:twoCellAnchor editAs="oneCell">
    <xdr:from>
      <xdr:col>0</xdr:col>
      <xdr:colOff>214309</xdr:colOff>
      <xdr:row>14</xdr:row>
      <xdr:rowOff>95255</xdr:rowOff>
    </xdr:from>
    <xdr:to>
      <xdr:col>0</xdr:col>
      <xdr:colOff>1381124</xdr:colOff>
      <xdr:row>45</xdr:row>
      <xdr:rowOff>62296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09" y="3505205"/>
          <a:ext cx="1166815" cy="5872541"/>
        </a:xfrm>
        <a:prstGeom prst="rect">
          <a:avLst/>
        </a:prstGeom>
      </xdr:spPr>
    </xdr:pic>
    <xdr:clientData/>
  </xdr:twoCellAnchor>
  <xdr:twoCellAnchor editAs="oneCell">
    <xdr:from>
      <xdr:col>0</xdr:col>
      <xdr:colOff>578826</xdr:colOff>
      <xdr:row>55</xdr:row>
      <xdr:rowOff>142856</xdr:rowOff>
    </xdr:from>
    <xdr:to>
      <xdr:col>0</xdr:col>
      <xdr:colOff>1752603</xdr:colOff>
      <xdr:row>87</xdr:row>
      <xdr:rowOff>47624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826" y="11363306"/>
          <a:ext cx="1173777" cy="6000768"/>
        </a:xfrm>
        <a:prstGeom prst="rect">
          <a:avLst/>
        </a:prstGeom>
      </xdr:spPr>
    </xdr:pic>
    <xdr:clientData/>
  </xdr:twoCellAnchor>
  <xdr:twoCellAnchor editAs="oneCell">
    <xdr:from>
      <xdr:col>0</xdr:col>
      <xdr:colOff>141422</xdr:colOff>
      <xdr:row>101</xdr:row>
      <xdr:rowOff>108608</xdr:rowOff>
    </xdr:from>
    <xdr:to>
      <xdr:col>0</xdr:col>
      <xdr:colOff>1821658</xdr:colOff>
      <xdr:row>112</xdr:row>
      <xdr:rowOff>150741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87277" y="20320757"/>
          <a:ext cx="2137633" cy="1680236"/>
        </a:xfrm>
        <a:prstGeom prst="rect">
          <a:avLst/>
        </a:prstGeom>
      </xdr:spPr>
    </xdr:pic>
    <xdr:clientData/>
  </xdr:twoCellAnchor>
  <xdr:twoCellAnchor editAs="oneCell">
    <xdr:from>
      <xdr:col>0</xdr:col>
      <xdr:colOff>464346</xdr:colOff>
      <xdr:row>617</xdr:row>
      <xdr:rowOff>87210</xdr:rowOff>
    </xdr:from>
    <xdr:to>
      <xdr:col>0</xdr:col>
      <xdr:colOff>1571626</xdr:colOff>
      <xdr:row>618</xdr:row>
      <xdr:rowOff>703533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346" y="136161360"/>
          <a:ext cx="1107280" cy="81789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476251</xdr:colOff>
      <xdr:row>615</xdr:row>
      <xdr:rowOff>59517</xdr:rowOff>
    </xdr:from>
    <xdr:to>
      <xdr:col>0</xdr:col>
      <xdr:colOff>1547812</xdr:colOff>
      <xdr:row>616</xdr:row>
      <xdr:rowOff>1099591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97" t="3123" r="7103" b="4235"/>
        <a:stretch/>
      </xdr:blipFill>
      <xdr:spPr>
        <a:xfrm>
          <a:off x="476251" y="134809692"/>
          <a:ext cx="1071561" cy="1230574"/>
        </a:xfrm>
        <a:prstGeom prst="rect">
          <a:avLst/>
        </a:prstGeom>
      </xdr:spPr>
    </xdr:pic>
    <xdr:clientData/>
  </xdr:twoCellAnchor>
  <xdr:twoCellAnchor editAs="oneCell">
    <xdr:from>
      <xdr:col>0</xdr:col>
      <xdr:colOff>419811</xdr:colOff>
      <xdr:row>714</xdr:row>
      <xdr:rowOff>71435</xdr:rowOff>
    </xdr:from>
    <xdr:to>
      <xdr:col>0</xdr:col>
      <xdr:colOff>1513217</xdr:colOff>
      <xdr:row>715</xdr:row>
      <xdr:rowOff>651752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82" t="5141" r="17329" b="7731"/>
        <a:stretch/>
      </xdr:blipFill>
      <xdr:spPr>
        <a:xfrm rot="16200000">
          <a:off x="581105" y="159615816"/>
          <a:ext cx="770817" cy="1093406"/>
        </a:xfrm>
        <a:prstGeom prst="rect">
          <a:avLst/>
        </a:prstGeom>
      </xdr:spPr>
    </xdr:pic>
    <xdr:clientData/>
  </xdr:twoCellAnchor>
  <xdr:twoCellAnchor editAs="oneCell">
    <xdr:from>
      <xdr:col>0</xdr:col>
      <xdr:colOff>300788</xdr:colOff>
      <xdr:row>730</xdr:row>
      <xdr:rowOff>55948</xdr:rowOff>
    </xdr:from>
    <xdr:to>
      <xdr:col>0</xdr:col>
      <xdr:colOff>942965</xdr:colOff>
      <xdr:row>732</xdr:row>
      <xdr:rowOff>293201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23" t="3044" r="6797" b="2606"/>
        <a:stretch/>
      </xdr:blipFill>
      <xdr:spPr>
        <a:xfrm rot="21435012">
          <a:off x="300788" y="165695698"/>
          <a:ext cx="642177" cy="742078"/>
        </a:xfrm>
        <a:prstGeom prst="rect">
          <a:avLst/>
        </a:prstGeom>
      </xdr:spPr>
    </xdr:pic>
    <xdr:clientData/>
  </xdr:twoCellAnchor>
  <xdr:oneCellAnchor>
    <xdr:from>
      <xdr:col>0</xdr:col>
      <xdr:colOff>321467</xdr:colOff>
      <xdr:row>763</xdr:row>
      <xdr:rowOff>142871</xdr:rowOff>
    </xdr:from>
    <xdr:ext cx="1345408" cy="276453"/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7" y="175317146"/>
          <a:ext cx="1345408" cy="276453"/>
        </a:xfrm>
        <a:prstGeom prst="rect">
          <a:avLst/>
        </a:prstGeom>
      </xdr:spPr>
    </xdr:pic>
    <xdr:clientData/>
  </xdr:oneCellAnchor>
  <xdr:twoCellAnchor editAs="oneCell">
    <xdr:from>
      <xdr:col>0</xdr:col>
      <xdr:colOff>607217</xdr:colOff>
      <xdr:row>770</xdr:row>
      <xdr:rowOff>47626</xdr:rowOff>
    </xdr:from>
    <xdr:to>
      <xdr:col>0</xdr:col>
      <xdr:colOff>1416841</xdr:colOff>
      <xdr:row>774</xdr:row>
      <xdr:rowOff>165405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217" y="176955451"/>
          <a:ext cx="809624" cy="936929"/>
        </a:xfrm>
        <a:prstGeom prst="rect">
          <a:avLst/>
        </a:prstGeom>
      </xdr:spPr>
    </xdr:pic>
    <xdr:clientData/>
  </xdr:twoCellAnchor>
  <xdr:twoCellAnchor editAs="oneCell">
    <xdr:from>
      <xdr:col>0</xdr:col>
      <xdr:colOff>547686</xdr:colOff>
      <xdr:row>775</xdr:row>
      <xdr:rowOff>59533</xdr:rowOff>
    </xdr:from>
    <xdr:to>
      <xdr:col>0</xdr:col>
      <xdr:colOff>1464465</xdr:colOff>
      <xdr:row>778</xdr:row>
      <xdr:rowOff>253801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6" y="177996058"/>
          <a:ext cx="916779" cy="1032468"/>
        </a:xfrm>
        <a:prstGeom prst="rect">
          <a:avLst/>
        </a:prstGeom>
      </xdr:spPr>
    </xdr:pic>
    <xdr:clientData/>
  </xdr:twoCellAnchor>
  <xdr:twoCellAnchor editAs="oneCell">
    <xdr:from>
      <xdr:col>0</xdr:col>
      <xdr:colOff>488158</xdr:colOff>
      <xdr:row>793</xdr:row>
      <xdr:rowOff>74378</xdr:rowOff>
    </xdr:from>
    <xdr:to>
      <xdr:col>0</xdr:col>
      <xdr:colOff>1488281</xdr:colOff>
      <xdr:row>798</xdr:row>
      <xdr:rowOff>116118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58" y="183678278"/>
          <a:ext cx="1000123" cy="994240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595314</xdr:colOff>
      <xdr:row>802</xdr:row>
      <xdr:rowOff>59532</xdr:rowOff>
    </xdr:from>
    <xdr:to>
      <xdr:col>0</xdr:col>
      <xdr:colOff>1404937</xdr:colOff>
      <xdr:row>803</xdr:row>
      <xdr:rowOff>701144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4" y="185587482"/>
          <a:ext cx="809623" cy="832112"/>
        </a:xfrm>
        <a:prstGeom prst="rect">
          <a:avLst/>
        </a:prstGeom>
      </xdr:spPr>
    </xdr:pic>
    <xdr:clientData/>
  </xdr:twoCellAnchor>
  <xdr:twoCellAnchor editAs="oneCell">
    <xdr:from>
      <xdr:col>0</xdr:col>
      <xdr:colOff>523869</xdr:colOff>
      <xdr:row>779</xdr:row>
      <xdr:rowOff>59531</xdr:rowOff>
    </xdr:from>
    <xdr:to>
      <xdr:col>0</xdr:col>
      <xdr:colOff>1440654</xdr:colOff>
      <xdr:row>782</xdr:row>
      <xdr:rowOff>254428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69" y="179158106"/>
          <a:ext cx="916785" cy="1033097"/>
        </a:xfrm>
        <a:prstGeom prst="rect">
          <a:avLst/>
        </a:prstGeom>
      </xdr:spPr>
    </xdr:pic>
    <xdr:clientData/>
  </xdr:twoCellAnchor>
  <xdr:twoCellAnchor editAs="oneCell">
    <xdr:from>
      <xdr:col>0</xdr:col>
      <xdr:colOff>535776</xdr:colOff>
      <xdr:row>783</xdr:row>
      <xdr:rowOff>59530</xdr:rowOff>
    </xdr:from>
    <xdr:to>
      <xdr:col>0</xdr:col>
      <xdr:colOff>1440145</xdr:colOff>
      <xdr:row>786</xdr:row>
      <xdr:rowOff>238125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776" y="180320155"/>
          <a:ext cx="904369" cy="1016795"/>
        </a:xfrm>
        <a:prstGeom prst="rect">
          <a:avLst/>
        </a:prstGeom>
      </xdr:spPr>
    </xdr:pic>
    <xdr:clientData/>
  </xdr:twoCellAnchor>
  <xdr:oneCellAnchor>
    <xdr:from>
      <xdr:col>0</xdr:col>
      <xdr:colOff>35719</xdr:colOff>
      <xdr:row>152</xdr:row>
      <xdr:rowOff>142874</xdr:rowOff>
    </xdr:from>
    <xdr:ext cx="1869280" cy="303046"/>
    <xdr:pic>
      <xdr:nvPicPr>
        <xdr:cNvPr id="40" name="Рисунок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18836" y="30392207"/>
          <a:ext cx="303046" cy="1869280"/>
        </a:xfrm>
        <a:prstGeom prst="rect">
          <a:avLst/>
        </a:prstGeom>
      </xdr:spPr>
    </xdr:pic>
    <xdr:clientData/>
  </xdr:oneCellAnchor>
  <xdr:twoCellAnchor editAs="oneCell">
    <xdr:from>
      <xdr:col>0</xdr:col>
      <xdr:colOff>142876</xdr:colOff>
      <xdr:row>124</xdr:row>
      <xdr:rowOff>142874</xdr:rowOff>
    </xdr:from>
    <xdr:to>
      <xdr:col>0</xdr:col>
      <xdr:colOff>1832301</xdr:colOff>
      <xdr:row>144</xdr:row>
      <xdr:rowOff>35718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04" t="2692" r="27946" b="3108"/>
        <a:stretch/>
      </xdr:blipFill>
      <xdr:spPr>
        <a:xfrm>
          <a:off x="142876" y="25841324"/>
          <a:ext cx="1689425" cy="3702844"/>
        </a:xfrm>
        <a:prstGeom prst="rect">
          <a:avLst/>
        </a:prstGeom>
      </xdr:spPr>
    </xdr:pic>
    <xdr:clientData/>
  </xdr:twoCellAnchor>
  <xdr:twoCellAnchor editAs="oneCell">
    <xdr:from>
      <xdr:col>0</xdr:col>
      <xdr:colOff>738192</xdr:colOff>
      <xdr:row>201</xdr:row>
      <xdr:rowOff>83346</xdr:rowOff>
    </xdr:from>
    <xdr:to>
      <xdr:col>0</xdr:col>
      <xdr:colOff>1190626</xdr:colOff>
      <xdr:row>213</xdr:row>
      <xdr:rowOff>124150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71" t="2905" r="41104" b="1984"/>
        <a:stretch/>
      </xdr:blipFill>
      <xdr:spPr>
        <a:xfrm>
          <a:off x="738192" y="40450296"/>
          <a:ext cx="452434" cy="2326804"/>
        </a:xfrm>
        <a:prstGeom prst="rect">
          <a:avLst/>
        </a:prstGeom>
      </xdr:spPr>
    </xdr:pic>
    <xdr:clientData/>
  </xdr:twoCellAnchor>
  <xdr:twoCellAnchor editAs="oneCell">
    <xdr:from>
      <xdr:col>0</xdr:col>
      <xdr:colOff>452440</xdr:colOff>
      <xdr:row>541</xdr:row>
      <xdr:rowOff>59532</xdr:rowOff>
    </xdr:from>
    <xdr:to>
      <xdr:col>0</xdr:col>
      <xdr:colOff>1536154</xdr:colOff>
      <xdr:row>542</xdr:row>
      <xdr:rowOff>1247355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35" t="5065" r="12117" b="4568"/>
        <a:stretch/>
      </xdr:blipFill>
      <xdr:spPr>
        <a:xfrm>
          <a:off x="452440" y="116435982"/>
          <a:ext cx="1083714" cy="1381124"/>
        </a:xfrm>
        <a:prstGeom prst="rect">
          <a:avLst/>
        </a:prstGeom>
      </xdr:spPr>
    </xdr:pic>
    <xdr:clientData/>
  </xdr:twoCellAnchor>
  <xdr:twoCellAnchor editAs="oneCell">
    <xdr:from>
      <xdr:col>0</xdr:col>
      <xdr:colOff>125715</xdr:colOff>
      <xdr:row>634</xdr:row>
      <xdr:rowOff>136219</xdr:rowOff>
    </xdr:from>
    <xdr:to>
      <xdr:col>0</xdr:col>
      <xdr:colOff>1782375</xdr:colOff>
      <xdr:row>640</xdr:row>
      <xdr:rowOff>47624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69" t="1894" r="15069" b="1215"/>
        <a:stretch/>
      </xdr:blipFill>
      <xdr:spPr>
        <a:xfrm rot="5400000">
          <a:off x="379217" y="141795692"/>
          <a:ext cx="1149655" cy="1656660"/>
        </a:xfrm>
        <a:prstGeom prst="rect">
          <a:avLst/>
        </a:prstGeom>
      </xdr:spPr>
    </xdr:pic>
    <xdr:clientData/>
  </xdr:twoCellAnchor>
  <xdr:twoCellAnchor editAs="oneCell">
    <xdr:from>
      <xdr:col>0</xdr:col>
      <xdr:colOff>416720</xdr:colOff>
      <xdr:row>708</xdr:row>
      <xdr:rowOff>95247</xdr:rowOff>
    </xdr:from>
    <xdr:to>
      <xdr:col>0</xdr:col>
      <xdr:colOff>1623718</xdr:colOff>
      <xdr:row>713</xdr:row>
      <xdr:rowOff>154778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20" y="158324547"/>
          <a:ext cx="1206998" cy="1278731"/>
        </a:xfrm>
        <a:prstGeom prst="rect">
          <a:avLst/>
        </a:prstGeom>
      </xdr:spPr>
    </xdr:pic>
    <xdr:clientData/>
  </xdr:twoCellAnchor>
  <xdr:twoCellAnchor editAs="oneCell">
    <xdr:from>
      <xdr:col>0</xdr:col>
      <xdr:colOff>901245</xdr:colOff>
      <xdr:row>732</xdr:row>
      <xdr:rowOff>140365</xdr:rowOff>
    </xdr:from>
    <xdr:to>
      <xdr:col>0</xdr:col>
      <xdr:colOff>1623043</xdr:colOff>
      <xdr:row>734</xdr:row>
      <xdr:rowOff>252413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2" t="9023" r="8174" b="9765"/>
        <a:stretch/>
      </xdr:blipFill>
      <xdr:spPr>
        <a:xfrm>
          <a:off x="901245" y="166284940"/>
          <a:ext cx="721798" cy="740698"/>
        </a:xfrm>
        <a:prstGeom prst="rect">
          <a:avLst/>
        </a:prstGeom>
      </xdr:spPr>
    </xdr:pic>
    <xdr:clientData/>
  </xdr:twoCellAnchor>
  <xdr:twoCellAnchor editAs="oneCell">
    <xdr:from>
      <xdr:col>0</xdr:col>
      <xdr:colOff>107156</xdr:colOff>
      <xdr:row>732</xdr:row>
      <xdr:rowOff>159543</xdr:rowOff>
    </xdr:from>
    <xdr:to>
      <xdr:col>0</xdr:col>
      <xdr:colOff>833436</xdr:colOff>
      <xdr:row>734</xdr:row>
      <xdr:rowOff>289524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2" t="9095" r="7653" b="3192"/>
        <a:stretch/>
      </xdr:blipFill>
      <xdr:spPr>
        <a:xfrm>
          <a:off x="107156" y="166304118"/>
          <a:ext cx="726280" cy="758631"/>
        </a:xfrm>
        <a:prstGeom prst="rect">
          <a:avLst/>
        </a:prstGeom>
      </xdr:spPr>
    </xdr:pic>
    <xdr:clientData/>
  </xdr:twoCellAnchor>
  <xdr:oneCellAnchor>
    <xdr:from>
      <xdr:col>0</xdr:col>
      <xdr:colOff>559594</xdr:colOff>
      <xdr:row>791</xdr:row>
      <xdr:rowOff>83343</xdr:rowOff>
    </xdr:from>
    <xdr:ext cx="949863" cy="857251"/>
    <xdr:pic>
      <xdr:nvPicPr>
        <xdr:cNvPr id="48" name="Рисунок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04" t="8441" r="6787" b="13420"/>
        <a:stretch/>
      </xdr:blipFill>
      <xdr:spPr>
        <a:xfrm>
          <a:off x="559594" y="182668068"/>
          <a:ext cx="949863" cy="857251"/>
        </a:xfrm>
        <a:prstGeom prst="rect">
          <a:avLst/>
        </a:prstGeom>
      </xdr:spPr>
    </xdr:pic>
    <xdr:clientData/>
  </xdr:oneCellAnchor>
  <xdr:twoCellAnchor editAs="oneCell">
    <xdr:from>
      <xdr:col>0</xdr:col>
      <xdr:colOff>440530</xdr:colOff>
      <xdr:row>619</xdr:row>
      <xdr:rowOff>95248</xdr:rowOff>
    </xdr:from>
    <xdr:to>
      <xdr:col>0</xdr:col>
      <xdr:colOff>1598661</xdr:colOff>
      <xdr:row>622</xdr:row>
      <xdr:rowOff>202405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530" y="137140948"/>
          <a:ext cx="1158131" cy="964407"/>
        </a:xfrm>
        <a:prstGeom prst="rect">
          <a:avLst/>
        </a:prstGeom>
      </xdr:spPr>
    </xdr:pic>
    <xdr:clientData/>
  </xdr:twoCellAnchor>
  <xdr:twoCellAnchor editAs="oneCell">
    <xdr:from>
      <xdr:col>0</xdr:col>
      <xdr:colOff>1012031</xdr:colOff>
      <xdr:row>356</xdr:row>
      <xdr:rowOff>109536</xdr:rowOff>
    </xdr:from>
    <xdr:to>
      <xdr:col>0</xdr:col>
      <xdr:colOff>1845468</xdr:colOff>
      <xdr:row>358</xdr:row>
      <xdr:rowOff>325948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0" t="10417" r="12137" b="13497"/>
        <a:stretch/>
      </xdr:blipFill>
      <xdr:spPr>
        <a:xfrm>
          <a:off x="1012031" y="72251886"/>
          <a:ext cx="833437" cy="826012"/>
        </a:xfrm>
        <a:prstGeom prst="rect">
          <a:avLst/>
        </a:prstGeom>
      </xdr:spPr>
    </xdr:pic>
    <xdr:clientData/>
  </xdr:twoCellAnchor>
  <xdr:twoCellAnchor editAs="oneCell">
    <xdr:from>
      <xdr:col>0</xdr:col>
      <xdr:colOff>107156</xdr:colOff>
      <xdr:row>356</xdr:row>
      <xdr:rowOff>97709</xdr:rowOff>
    </xdr:from>
    <xdr:to>
      <xdr:col>0</xdr:col>
      <xdr:colOff>964407</xdr:colOff>
      <xdr:row>358</xdr:row>
      <xdr:rowOff>325598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2" t="12343" r="11429" b="12228"/>
        <a:stretch/>
      </xdr:blipFill>
      <xdr:spPr>
        <a:xfrm>
          <a:off x="107156" y="72240059"/>
          <a:ext cx="857251" cy="837489"/>
        </a:xfrm>
        <a:prstGeom prst="rect">
          <a:avLst/>
        </a:prstGeom>
      </xdr:spPr>
    </xdr:pic>
    <xdr:clientData/>
  </xdr:twoCellAnchor>
  <xdr:twoCellAnchor editAs="oneCell">
    <xdr:from>
      <xdr:col>0</xdr:col>
      <xdr:colOff>1035842</xdr:colOff>
      <xdr:row>750</xdr:row>
      <xdr:rowOff>71437</xdr:rowOff>
    </xdr:from>
    <xdr:to>
      <xdr:col>0</xdr:col>
      <xdr:colOff>1767356</xdr:colOff>
      <xdr:row>752</xdr:row>
      <xdr:rowOff>547688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03" t="2389" r="23536" b="3824"/>
        <a:stretch/>
      </xdr:blipFill>
      <xdr:spPr>
        <a:xfrm>
          <a:off x="1035842" y="170340337"/>
          <a:ext cx="731514" cy="1257301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238126</xdr:colOff>
      <xdr:row>750</xdr:row>
      <xdr:rowOff>58552</xdr:rowOff>
    </xdr:from>
    <xdr:to>
      <xdr:col>0</xdr:col>
      <xdr:colOff>964405</xdr:colOff>
      <xdr:row>752</xdr:row>
      <xdr:rowOff>559594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90" t="2315" r="22326" b="3806"/>
        <a:stretch/>
      </xdr:blipFill>
      <xdr:spPr>
        <a:xfrm>
          <a:off x="238126" y="170327452"/>
          <a:ext cx="726279" cy="1282092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166686</xdr:colOff>
      <xdr:row>637</xdr:row>
      <xdr:rowOff>80322</xdr:rowOff>
    </xdr:from>
    <xdr:to>
      <xdr:col>0</xdr:col>
      <xdr:colOff>612927</xdr:colOff>
      <xdr:row>639</xdr:row>
      <xdr:rowOff>107156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6" y="142602897"/>
          <a:ext cx="446241" cy="445934"/>
        </a:xfrm>
        <a:prstGeom prst="rect">
          <a:avLst/>
        </a:prstGeom>
      </xdr:spPr>
    </xdr:pic>
    <xdr:clientData/>
  </xdr:twoCellAnchor>
  <xdr:oneCellAnchor>
    <xdr:from>
      <xdr:col>0</xdr:col>
      <xdr:colOff>500062</xdr:colOff>
      <xdr:row>623</xdr:row>
      <xdr:rowOff>71434</xdr:rowOff>
    </xdr:from>
    <xdr:ext cx="1071563" cy="939736"/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" y="138260134"/>
          <a:ext cx="1071563" cy="939736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476250</xdr:colOff>
      <xdr:row>627</xdr:row>
      <xdr:rowOff>71203</xdr:rowOff>
    </xdr:from>
    <xdr:to>
      <xdr:col>0</xdr:col>
      <xdr:colOff>1543119</xdr:colOff>
      <xdr:row>629</xdr:row>
      <xdr:rowOff>345281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39364803"/>
          <a:ext cx="1066869" cy="1093228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178594</xdr:colOff>
      <xdr:row>661</xdr:row>
      <xdr:rowOff>3</xdr:rowOff>
    </xdr:from>
    <xdr:to>
      <xdr:col>0</xdr:col>
      <xdr:colOff>1785110</xdr:colOff>
      <xdr:row>666</xdr:row>
      <xdr:rowOff>47624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4" y="148961478"/>
          <a:ext cx="1606516" cy="1000121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380999</xdr:colOff>
      <xdr:row>505</xdr:row>
      <xdr:rowOff>59531</xdr:rowOff>
    </xdr:from>
    <xdr:to>
      <xdr:col>0</xdr:col>
      <xdr:colOff>1612699</xdr:colOff>
      <xdr:row>506</xdr:row>
      <xdr:rowOff>1083470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08444506"/>
          <a:ext cx="1231700" cy="1214439"/>
        </a:xfrm>
        <a:prstGeom prst="rect">
          <a:avLst/>
        </a:prstGeom>
      </xdr:spPr>
    </xdr:pic>
    <xdr:clientData/>
  </xdr:twoCellAnchor>
  <xdr:twoCellAnchor editAs="oneCell">
    <xdr:from>
      <xdr:col>0</xdr:col>
      <xdr:colOff>71436</xdr:colOff>
      <xdr:row>678</xdr:row>
      <xdr:rowOff>1</xdr:rowOff>
    </xdr:from>
    <xdr:to>
      <xdr:col>0</xdr:col>
      <xdr:colOff>1881186</xdr:colOff>
      <xdr:row>681</xdr:row>
      <xdr:rowOff>11207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152199976"/>
          <a:ext cx="1809750" cy="592408"/>
        </a:xfrm>
        <a:prstGeom prst="rect">
          <a:avLst/>
        </a:prstGeom>
      </xdr:spPr>
    </xdr:pic>
    <xdr:clientData/>
  </xdr:twoCellAnchor>
  <xdr:twoCellAnchor editAs="oneCell">
    <xdr:from>
      <xdr:col>0</xdr:col>
      <xdr:colOff>71436</xdr:colOff>
      <xdr:row>682</xdr:row>
      <xdr:rowOff>83346</xdr:rowOff>
    </xdr:from>
    <xdr:to>
      <xdr:col>0</xdr:col>
      <xdr:colOff>1848123</xdr:colOff>
      <xdr:row>683</xdr:row>
      <xdr:rowOff>464346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153045321"/>
          <a:ext cx="1776687" cy="571501"/>
        </a:xfrm>
        <a:prstGeom prst="rect">
          <a:avLst/>
        </a:prstGeom>
      </xdr:spPr>
    </xdr:pic>
    <xdr:clientData/>
  </xdr:twoCellAnchor>
  <xdr:twoCellAnchor editAs="oneCell">
    <xdr:from>
      <xdr:col>0</xdr:col>
      <xdr:colOff>214311</xdr:colOff>
      <xdr:row>668</xdr:row>
      <xdr:rowOff>7249</xdr:rowOff>
    </xdr:from>
    <xdr:to>
      <xdr:col>0</xdr:col>
      <xdr:colOff>1643063</xdr:colOff>
      <xdr:row>673</xdr:row>
      <xdr:rowOff>162911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BEBA8EAE-BF5A-486C-A8C5-ECC9F3942E4B}">
              <a14:imgProps xmlns:a14="http://schemas.microsoft.com/office/drawing/2010/main">
                <a14:imgLayer r:embed="rId59">
                  <a14:imgEffect>
                    <a14:brightnessContrast contrast="6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1" y="150302224"/>
          <a:ext cx="1428752" cy="1108162"/>
        </a:xfrm>
        <a:prstGeom prst="rect">
          <a:avLst/>
        </a:prstGeom>
      </xdr:spPr>
    </xdr:pic>
    <xdr:clientData/>
  </xdr:twoCellAnchor>
  <xdr:twoCellAnchor editAs="oneCell">
    <xdr:from>
      <xdr:col>0</xdr:col>
      <xdr:colOff>685340</xdr:colOff>
      <xdr:row>301</xdr:row>
      <xdr:rowOff>135999</xdr:rowOff>
    </xdr:from>
    <xdr:to>
      <xdr:col>0</xdr:col>
      <xdr:colOff>1328327</xdr:colOff>
      <xdr:row>321</xdr:row>
      <xdr:rowOff>166688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BEBA8EAE-BF5A-486C-A8C5-ECC9F3942E4B}">
              <a14:imgProps xmlns:a14="http://schemas.microsoft.com/office/drawing/2010/main">
                <a14:imgLayer r:embed="rId61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340" y="60534024"/>
          <a:ext cx="642987" cy="3840689"/>
        </a:xfrm>
        <a:prstGeom prst="rect">
          <a:avLst/>
        </a:prstGeom>
      </xdr:spPr>
    </xdr:pic>
    <xdr:clientData/>
  </xdr:twoCellAnchor>
  <xdr:twoCellAnchor editAs="oneCell">
    <xdr:from>
      <xdr:col>0</xdr:col>
      <xdr:colOff>583406</xdr:colOff>
      <xdr:row>716</xdr:row>
      <xdr:rowOff>71440</xdr:rowOff>
    </xdr:from>
    <xdr:to>
      <xdr:col>0</xdr:col>
      <xdr:colOff>1393032</xdr:colOff>
      <xdr:row>717</xdr:row>
      <xdr:rowOff>690566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406" y="160701040"/>
          <a:ext cx="809626" cy="809626"/>
        </a:xfrm>
        <a:prstGeom prst="rect">
          <a:avLst/>
        </a:prstGeom>
      </xdr:spPr>
    </xdr:pic>
    <xdr:clientData/>
  </xdr:twoCellAnchor>
  <xdr:twoCellAnchor editAs="oneCell">
    <xdr:from>
      <xdr:col>0</xdr:col>
      <xdr:colOff>321470</xdr:colOff>
      <xdr:row>761</xdr:row>
      <xdr:rowOff>83342</xdr:rowOff>
    </xdr:from>
    <xdr:to>
      <xdr:col>0</xdr:col>
      <xdr:colOff>1583533</xdr:colOff>
      <xdr:row>761</xdr:row>
      <xdr:rowOff>426171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70" y="174305117"/>
          <a:ext cx="1262063" cy="342829"/>
        </a:xfrm>
        <a:prstGeom prst="rect">
          <a:avLst/>
        </a:prstGeom>
      </xdr:spPr>
    </xdr:pic>
    <xdr:clientData/>
  </xdr:twoCellAnchor>
  <xdr:twoCellAnchor editAs="oneCell">
    <xdr:from>
      <xdr:col>0</xdr:col>
      <xdr:colOff>1226342</xdr:colOff>
      <xdr:row>730</xdr:row>
      <xdr:rowOff>83343</xdr:rowOff>
    </xdr:from>
    <xdr:to>
      <xdr:col>0</xdr:col>
      <xdr:colOff>1844757</xdr:colOff>
      <xdr:row>733</xdr:row>
      <xdr:rowOff>71436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83" t="4457" r="11152" b="4459"/>
        <a:stretch/>
      </xdr:blipFill>
      <xdr:spPr>
        <a:xfrm rot="21345825">
          <a:off x="1226342" y="165723093"/>
          <a:ext cx="618415" cy="807243"/>
        </a:xfrm>
        <a:prstGeom prst="rect">
          <a:avLst/>
        </a:prstGeom>
      </xdr:spPr>
    </xdr:pic>
    <xdr:clientData/>
  </xdr:twoCellAnchor>
  <xdr:twoCellAnchor editAs="oneCell">
    <xdr:from>
      <xdr:col>0</xdr:col>
      <xdr:colOff>226219</xdr:colOff>
      <xdr:row>168</xdr:row>
      <xdr:rowOff>178594</xdr:rowOff>
    </xdr:from>
    <xdr:to>
      <xdr:col>0</xdr:col>
      <xdr:colOff>1785939</xdr:colOff>
      <xdr:row>182</xdr:row>
      <xdr:rowOff>152838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91" t="6618" r="22947" b="4474"/>
        <a:stretch/>
      </xdr:blipFill>
      <xdr:spPr>
        <a:xfrm>
          <a:off x="226219" y="34259044"/>
          <a:ext cx="1559720" cy="2641244"/>
        </a:xfrm>
        <a:prstGeom prst="rect">
          <a:avLst/>
        </a:prstGeom>
      </xdr:spPr>
    </xdr:pic>
    <xdr:clientData/>
  </xdr:twoCellAnchor>
  <xdr:twoCellAnchor editAs="oneCell">
    <xdr:from>
      <xdr:col>0</xdr:col>
      <xdr:colOff>416717</xdr:colOff>
      <xdr:row>643</xdr:row>
      <xdr:rowOff>47624</xdr:rowOff>
    </xdr:from>
    <xdr:to>
      <xdr:col>0</xdr:col>
      <xdr:colOff>1596546</xdr:colOff>
      <xdr:row>644</xdr:row>
      <xdr:rowOff>940593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23" t="11642" r="9822" b="17738"/>
        <a:stretch/>
      </xdr:blipFill>
      <xdr:spPr>
        <a:xfrm>
          <a:off x="416717" y="144579974"/>
          <a:ext cx="1179829" cy="1083469"/>
        </a:xfrm>
        <a:prstGeom prst="rect">
          <a:avLst/>
        </a:prstGeom>
      </xdr:spPr>
    </xdr:pic>
    <xdr:clientData/>
  </xdr:twoCellAnchor>
  <xdr:twoCellAnchor editAs="oneCell">
    <xdr:from>
      <xdr:col>6</xdr:col>
      <xdr:colOff>1489238</xdr:colOff>
      <xdr:row>0</xdr:row>
      <xdr:rowOff>190082</xdr:rowOff>
    </xdr:from>
    <xdr:to>
      <xdr:col>10</xdr:col>
      <xdr:colOff>1026319</xdr:colOff>
      <xdr:row>5</xdr:row>
      <xdr:rowOff>23811</xdr:rowOff>
    </xdr:to>
    <xdr:pic>
      <xdr:nvPicPr>
        <xdr:cNvPr id="68" name="Рисунок 67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1588" y="190082"/>
          <a:ext cx="3766181" cy="805279"/>
        </a:xfrm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0</xdr:row>
      <xdr:rowOff>47625</xdr:rowOff>
    </xdr:from>
    <xdr:to>
      <xdr:col>4</xdr:col>
      <xdr:colOff>673235</xdr:colOff>
      <xdr:row>5</xdr:row>
      <xdr:rowOff>190499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1131" y="47625"/>
          <a:ext cx="661329" cy="1114424"/>
        </a:xfrm>
        <a:prstGeom prst="rect">
          <a:avLst/>
        </a:prstGeom>
      </xdr:spPr>
    </xdr:pic>
    <xdr:clientData/>
  </xdr:twoCellAnchor>
  <xdr:twoCellAnchor editAs="oneCell">
    <xdr:from>
      <xdr:col>5</xdr:col>
      <xdr:colOff>119056</xdr:colOff>
      <xdr:row>0</xdr:row>
      <xdr:rowOff>95251</xdr:rowOff>
    </xdr:from>
    <xdr:to>
      <xdr:col>6</xdr:col>
      <xdr:colOff>881056</xdr:colOff>
      <xdr:row>5</xdr:row>
      <xdr:rowOff>148926</xdr:rowOff>
    </xdr:to>
    <xdr:pic>
      <xdr:nvPicPr>
        <xdr:cNvPr id="70" name="Рисунок 69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31" y="95251"/>
          <a:ext cx="1704974" cy="1025225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</xdr:colOff>
      <xdr:row>0</xdr:row>
      <xdr:rowOff>47625</xdr:rowOff>
    </xdr:from>
    <xdr:to>
      <xdr:col>0</xdr:col>
      <xdr:colOff>596064</xdr:colOff>
      <xdr:row>5</xdr:row>
      <xdr:rowOff>202405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" y="47625"/>
          <a:ext cx="572252" cy="1126330"/>
        </a:xfrm>
        <a:prstGeom prst="rect">
          <a:avLst/>
        </a:prstGeom>
      </xdr:spPr>
    </xdr:pic>
    <xdr:clientData/>
  </xdr:twoCellAnchor>
  <xdr:twoCellAnchor editAs="oneCell">
    <xdr:from>
      <xdr:col>0</xdr:col>
      <xdr:colOff>321470</xdr:colOff>
      <xdr:row>543</xdr:row>
      <xdr:rowOff>63922</xdr:rowOff>
    </xdr:from>
    <xdr:to>
      <xdr:col>0</xdr:col>
      <xdr:colOff>1678783</xdr:colOff>
      <xdr:row>546</xdr:row>
      <xdr:rowOff>274128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70" y="117935797"/>
          <a:ext cx="1357313" cy="1067456"/>
        </a:xfrm>
        <a:prstGeom prst="rect">
          <a:avLst/>
        </a:prstGeom>
      </xdr:spPr>
    </xdr:pic>
    <xdr:clientData/>
  </xdr:twoCellAnchor>
  <xdr:twoCellAnchor editAs="oneCell">
    <xdr:from>
      <xdr:col>0</xdr:col>
      <xdr:colOff>273845</xdr:colOff>
      <xdr:row>799</xdr:row>
      <xdr:rowOff>178594</xdr:rowOff>
    </xdr:from>
    <xdr:to>
      <xdr:col>0</xdr:col>
      <xdr:colOff>1845469</xdr:colOff>
      <xdr:row>801</xdr:row>
      <xdr:rowOff>173848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45" y="184925494"/>
          <a:ext cx="1571624" cy="481029"/>
        </a:xfrm>
        <a:prstGeom prst="rect">
          <a:avLst/>
        </a:prstGeom>
      </xdr:spPr>
    </xdr:pic>
    <xdr:clientData/>
  </xdr:twoCellAnchor>
  <xdr:oneCellAnchor>
    <xdr:from>
      <xdr:col>0</xdr:col>
      <xdr:colOff>369089</xdr:colOff>
      <xdr:row>760</xdr:row>
      <xdr:rowOff>71436</xdr:rowOff>
    </xdr:from>
    <xdr:ext cx="1226345" cy="328660"/>
    <xdr:pic>
      <xdr:nvPicPr>
        <xdr:cNvPr id="74" name="Рисунок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89" y="173816961"/>
          <a:ext cx="1226345" cy="328660"/>
        </a:xfrm>
        <a:prstGeom prst="rect">
          <a:avLst/>
        </a:prstGeom>
      </xdr:spPr>
    </xdr:pic>
    <xdr:clientData/>
  </xdr:oneCellAnchor>
  <xdr:twoCellAnchor editAs="oneCell">
    <xdr:from>
      <xdr:col>0</xdr:col>
      <xdr:colOff>345281</xdr:colOff>
      <xdr:row>641</xdr:row>
      <xdr:rowOff>113472</xdr:rowOff>
    </xdr:from>
    <xdr:to>
      <xdr:col>0</xdr:col>
      <xdr:colOff>1607343</xdr:colOff>
      <xdr:row>642</xdr:row>
      <xdr:rowOff>909117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1" y="143474247"/>
          <a:ext cx="1262062" cy="986145"/>
        </a:xfrm>
        <a:prstGeom prst="rect">
          <a:avLst/>
        </a:prstGeom>
      </xdr:spPr>
    </xdr:pic>
    <xdr:clientData/>
  </xdr:twoCellAnchor>
  <xdr:twoCellAnchor editAs="oneCell">
    <xdr:from>
      <xdr:col>0</xdr:col>
      <xdr:colOff>799263</xdr:colOff>
      <xdr:row>765</xdr:row>
      <xdr:rowOff>181894</xdr:rowOff>
    </xdr:from>
    <xdr:to>
      <xdr:col>0</xdr:col>
      <xdr:colOff>1114791</xdr:colOff>
      <xdr:row>770</xdr:row>
      <xdr:rowOff>20075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002019">
          <a:off x="799263" y="175737169"/>
          <a:ext cx="315528" cy="119073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653</xdr:row>
      <xdr:rowOff>71438</xdr:rowOff>
    </xdr:from>
    <xdr:to>
      <xdr:col>0</xdr:col>
      <xdr:colOff>1619251</xdr:colOff>
      <xdr:row>657</xdr:row>
      <xdr:rowOff>154279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147432713"/>
          <a:ext cx="1238250" cy="901991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392907</xdr:colOff>
      <xdr:row>787</xdr:row>
      <xdr:rowOff>95250</xdr:rowOff>
    </xdr:from>
    <xdr:to>
      <xdr:col>0</xdr:col>
      <xdr:colOff>1594875</xdr:colOff>
      <xdr:row>790</xdr:row>
      <xdr:rowOff>252410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54" r="9554"/>
        <a:stretch/>
      </xdr:blipFill>
      <xdr:spPr>
        <a:xfrm>
          <a:off x="392907" y="181517925"/>
          <a:ext cx="1201968" cy="995360"/>
        </a:xfrm>
        <a:prstGeom prst="rect">
          <a:avLst/>
        </a:prstGeom>
      </xdr:spPr>
    </xdr:pic>
    <xdr:clientData/>
  </xdr:twoCellAnchor>
  <xdr:twoCellAnchor editAs="oneCell">
    <xdr:from>
      <xdr:col>0</xdr:col>
      <xdr:colOff>511968</xdr:colOff>
      <xdr:row>630</xdr:row>
      <xdr:rowOff>75936</xdr:rowOff>
    </xdr:from>
    <xdr:to>
      <xdr:col>0</xdr:col>
      <xdr:colOff>1440501</xdr:colOff>
      <xdr:row>633</xdr:row>
      <xdr:rowOff>333374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968" y="140598261"/>
          <a:ext cx="928533" cy="1248038"/>
        </a:xfrm>
        <a:prstGeom prst="rect">
          <a:avLst/>
        </a:prstGeom>
      </xdr:spPr>
    </xdr:pic>
    <xdr:clientData/>
  </xdr:twoCellAnchor>
  <xdr:twoCellAnchor editAs="oneCell">
    <xdr:from>
      <xdr:col>0</xdr:col>
      <xdr:colOff>95248</xdr:colOff>
      <xdr:row>646</xdr:row>
      <xdr:rowOff>198515</xdr:rowOff>
    </xdr:from>
    <xdr:to>
      <xdr:col>0</xdr:col>
      <xdr:colOff>1853933</xdr:colOff>
      <xdr:row>651</xdr:row>
      <xdr:rowOff>83343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96" b="21722"/>
        <a:stretch/>
      </xdr:blipFill>
      <xdr:spPr>
        <a:xfrm>
          <a:off x="95248" y="146092940"/>
          <a:ext cx="1758685" cy="932578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595313</xdr:colOff>
      <xdr:row>120</xdr:row>
      <xdr:rowOff>119063</xdr:rowOff>
    </xdr:from>
    <xdr:to>
      <xdr:col>0</xdr:col>
      <xdr:colOff>1333501</xdr:colOff>
      <xdr:row>121</xdr:row>
      <xdr:rowOff>1071563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16" t="4264" r="23342" b="10855"/>
        <a:stretch/>
      </xdr:blipFill>
      <xdr:spPr>
        <a:xfrm>
          <a:off x="595313" y="24093488"/>
          <a:ext cx="738188" cy="1146700"/>
        </a:xfrm>
        <a:prstGeom prst="rect">
          <a:avLst/>
        </a:prstGeom>
      </xdr:spPr>
    </xdr:pic>
    <xdr:clientData/>
  </xdr:twoCellAnchor>
  <xdr:twoCellAnchor editAs="oneCell">
    <xdr:from>
      <xdr:col>0</xdr:col>
      <xdr:colOff>154782</xdr:colOff>
      <xdr:row>686</xdr:row>
      <xdr:rowOff>107156</xdr:rowOff>
    </xdr:from>
    <xdr:to>
      <xdr:col>0</xdr:col>
      <xdr:colOff>1785938</xdr:colOff>
      <xdr:row>704</xdr:row>
      <xdr:rowOff>43055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5" t="10346" r="30677" b="10737"/>
        <a:stretch/>
      </xdr:blipFill>
      <xdr:spPr>
        <a:xfrm>
          <a:off x="154782" y="154145456"/>
          <a:ext cx="1631156" cy="336489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343</xdr:row>
      <xdr:rowOff>59532</xdr:rowOff>
    </xdr:from>
    <xdr:to>
      <xdr:col>0</xdr:col>
      <xdr:colOff>1678781</xdr:colOff>
      <xdr:row>355</xdr:row>
      <xdr:rowOff>157541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32" t="2258" r="22313" b="2665"/>
        <a:stretch/>
      </xdr:blipFill>
      <xdr:spPr>
        <a:xfrm>
          <a:off x="285750" y="69725382"/>
          <a:ext cx="1393031" cy="2384009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547</xdr:row>
      <xdr:rowOff>166688</xdr:rowOff>
    </xdr:from>
    <xdr:to>
      <xdr:col>0</xdr:col>
      <xdr:colOff>1810053</xdr:colOff>
      <xdr:row>554</xdr:row>
      <xdr:rowOff>142875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53" t="15778" r="8394" b="18505"/>
        <a:stretch/>
      </xdr:blipFill>
      <xdr:spPr>
        <a:xfrm>
          <a:off x="130968" y="119229188"/>
          <a:ext cx="1679085" cy="1309687"/>
        </a:xfrm>
        <a:prstGeom prst="rect">
          <a:avLst/>
        </a:prstGeom>
      </xdr:spPr>
    </xdr:pic>
    <xdr:clientData/>
  </xdr:twoCellAnchor>
  <xdr:twoCellAnchor editAs="oneCell">
    <xdr:from>
      <xdr:col>0</xdr:col>
      <xdr:colOff>1357313</xdr:colOff>
      <xdr:row>379</xdr:row>
      <xdr:rowOff>95250</xdr:rowOff>
    </xdr:from>
    <xdr:to>
      <xdr:col>0</xdr:col>
      <xdr:colOff>1803554</xdr:colOff>
      <xdr:row>381</xdr:row>
      <xdr:rowOff>145896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313" y="80381475"/>
          <a:ext cx="446241" cy="450696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119062</xdr:colOff>
      <xdr:row>735</xdr:row>
      <xdr:rowOff>166688</xdr:rowOff>
    </xdr:from>
    <xdr:to>
      <xdr:col>0</xdr:col>
      <xdr:colOff>565303</xdr:colOff>
      <xdr:row>738</xdr:row>
      <xdr:rowOff>50647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" y="167254238"/>
          <a:ext cx="446241" cy="455459"/>
        </a:xfrm>
        <a:prstGeom prst="rect">
          <a:avLst/>
        </a:prstGeom>
      </xdr:spPr>
    </xdr:pic>
    <xdr:clientData/>
  </xdr:twoCellAnchor>
  <xdr:twoCellAnchor editAs="oneCell">
    <xdr:from>
      <xdr:col>0</xdr:col>
      <xdr:colOff>778443</xdr:colOff>
      <xdr:row>736</xdr:row>
      <xdr:rowOff>78808</xdr:rowOff>
    </xdr:from>
    <xdr:to>
      <xdr:col>0</xdr:col>
      <xdr:colOff>1225428</xdr:colOff>
      <xdr:row>745</xdr:row>
      <xdr:rowOff>59530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54325" y="167980976"/>
          <a:ext cx="1695222" cy="446985"/>
        </a:xfrm>
        <a:prstGeom prst="rect">
          <a:avLst/>
        </a:prstGeom>
      </xdr:spPr>
    </xdr:pic>
    <xdr:clientData/>
  </xdr:twoCellAnchor>
  <xdr:twoCellAnchor editAs="oneCell">
    <xdr:from>
      <xdr:col>0</xdr:col>
      <xdr:colOff>83343</xdr:colOff>
      <xdr:row>748</xdr:row>
      <xdr:rowOff>71438</xdr:rowOff>
    </xdr:from>
    <xdr:to>
      <xdr:col>0</xdr:col>
      <xdr:colOff>1873606</xdr:colOff>
      <xdr:row>749</xdr:row>
      <xdr:rowOff>214313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" y="169635488"/>
          <a:ext cx="1790263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116681</xdr:colOff>
      <xdr:row>747</xdr:row>
      <xdr:rowOff>57149</xdr:rowOff>
    </xdr:from>
    <xdr:to>
      <xdr:col>0</xdr:col>
      <xdr:colOff>562922</xdr:colOff>
      <xdr:row>748</xdr:row>
      <xdr:rowOff>322108</xdr:rowOff>
    </xdr:to>
    <xdr:pic>
      <xdr:nvPicPr>
        <xdr:cNvPr id="90" name="Рисунок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1" y="169430699"/>
          <a:ext cx="446241" cy="455459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166687</xdr:colOff>
      <xdr:row>295</xdr:row>
      <xdr:rowOff>119062</xdr:rowOff>
    </xdr:from>
    <xdr:to>
      <xdr:col>0</xdr:col>
      <xdr:colOff>1797524</xdr:colOff>
      <xdr:row>297</xdr:row>
      <xdr:rowOff>261938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" y="58393012"/>
          <a:ext cx="1630837" cy="666751"/>
        </a:xfrm>
        <a:prstGeom prst="rect">
          <a:avLst/>
        </a:prstGeom>
      </xdr:spPr>
    </xdr:pic>
    <xdr:clientData/>
  </xdr:twoCellAnchor>
  <xdr:twoCellAnchor editAs="oneCell">
    <xdr:from>
      <xdr:col>0</xdr:col>
      <xdr:colOff>702469</xdr:colOff>
      <xdr:row>253</xdr:row>
      <xdr:rowOff>0</xdr:rowOff>
    </xdr:from>
    <xdr:to>
      <xdr:col>0</xdr:col>
      <xdr:colOff>1273968</xdr:colOff>
      <xdr:row>290</xdr:row>
      <xdr:rowOff>88888</xdr:rowOff>
    </xdr:to>
    <xdr:pic>
      <xdr:nvPicPr>
        <xdr:cNvPr id="92" name="Рисунок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469" y="50272950"/>
          <a:ext cx="571499" cy="7137388"/>
        </a:xfrm>
        <a:prstGeom prst="rect">
          <a:avLst/>
        </a:prstGeom>
      </xdr:spPr>
    </xdr:pic>
    <xdr:clientData/>
  </xdr:twoCellAnchor>
  <xdr:twoCellAnchor editAs="oneCell">
    <xdr:from>
      <xdr:col>0</xdr:col>
      <xdr:colOff>261937</xdr:colOff>
      <xdr:row>722</xdr:row>
      <xdr:rowOff>59532</xdr:rowOff>
    </xdr:from>
    <xdr:to>
      <xdr:col>0</xdr:col>
      <xdr:colOff>861565</xdr:colOff>
      <xdr:row>725</xdr:row>
      <xdr:rowOff>3502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67" t="2856" r="10049" b="3619"/>
        <a:stretch/>
      </xdr:blipFill>
      <xdr:spPr>
        <a:xfrm>
          <a:off x="261937" y="163975257"/>
          <a:ext cx="599628" cy="573879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297654</xdr:colOff>
      <xdr:row>726</xdr:row>
      <xdr:rowOff>11909</xdr:rowOff>
    </xdr:from>
    <xdr:to>
      <xdr:col>0</xdr:col>
      <xdr:colOff>931273</xdr:colOff>
      <xdr:row>728</xdr:row>
      <xdr:rowOff>188120</xdr:rowOff>
    </xdr:to>
    <xdr:pic>
      <xdr:nvPicPr>
        <xdr:cNvPr id="94" name="Рисунок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79" t="3428" r="10417" b="3221"/>
        <a:stretch/>
      </xdr:blipFill>
      <xdr:spPr>
        <a:xfrm>
          <a:off x="297654" y="164775359"/>
          <a:ext cx="633619" cy="614361"/>
        </a:xfrm>
        <a:prstGeom prst="rect">
          <a:avLst/>
        </a:prstGeom>
      </xdr:spPr>
    </xdr:pic>
    <xdr:clientData/>
  </xdr:twoCellAnchor>
  <xdr:twoCellAnchor editAs="oneCell">
    <xdr:from>
      <xdr:col>0</xdr:col>
      <xdr:colOff>989798</xdr:colOff>
      <xdr:row>722</xdr:row>
      <xdr:rowOff>41710</xdr:rowOff>
    </xdr:from>
    <xdr:to>
      <xdr:col>0</xdr:col>
      <xdr:colOff>1855018</xdr:colOff>
      <xdr:row>725</xdr:row>
      <xdr:rowOff>126206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798" y="163957435"/>
          <a:ext cx="865220" cy="713146"/>
        </a:xfrm>
        <a:prstGeom prst="rect">
          <a:avLst/>
        </a:prstGeom>
      </xdr:spPr>
    </xdr:pic>
    <xdr:clientData/>
  </xdr:twoCellAnchor>
  <xdr:twoCellAnchor editAs="oneCell">
    <xdr:from>
      <xdr:col>0</xdr:col>
      <xdr:colOff>893131</xdr:colOff>
      <xdr:row>726</xdr:row>
      <xdr:rowOff>118756</xdr:rowOff>
    </xdr:from>
    <xdr:to>
      <xdr:col>0</xdr:col>
      <xdr:colOff>1692247</xdr:colOff>
      <xdr:row>728</xdr:row>
      <xdr:rowOff>3135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664398">
          <a:off x="893131" y="164882206"/>
          <a:ext cx="799116" cy="322529"/>
        </a:xfrm>
        <a:prstGeom prst="rect">
          <a:avLst/>
        </a:prstGeom>
      </xdr:spPr>
    </xdr:pic>
    <xdr:clientData/>
  </xdr:twoCellAnchor>
  <xdr:twoCellAnchor editAs="oneCell">
    <xdr:from>
      <xdr:col>0</xdr:col>
      <xdr:colOff>309562</xdr:colOff>
      <xdr:row>450</xdr:row>
      <xdr:rowOff>166688</xdr:rowOff>
    </xdr:from>
    <xdr:to>
      <xdr:col>0</xdr:col>
      <xdr:colOff>1654969</xdr:colOff>
      <xdr:row>457</xdr:row>
      <xdr:rowOff>162364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98074163"/>
          <a:ext cx="1345407" cy="1329176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369093</xdr:colOff>
      <xdr:row>431</xdr:row>
      <xdr:rowOff>47628</xdr:rowOff>
    </xdr:from>
    <xdr:to>
      <xdr:col>0</xdr:col>
      <xdr:colOff>1630901</xdr:colOff>
      <xdr:row>432</xdr:row>
      <xdr:rowOff>1095376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" y="93383103"/>
          <a:ext cx="1261808" cy="1238248"/>
        </a:xfrm>
        <a:prstGeom prst="rect">
          <a:avLst/>
        </a:prstGeom>
      </xdr:spPr>
    </xdr:pic>
    <xdr:clientData/>
  </xdr:twoCellAnchor>
  <xdr:twoCellAnchor editAs="oneCell">
    <xdr:from>
      <xdr:col>0</xdr:col>
      <xdr:colOff>261938</xdr:colOff>
      <xdr:row>577</xdr:row>
      <xdr:rowOff>59531</xdr:rowOff>
    </xdr:from>
    <xdr:to>
      <xdr:col>0</xdr:col>
      <xdr:colOff>1721632</xdr:colOff>
      <xdr:row>582</xdr:row>
      <xdr:rowOff>23812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89" b="18505"/>
        <a:stretch/>
      </xdr:blipFill>
      <xdr:spPr>
        <a:xfrm>
          <a:off x="261938" y="127284956"/>
          <a:ext cx="1459694" cy="916781"/>
        </a:xfrm>
        <a:prstGeom prst="rect">
          <a:avLst/>
        </a:prstGeom>
      </xdr:spPr>
    </xdr:pic>
    <xdr:clientData/>
  </xdr:twoCellAnchor>
  <xdr:twoCellAnchor editAs="oneCell">
    <xdr:from>
      <xdr:col>0</xdr:col>
      <xdr:colOff>261938</xdr:colOff>
      <xdr:row>566</xdr:row>
      <xdr:rowOff>83344</xdr:rowOff>
    </xdr:from>
    <xdr:to>
      <xdr:col>0</xdr:col>
      <xdr:colOff>1721632</xdr:colOff>
      <xdr:row>571</xdr:row>
      <xdr:rowOff>47625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89" b="18505"/>
        <a:stretch/>
      </xdr:blipFill>
      <xdr:spPr>
        <a:xfrm>
          <a:off x="261938" y="125213269"/>
          <a:ext cx="1459694" cy="916781"/>
        </a:xfrm>
        <a:prstGeom prst="rect">
          <a:avLst/>
        </a:prstGeom>
      </xdr:spPr>
    </xdr:pic>
    <xdr:clientData/>
  </xdr:twoCellAnchor>
  <xdr:twoCellAnchor editAs="oneCell">
    <xdr:from>
      <xdr:col>0</xdr:col>
      <xdr:colOff>202407</xdr:colOff>
      <xdr:row>587</xdr:row>
      <xdr:rowOff>178595</xdr:rowOff>
    </xdr:from>
    <xdr:to>
      <xdr:col>0</xdr:col>
      <xdr:colOff>1833161</xdr:colOff>
      <xdr:row>593</xdr:row>
      <xdr:rowOff>1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BEBA8EAE-BF5A-486C-A8C5-ECC9F3942E4B}">
              <a14:imgProps xmlns:a14="http://schemas.microsoft.com/office/drawing/2010/main">
                <a14:imgLayer r:embed="rId96">
                  <a14:imgEffect>
                    <a14:brightnessContrast bright="1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7" y="129309020"/>
          <a:ext cx="1630754" cy="964406"/>
        </a:xfrm>
        <a:prstGeom prst="rect">
          <a:avLst/>
        </a:prstGeom>
      </xdr:spPr>
    </xdr:pic>
    <xdr:clientData/>
  </xdr:twoCellAnchor>
  <xdr:twoCellAnchor editAs="oneCell">
    <xdr:from>
      <xdr:col>0</xdr:col>
      <xdr:colOff>416719</xdr:colOff>
      <xdr:row>116</xdr:row>
      <xdr:rowOff>95250</xdr:rowOff>
    </xdr:from>
    <xdr:to>
      <xdr:col>0</xdr:col>
      <xdr:colOff>1547812</xdr:colOff>
      <xdr:row>119</xdr:row>
      <xdr:rowOff>209728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19" y="22936200"/>
          <a:ext cx="1131093" cy="933628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357188</xdr:colOff>
      <xdr:row>609</xdr:row>
      <xdr:rowOff>59531</xdr:rowOff>
    </xdr:from>
    <xdr:to>
      <xdr:col>0</xdr:col>
      <xdr:colOff>1668170</xdr:colOff>
      <xdr:row>614</xdr:row>
      <xdr:rowOff>202405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8" y="133380956"/>
          <a:ext cx="1310982" cy="1323974"/>
        </a:xfrm>
        <a:prstGeom prst="rect">
          <a:avLst/>
        </a:prstGeom>
      </xdr:spPr>
    </xdr:pic>
    <xdr:clientData/>
  </xdr:twoCellAnchor>
  <xdr:twoCellAnchor editAs="oneCell">
    <xdr:from>
      <xdr:col>0</xdr:col>
      <xdr:colOff>321469</xdr:colOff>
      <xdr:row>298</xdr:row>
      <xdr:rowOff>107156</xdr:rowOff>
    </xdr:from>
    <xdr:to>
      <xdr:col>0</xdr:col>
      <xdr:colOff>1714500</xdr:colOff>
      <xdr:row>299</xdr:row>
      <xdr:rowOff>802321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9" y="59238356"/>
          <a:ext cx="1393031" cy="885665"/>
        </a:xfrm>
        <a:prstGeom prst="rect">
          <a:avLst/>
        </a:prstGeom>
      </xdr:spPr>
    </xdr:pic>
    <xdr:clientData/>
  </xdr:twoCellAnchor>
  <xdr:twoCellAnchor editAs="oneCell">
    <xdr:from>
      <xdr:col>0</xdr:col>
      <xdr:colOff>55608</xdr:colOff>
      <xdr:row>325</xdr:row>
      <xdr:rowOff>182520</xdr:rowOff>
    </xdr:from>
    <xdr:to>
      <xdr:col>0</xdr:col>
      <xdr:colOff>1884054</xdr:colOff>
      <xdr:row>332</xdr:row>
      <xdr:rowOff>1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08" y="65152545"/>
          <a:ext cx="1828446" cy="1150981"/>
        </a:xfrm>
        <a:prstGeom prst="rect">
          <a:avLst/>
        </a:prstGeom>
      </xdr:spPr>
    </xdr:pic>
    <xdr:clientData/>
  </xdr:twoCellAnchor>
  <xdr:twoCellAnchor editAs="oneCell">
    <xdr:from>
      <xdr:col>0</xdr:col>
      <xdr:colOff>416718</xdr:colOff>
      <xdr:row>339</xdr:row>
      <xdr:rowOff>71439</xdr:rowOff>
    </xdr:from>
    <xdr:to>
      <xdr:col>0</xdr:col>
      <xdr:colOff>1568218</xdr:colOff>
      <xdr:row>340</xdr:row>
      <xdr:rowOff>785813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18" y="67660839"/>
          <a:ext cx="1151500" cy="90487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476251</xdr:colOff>
      <xdr:row>362</xdr:row>
      <xdr:rowOff>71438</xdr:rowOff>
    </xdr:from>
    <xdr:to>
      <xdr:col>0</xdr:col>
      <xdr:colOff>1548723</xdr:colOff>
      <xdr:row>363</xdr:row>
      <xdr:rowOff>904875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1" y="74271188"/>
          <a:ext cx="1072472" cy="1023937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357189</xdr:colOff>
      <xdr:row>377</xdr:row>
      <xdr:rowOff>83343</xdr:rowOff>
    </xdr:from>
    <xdr:to>
      <xdr:col>0</xdr:col>
      <xdr:colOff>1571626</xdr:colOff>
      <xdr:row>378</xdr:row>
      <xdr:rowOff>654843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9" y="79483743"/>
          <a:ext cx="1214437" cy="76475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375</xdr:row>
      <xdr:rowOff>72398</xdr:rowOff>
    </xdr:from>
    <xdr:to>
      <xdr:col>0</xdr:col>
      <xdr:colOff>1405950</xdr:colOff>
      <xdr:row>376</xdr:row>
      <xdr:rowOff>607220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8644123"/>
          <a:ext cx="929700" cy="725322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392907</xdr:colOff>
      <xdr:row>556</xdr:row>
      <xdr:rowOff>35718</xdr:rowOff>
    </xdr:from>
    <xdr:to>
      <xdr:col>0</xdr:col>
      <xdr:colOff>1571626</xdr:colOff>
      <xdr:row>557</xdr:row>
      <xdr:rowOff>714375</xdr:rowOff>
    </xdr:to>
    <xdr:pic>
      <xdr:nvPicPr>
        <xdr:cNvPr id="110" name="Рисунок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7" y="120812718"/>
          <a:ext cx="1178719" cy="872929"/>
        </a:xfrm>
        <a:prstGeom prst="rect">
          <a:avLst/>
        </a:prstGeom>
      </xdr:spPr>
    </xdr:pic>
    <xdr:clientData/>
  </xdr:twoCellAnchor>
  <xdr:twoCellAnchor editAs="oneCell">
    <xdr:from>
      <xdr:col>0</xdr:col>
      <xdr:colOff>416722</xdr:colOff>
      <xdr:row>560</xdr:row>
      <xdr:rowOff>57962</xdr:rowOff>
    </xdr:from>
    <xdr:to>
      <xdr:col>0</xdr:col>
      <xdr:colOff>1595438</xdr:colOff>
      <xdr:row>561</xdr:row>
      <xdr:rowOff>819962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22" y="122816162"/>
          <a:ext cx="1178716" cy="957634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428626</xdr:colOff>
      <xdr:row>558</xdr:row>
      <xdr:rowOff>47625</xdr:rowOff>
    </xdr:from>
    <xdr:to>
      <xdr:col>0</xdr:col>
      <xdr:colOff>1566537</xdr:colOff>
      <xdr:row>559</xdr:row>
      <xdr:rowOff>821530</xdr:rowOff>
    </xdr:to>
    <xdr:pic>
      <xdr:nvPicPr>
        <xdr:cNvPr id="112" name="Рисунок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BEBA8EAE-BF5A-486C-A8C5-ECC9F3942E4B}">
              <a14:imgProps xmlns:a14="http://schemas.microsoft.com/office/drawing/2010/main">
                <a14:imgLayer r:embed="rId108">
                  <a14:imgEffect>
                    <a14:brightnessContrast bright="1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6" y="121748550"/>
          <a:ext cx="1137911" cy="964405"/>
        </a:xfrm>
        <a:prstGeom prst="rect">
          <a:avLst/>
        </a:prstGeom>
      </xdr:spPr>
    </xdr:pic>
    <xdr:clientData/>
  </xdr:twoCellAnchor>
  <xdr:twoCellAnchor editAs="oneCell">
    <xdr:from>
      <xdr:col>0</xdr:col>
      <xdr:colOff>416719</xdr:colOff>
      <xdr:row>562</xdr:row>
      <xdr:rowOff>107157</xdr:rowOff>
    </xdr:from>
    <xdr:to>
      <xdr:col>0</xdr:col>
      <xdr:colOff>1595438</xdr:colOff>
      <xdr:row>563</xdr:row>
      <xdr:rowOff>653237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19" y="123922632"/>
          <a:ext cx="1178719" cy="736580"/>
        </a:xfrm>
        <a:prstGeom prst="rect">
          <a:avLst/>
        </a:prstGeom>
      </xdr:spPr>
    </xdr:pic>
    <xdr:clientData/>
  </xdr:twoCellAnchor>
  <xdr:twoCellAnchor editAs="oneCell">
    <xdr:from>
      <xdr:col>0</xdr:col>
      <xdr:colOff>440532</xdr:colOff>
      <xdr:row>718</xdr:row>
      <xdr:rowOff>83344</xdr:rowOff>
    </xdr:from>
    <xdr:to>
      <xdr:col>0</xdr:col>
      <xdr:colOff>1607344</xdr:colOff>
      <xdr:row>719</xdr:row>
      <xdr:rowOff>1007369</xdr:rowOff>
    </xdr:to>
    <xdr:pic>
      <xdr:nvPicPr>
        <xdr:cNvPr id="114" name="Рисунок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532" y="161665444"/>
          <a:ext cx="1166812" cy="1114525"/>
        </a:xfrm>
        <a:prstGeom prst="rect">
          <a:avLst/>
        </a:prstGeom>
      </xdr:spPr>
    </xdr:pic>
    <xdr:clientData/>
  </xdr:twoCellAnchor>
  <xdr:twoCellAnchor editAs="oneCell">
    <xdr:from>
      <xdr:col>0</xdr:col>
      <xdr:colOff>212255</xdr:colOff>
      <xdr:row>494</xdr:row>
      <xdr:rowOff>135514</xdr:rowOff>
    </xdr:from>
    <xdr:to>
      <xdr:col>0</xdr:col>
      <xdr:colOff>1716202</xdr:colOff>
      <xdr:row>502</xdr:row>
      <xdr:rowOff>59751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868694">
          <a:off x="212255" y="106424989"/>
          <a:ext cx="1503947" cy="1448237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720</xdr:row>
      <xdr:rowOff>71438</xdr:rowOff>
    </xdr:from>
    <xdr:to>
      <xdr:col>0</xdr:col>
      <xdr:colOff>1665951</xdr:colOff>
      <xdr:row>721</xdr:row>
      <xdr:rowOff>821531</xdr:rowOff>
    </xdr:to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62910838"/>
          <a:ext cx="1427826" cy="94059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364</xdr:row>
      <xdr:rowOff>83344</xdr:rowOff>
    </xdr:from>
    <xdr:to>
      <xdr:col>0</xdr:col>
      <xdr:colOff>1785937</xdr:colOff>
      <xdr:row>371</xdr:row>
      <xdr:rowOff>103363</xdr:rowOff>
    </xdr:to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75435619"/>
          <a:ext cx="1595437" cy="135351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373</xdr:row>
      <xdr:rowOff>722080</xdr:rowOff>
    </xdr:from>
    <xdr:to>
      <xdr:col>0</xdr:col>
      <xdr:colOff>1750219</xdr:colOff>
      <xdr:row>374</xdr:row>
      <xdr:rowOff>732408</xdr:rowOff>
    </xdr:to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7773727"/>
          <a:ext cx="1464469" cy="761122"/>
        </a:xfrm>
        <a:prstGeom prst="rect">
          <a:avLst/>
        </a:prstGeom>
      </xdr:spPr>
    </xdr:pic>
    <xdr:clientData/>
  </xdr:twoCellAnchor>
  <xdr:twoCellAnchor editAs="oneCell">
    <xdr:from>
      <xdr:col>0</xdr:col>
      <xdr:colOff>259836</xdr:colOff>
      <xdr:row>372</xdr:row>
      <xdr:rowOff>84045</xdr:rowOff>
    </xdr:from>
    <xdr:to>
      <xdr:col>0</xdr:col>
      <xdr:colOff>1890367</xdr:colOff>
      <xdr:row>373</xdr:row>
      <xdr:rowOff>680058</xdr:rowOff>
    </xdr:to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36" y="76945192"/>
          <a:ext cx="1630531" cy="786513"/>
        </a:xfrm>
        <a:prstGeom prst="rect">
          <a:avLst/>
        </a:prstGeom>
      </xdr:spPr>
    </xdr:pic>
    <xdr:clientData/>
  </xdr:twoCellAnchor>
  <xdr:twoCellAnchor editAs="oneCell">
    <xdr:from>
      <xdr:col>0</xdr:col>
      <xdr:colOff>151673</xdr:colOff>
      <xdr:row>392</xdr:row>
      <xdr:rowOff>172559</xdr:rowOff>
    </xdr:from>
    <xdr:to>
      <xdr:col>0</xdr:col>
      <xdr:colOff>1796975</xdr:colOff>
      <xdr:row>400</xdr:row>
      <xdr:rowOff>4366</xdr:rowOff>
    </xdr:to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62115">
          <a:off x="151673" y="83754434"/>
          <a:ext cx="1645302" cy="150820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385</xdr:row>
      <xdr:rowOff>107156</xdr:rowOff>
    </xdr:from>
    <xdr:to>
      <xdr:col>0</xdr:col>
      <xdr:colOff>1691554</xdr:colOff>
      <xdr:row>388</xdr:row>
      <xdr:rowOff>297657</xdr:rowOff>
    </xdr:to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81631631"/>
          <a:ext cx="1405803" cy="1219201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178593</xdr:colOff>
      <xdr:row>487</xdr:row>
      <xdr:rowOff>119062</xdr:rowOff>
    </xdr:from>
    <xdr:to>
      <xdr:col>0</xdr:col>
      <xdr:colOff>1913394</xdr:colOff>
      <xdr:row>491</xdr:row>
      <xdr:rowOff>178437</xdr:rowOff>
    </xdr:to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3" y="105075037"/>
          <a:ext cx="1734801" cy="821375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119062</xdr:colOff>
      <xdr:row>468</xdr:row>
      <xdr:rowOff>142875</xdr:rowOff>
    </xdr:from>
    <xdr:to>
      <xdr:col>0</xdr:col>
      <xdr:colOff>1881187</xdr:colOff>
      <xdr:row>477</xdr:row>
      <xdr:rowOff>148070</xdr:rowOff>
    </xdr:to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" y="101479350"/>
          <a:ext cx="1762125" cy="171969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359</xdr:row>
      <xdr:rowOff>119062</xdr:rowOff>
    </xdr:from>
    <xdr:to>
      <xdr:col>0</xdr:col>
      <xdr:colOff>1843253</xdr:colOff>
      <xdr:row>361</xdr:row>
      <xdr:rowOff>273842</xdr:rowOff>
    </xdr:to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73290112"/>
          <a:ext cx="1748003" cy="764380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390526</xdr:colOff>
      <xdr:row>509</xdr:row>
      <xdr:rowOff>61916</xdr:rowOff>
    </xdr:from>
    <xdr:to>
      <xdr:col>0</xdr:col>
      <xdr:colOff>1667008</xdr:colOff>
      <xdr:row>530</xdr:row>
      <xdr:rowOff>83348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982199" y="111543641"/>
          <a:ext cx="4021932" cy="127648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539</xdr:row>
      <xdr:rowOff>154781</xdr:rowOff>
    </xdr:from>
    <xdr:to>
      <xdr:col>0</xdr:col>
      <xdr:colOff>1821656</xdr:colOff>
      <xdr:row>540</xdr:row>
      <xdr:rowOff>226879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16026406"/>
          <a:ext cx="1726406" cy="262598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130969</xdr:colOff>
      <xdr:row>535</xdr:row>
      <xdr:rowOff>107156</xdr:rowOff>
    </xdr:from>
    <xdr:to>
      <xdr:col>0</xdr:col>
      <xdr:colOff>1821656</xdr:colOff>
      <xdr:row>537</xdr:row>
      <xdr:rowOff>64644</xdr:rowOff>
    </xdr:to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9" y="115216781"/>
          <a:ext cx="1690687" cy="338488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297657</xdr:colOff>
      <xdr:row>341</xdr:row>
      <xdr:rowOff>71437</xdr:rowOff>
    </xdr:from>
    <xdr:to>
      <xdr:col>0</xdr:col>
      <xdr:colOff>1727186</xdr:colOff>
      <xdr:row>342</xdr:row>
      <xdr:rowOff>809624</xdr:rowOff>
    </xdr:to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657" y="68675250"/>
          <a:ext cx="1429529" cy="928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103186</xdr:colOff>
      <xdr:row>156</xdr:row>
      <xdr:rowOff>123800</xdr:rowOff>
    </xdr:from>
    <xdr:to>
      <xdr:col>0</xdr:col>
      <xdr:colOff>1869281</xdr:colOff>
      <xdr:row>158</xdr:row>
      <xdr:rowOff>77406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86" y="30032300"/>
          <a:ext cx="1766095" cy="334606"/>
        </a:xfrm>
        <a:prstGeom prst="rect">
          <a:avLst/>
        </a:prstGeom>
      </xdr:spPr>
    </xdr:pic>
    <xdr:clientData/>
  </xdr:twoCellAnchor>
  <xdr:twoCellAnchor editAs="oneCell">
    <xdr:from>
      <xdr:col>0</xdr:col>
      <xdr:colOff>179919</xdr:colOff>
      <xdr:row>215</xdr:row>
      <xdr:rowOff>149235</xdr:rowOff>
    </xdr:from>
    <xdr:to>
      <xdr:col>0</xdr:col>
      <xdr:colOff>1797844</xdr:colOff>
      <xdr:row>218</xdr:row>
      <xdr:rowOff>81757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19" y="36334710"/>
          <a:ext cx="1617925" cy="504022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380994</xdr:colOff>
      <xdr:row>757</xdr:row>
      <xdr:rowOff>137587</xdr:rowOff>
    </xdr:from>
    <xdr:to>
      <xdr:col>0</xdr:col>
      <xdr:colOff>1559714</xdr:colOff>
      <xdr:row>758</xdr:row>
      <xdr:rowOff>306316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4" y="109970362"/>
          <a:ext cx="1178720" cy="359229"/>
        </a:xfrm>
        <a:prstGeom prst="rect">
          <a:avLst/>
        </a:prstGeom>
      </xdr:spPr>
    </xdr:pic>
    <xdr:clientData/>
  </xdr:twoCellAnchor>
  <xdr:twoCellAnchor editAs="oneCell">
    <xdr:from>
      <xdr:col>0</xdr:col>
      <xdr:colOff>1512092</xdr:colOff>
      <xdr:row>0</xdr:row>
      <xdr:rowOff>157232</xdr:rowOff>
    </xdr:from>
    <xdr:to>
      <xdr:col>2</xdr:col>
      <xdr:colOff>1095374</xdr:colOff>
      <xdr:row>4</xdr:row>
      <xdr:rowOff>75490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9311" y="157232"/>
          <a:ext cx="2964657" cy="704071"/>
        </a:xfrm>
        <a:prstGeom prst="rect">
          <a:avLst/>
        </a:prstGeom>
      </xdr:spPr>
    </xdr:pic>
    <xdr:clientData/>
  </xdr:twoCellAnchor>
  <xdr:twoCellAnchor editAs="oneCell">
    <xdr:from>
      <xdr:col>0</xdr:col>
      <xdr:colOff>374386</xdr:colOff>
      <xdr:row>410</xdr:row>
      <xdr:rowOff>8612</xdr:rowOff>
    </xdr:from>
    <xdr:to>
      <xdr:col>0</xdr:col>
      <xdr:colOff>1583532</xdr:colOff>
      <xdr:row>414</xdr:row>
      <xdr:rowOff>61223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86" y="76470550"/>
          <a:ext cx="1209146" cy="119561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4362450</xdr:colOff>
          <xdr:row>6</xdr:row>
          <xdr:rowOff>38100</xdr:rowOff>
        </xdr:from>
        <xdr:to>
          <xdr:col>3</xdr:col>
          <xdr:colOff>695325</xdr:colOff>
          <xdr:row>6</xdr:row>
          <xdr:rowOff>314325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FF" mc:Ignorable="a14" a14:legacySpreadsheetColorIndex="33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Включить стоимость доставки в цену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1562100</xdr:colOff>
          <xdr:row>6</xdr:row>
          <xdr:rowOff>28575</xdr:rowOff>
        </xdr:from>
        <xdr:to>
          <xdr:col>2</xdr:col>
          <xdr:colOff>2867025</xdr:colOff>
          <xdr:row>6</xdr:row>
          <xdr:rowOff>314325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FF" mc:Ignorable="a14" a14:legacySpreadsheetColorIndex="33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Оплата за наличные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230982</xdr:colOff>
      <xdr:row>379</xdr:row>
      <xdr:rowOff>78579</xdr:rowOff>
    </xdr:from>
    <xdr:to>
      <xdr:col>0</xdr:col>
      <xdr:colOff>1797844</xdr:colOff>
      <xdr:row>384</xdr:row>
      <xdr:rowOff>153041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2" y="50961129"/>
          <a:ext cx="1566862" cy="1103162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</xdr:colOff>
      <xdr:row>94</xdr:row>
      <xdr:rowOff>135730</xdr:rowOff>
    </xdr:from>
    <xdr:to>
      <xdr:col>0</xdr:col>
      <xdr:colOff>1895474</xdr:colOff>
      <xdr:row>96</xdr:row>
      <xdr:rowOff>39068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22237" y="18003924"/>
          <a:ext cx="284338" cy="1862137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257173</xdr:colOff>
      <xdr:row>225</xdr:row>
      <xdr:rowOff>107156</xdr:rowOff>
    </xdr:from>
    <xdr:to>
      <xdr:col>0</xdr:col>
      <xdr:colOff>1717877</xdr:colOff>
      <xdr:row>236</xdr:row>
      <xdr:rowOff>2378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3" y="38197631"/>
          <a:ext cx="1460704" cy="3381372"/>
        </a:xfrm>
        <a:prstGeom prst="rect">
          <a:avLst/>
        </a:prstGeom>
      </xdr:spPr>
    </xdr:pic>
    <xdr:clientData/>
  </xdr:twoCellAnchor>
  <xdr:twoCellAnchor editAs="oneCell">
    <xdr:from>
      <xdr:col>3</xdr:col>
      <xdr:colOff>113143</xdr:colOff>
      <xdr:row>0</xdr:row>
      <xdr:rowOff>130968</xdr:rowOff>
    </xdr:from>
    <xdr:to>
      <xdr:col>3</xdr:col>
      <xdr:colOff>626564</xdr:colOff>
      <xdr:row>3</xdr:row>
      <xdr:rowOff>64559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6549" y="130968"/>
          <a:ext cx="513421" cy="516997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392907</xdr:colOff>
      <xdr:row>421</xdr:row>
      <xdr:rowOff>59530</xdr:rowOff>
    </xdr:from>
    <xdr:to>
      <xdr:col>0</xdr:col>
      <xdr:colOff>1621829</xdr:colOff>
      <xdr:row>425</xdr:row>
      <xdr:rowOff>238126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7" y="59171680"/>
          <a:ext cx="1228922" cy="1226346"/>
        </a:xfrm>
        <a:prstGeom prst="rect">
          <a:avLst/>
        </a:prstGeom>
      </xdr:spPr>
    </xdr:pic>
    <xdr:clientData/>
  </xdr:twoCellAnchor>
  <xdr:twoCellAnchor editAs="oneCell">
    <xdr:from>
      <xdr:col>0</xdr:col>
      <xdr:colOff>35719</xdr:colOff>
      <xdr:row>149</xdr:row>
      <xdr:rowOff>142874</xdr:rowOff>
    </xdr:from>
    <xdr:to>
      <xdr:col>0</xdr:col>
      <xdr:colOff>1904999</xdr:colOff>
      <xdr:row>151</xdr:row>
      <xdr:rowOff>64920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18836" y="23734232"/>
          <a:ext cx="303046" cy="1869280"/>
        </a:xfrm>
        <a:prstGeom prst="rect">
          <a:avLst/>
        </a:prstGeom>
      </xdr:spPr>
    </xdr:pic>
    <xdr:clientData/>
  </xdr:twoCellAnchor>
  <xdr:twoCellAnchor editAs="oneCell">
    <xdr:from>
      <xdr:col>0</xdr:col>
      <xdr:colOff>404814</xdr:colOff>
      <xdr:row>404</xdr:row>
      <xdr:rowOff>47623</xdr:rowOff>
    </xdr:from>
    <xdr:to>
      <xdr:col>0</xdr:col>
      <xdr:colOff>1595437</xdr:colOff>
      <xdr:row>408</xdr:row>
      <xdr:rowOff>185976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4" y="55159273"/>
          <a:ext cx="1190623" cy="1186103"/>
        </a:xfrm>
        <a:prstGeom prst="rect">
          <a:avLst/>
        </a:prstGeom>
      </xdr:spPr>
    </xdr:pic>
    <xdr:clientData/>
  </xdr:twoCellAnchor>
  <xdr:twoCellAnchor editAs="oneCell">
    <xdr:from>
      <xdr:col>0</xdr:col>
      <xdr:colOff>345280</xdr:colOff>
      <xdr:row>598</xdr:row>
      <xdr:rowOff>119054</xdr:rowOff>
    </xdr:from>
    <xdr:to>
      <xdr:col>0</xdr:col>
      <xdr:colOff>1643064</xdr:colOff>
      <xdr:row>606</xdr:row>
      <xdr:rowOff>94782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0" y="75757079"/>
          <a:ext cx="1297784" cy="149972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426</xdr:row>
      <xdr:rowOff>71435</xdr:rowOff>
    </xdr:from>
    <xdr:to>
      <xdr:col>0</xdr:col>
      <xdr:colOff>1598321</xdr:colOff>
      <xdr:row>430</xdr:row>
      <xdr:rowOff>214312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89701685"/>
          <a:ext cx="1217320" cy="1190627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435</xdr:row>
      <xdr:rowOff>154775</xdr:rowOff>
    </xdr:from>
    <xdr:to>
      <xdr:col>0</xdr:col>
      <xdr:colOff>1678782</xdr:colOff>
      <xdr:row>442</xdr:row>
      <xdr:rowOff>150451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2314925"/>
          <a:ext cx="1345407" cy="1329176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392907</xdr:colOff>
      <xdr:row>416</xdr:row>
      <xdr:rowOff>42275</xdr:rowOff>
    </xdr:from>
    <xdr:to>
      <xdr:col>0</xdr:col>
      <xdr:colOff>1607344</xdr:colOff>
      <xdr:row>420</xdr:row>
      <xdr:rowOff>95246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7" y="76718525"/>
          <a:ext cx="1214437" cy="1195971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119060</xdr:colOff>
      <xdr:row>161</xdr:row>
      <xdr:rowOff>190499</xdr:rowOff>
    </xdr:from>
    <xdr:to>
      <xdr:col>0</xdr:col>
      <xdr:colOff>1869280</xdr:colOff>
      <xdr:row>163</xdr:row>
      <xdr:rowOff>-1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0" y="31051499"/>
          <a:ext cx="1750220" cy="194274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523874</xdr:colOff>
      <xdr:row>753</xdr:row>
      <xdr:rowOff>47621</xdr:rowOff>
    </xdr:from>
    <xdr:to>
      <xdr:col>0</xdr:col>
      <xdr:colOff>1404938</xdr:colOff>
      <xdr:row>756</xdr:row>
      <xdr:rowOff>209443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4" y="108918371"/>
          <a:ext cx="881064" cy="866672"/>
        </a:xfrm>
        <a:prstGeom prst="rect">
          <a:avLst/>
        </a:prstGeom>
      </xdr:spPr>
    </xdr:pic>
    <xdr:clientData/>
  </xdr:twoCellAnchor>
  <xdr:twoCellAnchor editAs="oneCell">
    <xdr:from>
      <xdr:col>0</xdr:col>
      <xdr:colOff>345281</xdr:colOff>
      <xdr:row>762</xdr:row>
      <xdr:rowOff>71437</xdr:rowOff>
    </xdr:from>
    <xdr:to>
      <xdr:col>0</xdr:col>
      <xdr:colOff>1607344</xdr:colOff>
      <xdr:row>762</xdr:row>
      <xdr:rowOff>418904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1" y="111999712"/>
          <a:ext cx="1262063" cy="347467"/>
        </a:xfrm>
        <a:prstGeom prst="rect">
          <a:avLst/>
        </a:prstGeom>
      </xdr:spPr>
    </xdr:pic>
    <xdr:clientData/>
  </xdr:twoCellAnchor>
  <xdr:twoCellAnchor editAs="oneCell">
    <xdr:from>
      <xdr:col>0</xdr:col>
      <xdr:colOff>357191</xdr:colOff>
      <xdr:row>759</xdr:row>
      <xdr:rowOff>71436</xdr:rowOff>
    </xdr:from>
    <xdr:to>
      <xdr:col>0</xdr:col>
      <xdr:colOff>1607349</xdr:colOff>
      <xdr:row>759</xdr:row>
      <xdr:rowOff>420507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rightnessContrast contrast="5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07734" y="110120418"/>
          <a:ext cx="349071" cy="1250158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357186</xdr:colOff>
      <xdr:row>333</xdr:row>
      <xdr:rowOff>112761</xdr:rowOff>
    </xdr:from>
    <xdr:to>
      <xdr:col>0</xdr:col>
      <xdr:colOff>1763465</xdr:colOff>
      <xdr:row>338</xdr:row>
      <xdr:rowOff>83344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6" y="66597261"/>
          <a:ext cx="1406279" cy="875458"/>
        </a:xfrm>
        <a:prstGeom prst="rect">
          <a:avLst/>
        </a:prstGeom>
      </xdr:spPr>
    </xdr:pic>
    <xdr:clientData/>
  </xdr:twoCellAnchor>
  <xdr:twoCellAnchor editAs="oneCell">
    <xdr:from>
      <xdr:col>0</xdr:col>
      <xdr:colOff>214309</xdr:colOff>
      <xdr:row>14</xdr:row>
      <xdr:rowOff>95255</xdr:rowOff>
    </xdr:from>
    <xdr:to>
      <xdr:col>0</xdr:col>
      <xdr:colOff>1381124</xdr:colOff>
      <xdr:row>45</xdr:row>
      <xdr:rowOff>62296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09" y="3512349"/>
          <a:ext cx="1166815" cy="5872541"/>
        </a:xfrm>
        <a:prstGeom prst="rect">
          <a:avLst/>
        </a:prstGeom>
      </xdr:spPr>
    </xdr:pic>
    <xdr:clientData/>
  </xdr:twoCellAnchor>
  <xdr:twoCellAnchor editAs="oneCell">
    <xdr:from>
      <xdr:col>0</xdr:col>
      <xdr:colOff>578826</xdr:colOff>
      <xdr:row>55</xdr:row>
      <xdr:rowOff>142856</xdr:rowOff>
    </xdr:from>
    <xdr:to>
      <xdr:col>0</xdr:col>
      <xdr:colOff>1752603</xdr:colOff>
      <xdr:row>87</xdr:row>
      <xdr:rowOff>47624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826" y="11370450"/>
          <a:ext cx="1173777" cy="6000768"/>
        </a:xfrm>
        <a:prstGeom prst="rect">
          <a:avLst/>
        </a:prstGeom>
      </xdr:spPr>
    </xdr:pic>
    <xdr:clientData/>
  </xdr:twoCellAnchor>
  <xdr:twoCellAnchor editAs="oneCell">
    <xdr:from>
      <xdr:col>0</xdr:col>
      <xdr:colOff>141422</xdr:colOff>
      <xdr:row>101</xdr:row>
      <xdr:rowOff>108608</xdr:rowOff>
    </xdr:from>
    <xdr:to>
      <xdr:col>0</xdr:col>
      <xdr:colOff>1821658</xdr:colOff>
      <xdr:row>112</xdr:row>
      <xdr:rowOff>150741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87277" y="19565901"/>
          <a:ext cx="2137633" cy="1680236"/>
        </a:xfrm>
        <a:prstGeom prst="rect">
          <a:avLst/>
        </a:prstGeom>
      </xdr:spPr>
    </xdr:pic>
    <xdr:clientData/>
  </xdr:twoCellAnchor>
  <xdr:twoCellAnchor editAs="oneCell">
    <xdr:from>
      <xdr:col>0</xdr:col>
      <xdr:colOff>464346</xdr:colOff>
      <xdr:row>617</xdr:row>
      <xdr:rowOff>87210</xdr:rowOff>
    </xdr:from>
    <xdr:to>
      <xdr:col>0</xdr:col>
      <xdr:colOff>1571626</xdr:colOff>
      <xdr:row>618</xdr:row>
      <xdr:rowOff>706335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346" y="79144710"/>
          <a:ext cx="1107280" cy="81789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476251</xdr:colOff>
      <xdr:row>615</xdr:row>
      <xdr:rowOff>59517</xdr:rowOff>
    </xdr:from>
    <xdr:to>
      <xdr:col>0</xdr:col>
      <xdr:colOff>1547812</xdr:colOff>
      <xdr:row>616</xdr:row>
      <xdr:rowOff>1099591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97" t="3123" r="7103" b="4235"/>
        <a:stretch/>
      </xdr:blipFill>
      <xdr:spPr>
        <a:xfrm>
          <a:off x="476251" y="77793042"/>
          <a:ext cx="1071561" cy="1230574"/>
        </a:xfrm>
        <a:prstGeom prst="rect">
          <a:avLst/>
        </a:prstGeom>
      </xdr:spPr>
    </xdr:pic>
    <xdr:clientData/>
  </xdr:twoCellAnchor>
  <xdr:twoCellAnchor editAs="oneCell">
    <xdr:from>
      <xdr:col>0</xdr:col>
      <xdr:colOff>419811</xdr:colOff>
      <xdr:row>714</xdr:row>
      <xdr:rowOff>71435</xdr:rowOff>
    </xdr:from>
    <xdr:to>
      <xdr:col>0</xdr:col>
      <xdr:colOff>1513217</xdr:colOff>
      <xdr:row>715</xdr:row>
      <xdr:rowOff>651752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82" t="5141" r="17329" b="7731"/>
        <a:stretch/>
      </xdr:blipFill>
      <xdr:spPr>
        <a:xfrm rot="16200000">
          <a:off x="581105" y="102599166"/>
          <a:ext cx="770817" cy="1093406"/>
        </a:xfrm>
        <a:prstGeom prst="rect">
          <a:avLst/>
        </a:prstGeom>
      </xdr:spPr>
    </xdr:pic>
    <xdr:clientData/>
  </xdr:twoCellAnchor>
  <xdr:twoCellAnchor editAs="oneCell">
    <xdr:from>
      <xdr:col>0</xdr:col>
      <xdr:colOff>300788</xdr:colOff>
      <xdr:row>730</xdr:row>
      <xdr:rowOff>55948</xdr:rowOff>
    </xdr:from>
    <xdr:to>
      <xdr:col>0</xdr:col>
      <xdr:colOff>942965</xdr:colOff>
      <xdr:row>732</xdr:row>
      <xdr:rowOff>293201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23" t="3044" r="6797" b="2606"/>
        <a:stretch/>
      </xdr:blipFill>
      <xdr:spPr>
        <a:xfrm rot="21435012">
          <a:off x="300788" y="106107298"/>
          <a:ext cx="642177" cy="742076"/>
        </a:xfrm>
        <a:prstGeom prst="rect">
          <a:avLst/>
        </a:prstGeom>
      </xdr:spPr>
    </xdr:pic>
    <xdr:clientData/>
  </xdr:twoCellAnchor>
  <xdr:oneCellAnchor>
    <xdr:from>
      <xdr:col>0</xdr:col>
      <xdr:colOff>321467</xdr:colOff>
      <xdr:row>763</xdr:row>
      <xdr:rowOff>142871</xdr:rowOff>
    </xdr:from>
    <xdr:ext cx="1345408" cy="276453"/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7" y="112547396"/>
          <a:ext cx="1345408" cy="276453"/>
        </a:xfrm>
        <a:prstGeom prst="rect">
          <a:avLst/>
        </a:prstGeom>
      </xdr:spPr>
    </xdr:pic>
    <xdr:clientData/>
  </xdr:oneCellAnchor>
  <xdr:twoCellAnchor editAs="oneCell">
    <xdr:from>
      <xdr:col>0</xdr:col>
      <xdr:colOff>607217</xdr:colOff>
      <xdr:row>770</xdr:row>
      <xdr:rowOff>47626</xdr:rowOff>
    </xdr:from>
    <xdr:to>
      <xdr:col>0</xdr:col>
      <xdr:colOff>1416841</xdr:colOff>
      <xdr:row>774</xdr:row>
      <xdr:rowOff>165405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217" y="114185701"/>
          <a:ext cx="809624" cy="936929"/>
        </a:xfrm>
        <a:prstGeom prst="rect">
          <a:avLst/>
        </a:prstGeom>
      </xdr:spPr>
    </xdr:pic>
    <xdr:clientData/>
  </xdr:twoCellAnchor>
  <xdr:twoCellAnchor editAs="oneCell">
    <xdr:from>
      <xdr:col>0</xdr:col>
      <xdr:colOff>547686</xdr:colOff>
      <xdr:row>775</xdr:row>
      <xdr:rowOff>59533</xdr:rowOff>
    </xdr:from>
    <xdr:to>
      <xdr:col>0</xdr:col>
      <xdr:colOff>1464465</xdr:colOff>
      <xdr:row>778</xdr:row>
      <xdr:rowOff>253801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6" y="115226308"/>
          <a:ext cx="916779" cy="1032468"/>
        </a:xfrm>
        <a:prstGeom prst="rect">
          <a:avLst/>
        </a:prstGeom>
      </xdr:spPr>
    </xdr:pic>
    <xdr:clientData/>
  </xdr:twoCellAnchor>
  <xdr:twoCellAnchor editAs="oneCell">
    <xdr:from>
      <xdr:col>0</xdr:col>
      <xdr:colOff>488158</xdr:colOff>
      <xdr:row>793</xdr:row>
      <xdr:rowOff>74378</xdr:rowOff>
    </xdr:from>
    <xdr:to>
      <xdr:col>0</xdr:col>
      <xdr:colOff>1488281</xdr:colOff>
      <xdr:row>798</xdr:row>
      <xdr:rowOff>116118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158" y="120908528"/>
          <a:ext cx="1000123" cy="994240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595314</xdr:colOff>
      <xdr:row>802</xdr:row>
      <xdr:rowOff>59532</xdr:rowOff>
    </xdr:from>
    <xdr:to>
      <xdr:col>0</xdr:col>
      <xdr:colOff>1404937</xdr:colOff>
      <xdr:row>803</xdr:row>
      <xdr:rowOff>701144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4" y="122817732"/>
          <a:ext cx="809623" cy="832112"/>
        </a:xfrm>
        <a:prstGeom prst="rect">
          <a:avLst/>
        </a:prstGeom>
      </xdr:spPr>
    </xdr:pic>
    <xdr:clientData/>
  </xdr:twoCellAnchor>
  <xdr:twoCellAnchor editAs="oneCell">
    <xdr:from>
      <xdr:col>0</xdr:col>
      <xdr:colOff>523869</xdr:colOff>
      <xdr:row>779</xdr:row>
      <xdr:rowOff>59531</xdr:rowOff>
    </xdr:from>
    <xdr:to>
      <xdr:col>0</xdr:col>
      <xdr:colOff>1440654</xdr:colOff>
      <xdr:row>782</xdr:row>
      <xdr:rowOff>254428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69" y="116388356"/>
          <a:ext cx="916785" cy="1033095"/>
        </a:xfrm>
        <a:prstGeom prst="rect">
          <a:avLst/>
        </a:prstGeom>
      </xdr:spPr>
    </xdr:pic>
    <xdr:clientData/>
  </xdr:twoCellAnchor>
  <xdr:twoCellAnchor editAs="oneCell">
    <xdr:from>
      <xdr:col>0</xdr:col>
      <xdr:colOff>535776</xdr:colOff>
      <xdr:row>783</xdr:row>
      <xdr:rowOff>59530</xdr:rowOff>
    </xdr:from>
    <xdr:to>
      <xdr:col>0</xdr:col>
      <xdr:colOff>1440145</xdr:colOff>
      <xdr:row>786</xdr:row>
      <xdr:rowOff>238125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776" y="117550405"/>
          <a:ext cx="904369" cy="1016795"/>
        </a:xfrm>
        <a:prstGeom prst="rect">
          <a:avLst/>
        </a:prstGeom>
      </xdr:spPr>
    </xdr:pic>
    <xdr:clientData/>
  </xdr:twoCellAnchor>
  <xdr:oneCellAnchor>
    <xdr:from>
      <xdr:col>0</xdr:col>
      <xdr:colOff>35719</xdr:colOff>
      <xdr:row>152</xdr:row>
      <xdr:rowOff>142874</xdr:rowOff>
    </xdr:from>
    <xdr:ext cx="1869280" cy="303046"/>
    <xdr:pic>
      <xdr:nvPicPr>
        <xdr:cNvPr id="43" name="Рисунок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18836" y="24305732"/>
          <a:ext cx="303046" cy="1869280"/>
        </a:xfrm>
        <a:prstGeom prst="rect">
          <a:avLst/>
        </a:prstGeom>
      </xdr:spPr>
    </xdr:pic>
    <xdr:clientData/>
  </xdr:oneCellAnchor>
  <xdr:twoCellAnchor editAs="oneCell">
    <xdr:from>
      <xdr:col>0</xdr:col>
      <xdr:colOff>142876</xdr:colOff>
      <xdr:row>124</xdr:row>
      <xdr:rowOff>142874</xdr:rowOff>
    </xdr:from>
    <xdr:to>
      <xdr:col>0</xdr:col>
      <xdr:colOff>1832301</xdr:colOff>
      <xdr:row>144</xdr:row>
      <xdr:rowOff>35718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04" t="2692" r="27946" b="3108"/>
        <a:stretch/>
      </xdr:blipFill>
      <xdr:spPr>
        <a:xfrm>
          <a:off x="142876" y="19754849"/>
          <a:ext cx="1689425" cy="3702844"/>
        </a:xfrm>
        <a:prstGeom prst="rect">
          <a:avLst/>
        </a:prstGeom>
      </xdr:spPr>
    </xdr:pic>
    <xdr:clientData/>
  </xdr:twoCellAnchor>
  <xdr:twoCellAnchor editAs="oneCell">
    <xdr:from>
      <xdr:col>0</xdr:col>
      <xdr:colOff>738192</xdr:colOff>
      <xdr:row>201</xdr:row>
      <xdr:rowOff>83346</xdr:rowOff>
    </xdr:from>
    <xdr:to>
      <xdr:col>0</xdr:col>
      <xdr:colOff>1190626</xdr:colOff>
      <xdr:row>213</xdr:row>
      <xdr:rowOff>124150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71" t="2905" r="41104" b="1984"/>
        <a:stretch/>
      </xdr:blipFill>
      <xdr:spPr>
        <a:xfrm>
          <a:off x="738192" y="33601821"/>
          <a:ext cx="452434" cy="2326804"/>
        </a:xfrm>
        <a:prstGeom prst="rect">
          <a:avLst/>
        </a:prstGeom>
      </xdr:spPr>
    </xdr:pic>
    <xdr:clientData/>
  </xdr:twoCellAnchor>
  <xdr:twoCellAnchor editAs="oneCell">
    <xdr:from>
      <xdr:col>0</xdr:col>
      <xdr:colOff>452440</xdr:colOff>
      <xdr:row>541</xdr:row>
      <xdr:rowOff>59532</xdr:rowOff>
    </xdr:from>
    <xdr:to>
      <xdr:col>0</xdr:col>
      <xdr:colOff>1536154</xdr:colOff>
      <xdr:row>542</xdr:row>
      <xdr:rowOff>1250156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35" t="5065" r="12117" b="4568"/>
        <a:stretch/>
      </xdr:blipFill>
      <xdr:spPr>
        <a:xfrm>
          <a:off x="452440" y="70916007"/>
          <a:ext cx="1083714" cy="1381124"/>
        </a:xfrm>
        <a:prstGeom prst="rect">
          <a:avLst/>
        </a:prstGeom>
      </xdr:spPr>
    </xdr:pic>
    <xdr:clientData/>
  </xdr:twoCellAnchor>
  <xdr:twoCellAnchor editAs="oneCell">
    <xdr:from>
      <xdr:col>0</xdr:col>
      <xdr:colOff>125715</xdr:colOff>
      <xdr:row>634</xdr:row>
      <xdr:rowOff>136219</xdr:rowOff>
    </xdr:from>
    <xdr:to>
      <xdr:col>0</xdr:col>
      <xdr:colOff>1782375</xdr:colOff>
      <xdr:row>640</xdr:row>
      <xdr:rowOff>40968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69" t="1894" r="15069" b="1215"/>
        <a:stretch/>
      </xdr:blipFill>
      <xdr:spPr>
        <a:xfrm rot="5400000">
          <a:off x="379217" y="84779042"/>
          <a:ext cx="1149656" cy="1656660"/>
        </a:xfrm>
        <a:prstGeom prst="rect">
          <a:avLst/>
        </a:prstGeom>
      </xdr:spPr>
    </xdr:pic>
    <xdr:clientData/>
  </xdr:twoCellAnchor>
  <xdr:twoCellAnchor editAs="oneCell">
    <xdr:from>
      <xdr:col>0</xdr:col>
      <xdr:colOff>416720</xdr:colOff>
      <xdr:row>708</xdr:row>
      <xdr:rowOff>95247</xdr:rowOff>
    </xdr:from>
    <xdr:to>
      <xdr:col>0</xdr:col>
      <xdr:colOff>1623718</xdr:colOff>
      <xdr:row>713</xdr:row>
      <xdr:rowOff>154778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20" y="101307897"/>
          <a:ext cx="1206998" cy="1278731"/>
        </a:xfrm>
        <a:prstGeom prst="rect">
          <a:avLst/>
        </a:prstGeom>
      </xdr:spPr>
    </xdr:pic>
    <xdr:clientData/>
  </xdr:twoCellAnchor>
  <xdr:twoCellAnchor editAs="oneCell">
    <xdr:from>
      <xdr:col>0</xdr:col>
      <xdr:colOff>901245</xdr:colOff>
      <xdr:row>732</xdr:row>
      <xdr:rowOff>140365</xdr:rowOff>
    </xdr:from>
    <xdr:to>
      <xdr:col>0</xdr:col>
      <xdr:colOff>1623043</xdr:colOff>
      <xdr:row>734</xdr:row>
      <xdr:rowOff>252413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2" t="9023" r="8174" b="9765"/>
        <a:stretch/>
      </xdr:blipFill>
      <xdr:spPr>
        <a:xfrm>
          <a:off x="901245" y="106696540"/>
          <a:ext cx="721798" cy="740698"/>
        </a:xfrm>
        <a:prstGeom prst="rect">
          <a:avLst/>
        </a:prstGeom>
      </xdr:spPr>
    </xdr:pic>
    <xdr:clientData/>
  </xdr:twoCellAnchor>
  <xdr:twoCellAnchor editAs="oneCell">
    <xdr:from>
      <xdr:col>0</xdr:col>
      <xdr:colOff>107156</xdr:colOff>
      <xdr:row>732</xdr:row>
      <xdr:rowOff>159543</xdr:rowOff>
    </xdr:from>
    <xdr:to>
      <xdr:col>0</xdr:col>
      <xdr:colOff>833436</xdr:colOff>
      <xdr:row>734</xdr:row>
      <xdr:rowOff>289524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2" t="9095" r="7653" b="3192"/>
        <a:stretch/>
      </xdr:blipFill>
      <xdr:spPr>
        <a:xfrm>
          <a:off x="107156" y="106715718"/>
          <a:ext cx="726280" cy="758631"/>
        </a:xfrm>
        <a:prstGeom prst="rect">
          <a:avLst/>
        </a:prstGeom>
      </xdr:spPr>
    </xdr:pic>
    <xdr:clientData/>
  </xdr:twoCellAnchor>
  <xdr:oneCellAnchor>
    <xdr:from>
      <xdr:col>0</xdr:col>
      <xdr:colOff>559594</xdr:colOff>
      <xdr:row>791</xdr:row>
      <xdr:rowOff>83343</xdr:rowOff>
    </xdr:from>
    <xdr:ext cx="949863" cy="857251"/>
    <xdr:pic>
      <xdr:nvPicPr>
        <xdr:cNvPr id="52" name="Рисунок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04" t="8441" r="6787" b="13420"/>
        <a:stretch/>
      </xdr:blipFill>
      <xdr:spPr>
        <a:xfrm>
          <a:off x="559594" y="119898318"/>
          <a:ext cx="949863" cy="857251"/>
        </a:xfrm>
        <a:prstGeom prst="rect">
          <a:avLst/>
        </a:prstGeom>
      </xdr:spPr>
    </xdr:pic>
    <xdr:clientData/>
  </xdr:oneCellAnchor>
  <xdr:twoCellAnchor editAs="oneCell">
    <xdr:from>
      <xdr:col>0</xdr:col>
      <xdr:colOff>440530</xdr:colOff>
      <xdr:row>619</xdr:row>
      <xdr:rowOff>95248</xdr:rowOff>
    </xdr:from>
    <xdr:to>
      <xdr:col>0</xdr:col>
      <xdr:colOff>1598661</xdr:colOff>
      <xdr:row>622</xdr:row>
      <xdr:rowOff>202405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530" y="80124298"/>
          <a:ext cx="1158131" cy="964407"/>
        </a:xfrm>
        <a:prstGeom prst="rect">
          <a:avLst/>
        </a:prstGeom>
      </xdr:spPr>
    </xdr:pic>
    <xdr:clientData/>
  </xdr:twoCellAnchor>
  <xdr:twoCellAnchor editAs="oneCell">
    <xdr:from>
      <xdr:col>0</xdr:col>
      <xdr:colOff>1012031</xdr:colOff>
      <xdr:row>356</xdr:row>
      <xdr:rowOff>109536</xdr:rowOff>
    </xdr:from>
    <xdr:to>
      <xdr:col>0</xdr:col>
      <xdr:colOff>1845468</xdr:colOff>
      <xdr:row>358</xdr:row>
      <xdr:rowOff>325948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0" t="10417" r="12137" b="13497"/>
        <a:stretch/>
      </xdr:blipFill>
      <xdr:spPr>
        <a:xfrm>
          <a:off x="1012031" y="48267936"/>
          <a:ext cx="833437" cy="826012"/>
        </a:xfrm>
        <a:prstGeom prst="rect">
          <a:avLst/>
        </a:prstGeom>
      </xdr:spPr>
    </xdr:pic>
    <xdr:clientData/>
  </xdr:twoCellAnchor>
  <xdr:twoCellAnchor editAs="oneCell">
    <xdr:from>
      <xdr:col>0</xdr:col>
      <xdr:colOff>107156</xdr:colOff>
      <xdr:row>356</xdr:row>
      <xdr:rowOff>97709</xdr:rowOff>
    </xdr:from>
    <xdr:to>
      <xdr:col>0</xdr:col>
      <xdr:colOff>964407</xdr:colOff>
      <xdr:row>358</xdr:row>
      <xdr:rowOff>323928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2" t="12343" r="11429" b="12228"/>
        <a:stretch/>
      </xdr:blipFill>
      <xdr:spPr>
        <a:xfrm>
          <a:off x="107156" y="48256109"/>
          <a:ext cx="857251" cy="837489"/>
        </a:xfrm>
        <a:prstGeom prst="rect">
          <a:avLst/>
        </a:prstGeom>
      </xdr:spPr>
    </xdr:pic>
    <xdr:clientData/>
  </xdr:twoCellAnchor>
  <xdr:twoCellAnchor editAs="oneCell">
    <xdr:from>
      <xdr:col>0</xdr:col>
      <xdr:colOff>1035842</xdr:colOff>
      <xdr:row>750</xdr:row>
      <xdr:rowOff>71437</xdr:rowOff>
    </xdr:from>
    <xdr:to>
      <xdr:col>0</xdr:col>
      <xdr:colOff>1767356</xdr:colOff>
      <xdr:row>752</xdr:row>
      <xdr:rowOff>547688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03" t="2389" r="23536" b="3824"/>
        <a:stretch/>
      </xdr:blipFill>
      <xdr:spPr>
        <a:xfrm>
          <a:off x="1035842" y="107570587"/>
          <a:ext cx="731514" cy="1257299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238126</xdr:colOff>
      <xdr:row>750</xdr:row>
      <xdr:rowOff>58552</xdr:rowOff>
    </xdr:from>
    <xdr:to>
      <xdr:col>0</xdr:col>
      <xdr:colOff>964405</xdr:colOff>
      <xdr:row>752</xdr:row>
      <xdr:rowOff>559594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90" t="2315" r="22326" b="3806"/>
        <a:stretch/>
      </xdr:blipFill>
      <xdr:spPr>
        <a:xfrm>
          <a:off x="238126" y="107557702"/>
          <a:ext cx="726279" cy="1282090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166686</xdr:colOff>
      <xdr:row>637</xdr:row>
      <xdr:rowOff>80322</xdr:rowOff>
    </xdr:from>
    <xdr:to>
      <xdr:col>0</xdr:col>
      <xdr:colOff>612927</xdr:colOff>
      <xdr:row>639</xdr:row>
      <xdr:rowOff>107156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6" y="85586247"/>
          <a:ext cx="446241" cy="445934"/>
        </a:xfrm>
        <a:prstGeom prst="rect">
          <a:avLst/>
        </a:prstGeom>
      </xdr:spPr>
    </xdr:pic>
    <xdr:clientData/>
  </xdr:twoCellAnchor>
  <xdr:oneCellAnchor>
    <xdr:from>
      <xdr:col>0</xdr:col>
      <xdr:colOff>500062</xdr:colOff>
      <xdr:row>623</xdr:row>
      <xdr:rowOff>71434</xdr:rowOff>
    </xdr:from>
    <xdr:ext cx="1071563" cy="939736"/>
    <xdr:pic>
      <xdr:nvPicPr>
        <xdr:cNvPr id="59" name="Рисунок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" y="81243484"/>
          <a:ext cx="1071563" cy="939736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476250</xdr:colOff>
      <xdr:row>627</xdr:row>
      <xdr:rowOff>71203</xdr:rowOff>
    </xdr:from>
    <xdr:to>
      <xdr:col>0</xdr:col>
      <xdr:colOff>1543119</xdr:colOff>
      <xdr:row>629</xdr:row>
      <xdr:rowOff>345281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82348153"/>
          <a:ext cx="1066869" cy="1093228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178594</xdr:colOff>
      <xdr:row>661</xdr:row>
      <xdr:rowOff>3</xdr:rowOff>
    </xdr:from>
    <xdr:to>
      <xdr:col>0</xdr:col>
      <xdr:colOff>1785110</xdr:colOff>
      <xdr:row>666</xdr:row>
      <xdr:rowOff>47624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4" y="91944828"/>
          <a:ext cx="1606516" cy="1000121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380999</xdr:colOff>
      <xdr:row>505</xdr:row>
      <xdr:rowOff>59531</xdr:rowOff>
    </xdr:from>
    <xdr:to>
      <xdr:col>0</xdr:col>
      <xdr:colOff>1612699</xdr:colOff>
      <xdr:row>506</xdr:row>
      <xdr:rowOff>1083470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69572981"/>
          <a:ext cx="1231700" cy="1214439"/>
        </a:xfrm>
        <a:prstGeom prst="rect">
          <a:avLst/>
        </a:prstGeom>
      </xdr:spPr>
    </xdr:pic>
    <xdr:clientData/>
  </xdr:twoCellAnchor>
  <xdr:twoCellAnchor editAs="oneCell">
    <xdr:from>
      <xdr:col>0</xdr:col>
      <xdr:colOff>71436</xdr:colOff>
      <xdr:row>678</xdr:row>
      <xdr:rowOff>1</xdr:rowOff>
    </xdr:from>
    <xdr:to>
      <xdr:col>0</xdr:col>
      <xdr:colOff>1881186</xdr:colOff>
      <xdr:row>681</xdr:row>
      <xdr:rowOff>20909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95183326"/>
          <a:ext cx="1809750" cy="592408"/>
        </a:xfrm>
        <a:prstGeom prst="rect">
          <a:avLst/>
        </a:prstGeom>
      </xdr:spPr>
    </xdr:pic>
    <xdr:clientData/>
  </xdr:twoCellAnchor>
  <xdr:twoCellAnchor editAs="oneCell">
    <xdr:from>
      <xdr:col>0</xdr:col>
      <xdr:colOff>71436</xdr:colOff>
      <xdr:row>682</xdr:row>
      <xdr:rowOff>83346</xdr:rowOff>
    </xdr:from>
    <xdr:to>
      <xdr:col>0</xdr:col>
      <xdr:colOff>1848123</xdr:colOff>
      <xdr:row>683</xdr:row>
      <xdr:rowOff>464346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96028671"/>
          <a:ext cx="1776687" cy="571501"/>
        </a:xfrm>
        <a:prstGeom prst="rect">
          <a:avLst/>
        </a:prstGeom>
      </xdr:spPr>
    </xdr:pic>
    <xdr:clientData/>
  </xdr:twoCellAnchor>
  <xdr:twoCellAnchor editAs="oneCell">
    <xdr:from>
      <xdr:col>0</xdr:col>
      <xdr:colOff>214311</xdr:colOff>
      <xdr:row>668</xdr:row>
      <xdr:rowOff>7249</xdr:rowOff>
    </xdr:from>
    <xdr:to>
      <xdr:col>0</xdr:col>
      <xdr:colOff>1643063</xdr:colOff>
      <xdr:row>673</xdr:row>
      <xdr:rowOff>162911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BEBA8EAE-BF5A-486C-A8C5-ECC9F3942E4B}">
              <a14:imgProps xmlns:a14="http://schemas.microsoft.com/office/drawing/2010/main">
                <a14:imgLayer r:embed="rId58">
                  <a14:imgEffect>
                    <a14:brightnessContrast contrast="6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1" y="93285574"/>
          <a:ext cx="1428752" cy="1108162"/>
        </a:xfrm>
        <a:prstGeom prst="rect">
          <a:avLst/>
        </a:prstGeom>
      </xdr:spPr>
    </xdr:pic>
    <xdr:clientData/>
  </xdr:twoCellAnchor>
  <xdr:twoCellAnchor editAs="oneCell">
    <xdr:from>
      <xdr:col>0</xdr:col>
      <xdr:colOff>685340</xdr:colOff>
      <xdr:row>301</xdr:row>
      <xdr:rowOff>135999</xdr:rowOff>
    </xdr:from>
    <xdr:to>
      <xdr:col>0</xdr:col>
      <xdr:colOff>1328327</xdr:colOff>
      <xdr:row>321</xdr:row>
      <xdr:rowOff>166688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BEBA8EAE-BF5A-486C-A8C5-ECC9F3942E4B}">
              <a14:imgProps xmlns:a14="http://schemas.microsoft.com/office/drawing/2010/main">
                <a14:imgLayer r:embed="rId60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340" y="42988974"/>
          <a:ext cx="642987" cy="3840689"/>
        </a:xfrm>
        <a:prstGeom prst="rect">
          <a:avLst/>
        </a:prstGeom>
      </xdr:spPr>
    </xdr:pic>
    <xdr:clientData/>
  </xdr:twoCellAnchor>
  <xdr:twoCellAnchor editAs="oneCell">
    <xdr:from>
      <xdr:col>0</xdr:col>
      <xdr:colOff>583406</xdr:colOff>
      <xdr:row>716</xdr:row>
      <xdr:rowOff>71440</xdr:rowOff>
    </xdr:from>
    <xdr:to>
      <xdr:col>0</xdr:col>
      <xdr:colOff>1393032</xdr:colOff>
      <xdr:row>717</xdr:row>
      <xdr:rowOff>690566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406" y="103684390"/>
          <a:ext cx="809626" cy="809626"/>
        </a:xfrm>
        <a:prstGeom prst="rect">
          <a:avLst/>
        </a:prstGeom>
      </xdr:spPr>
    </xdr:pic>
    <xdr:clientData/>
  </xdr:twoCellAnchor>
  <xdr:twoCellAnchor editAs="oneCell">
    <xdr:from>
      <xdr:col>0</xdr:col>
      <xdr:colOff>321470</xdr:colOff>
      <xdr:row>761</xdr:row>
      <xdr:rowOff>83342</xdr:rowOff>
    </xdr:from>
    <xdr:to>
      <xdr:col>0</xdr:col>
      <xdr:colOff>1583533</xdr:colOff>
      <xdr:row>761</xdr:row>
      <xdr:rowOff>426171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70" y="111535367"/>
          <a:ext cx="1262063" cy="342829"/>
        </a:xfrm>
        <a:prstGeom prst="rect">
          <a:avLst/>
        </a:prstGeom>
      </xdr:spPr>
    </xdr:pic>
    <xdr:clientData/>
  </xdr:twoCellAnchor>
  <xdr:twoCellAnchor editAs="oneCell">
    <xdr:from>
      <xdr:col>0</xdr:col>
      <xdr:colOff>1226342</xdr:colOff>
      <xdr:row>730</xdr:row>
      <xdr:rowOff>83343</xdr:rowOff>
    </xdr:from>
    <xdr:to>
      <xdr:col>0</xdr:col>
      <xdr:colOff>1844757</xdr:colOff>
      <xdr:row>733</xdr:row>
      <xdr:rowOff>71436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83" t="4457" r="11152" b="4459"/>
        <a:stretch/>
      </xdr:blipFill>
      <xdr:spPr>
        <a:xfrm rot="21345825">
          <a:off x="1226342" y="106134693"/>
          <a:ext cx="618415" cy="807243"/>
        </a:xfrm>
        <a:prstGeom prst="rect">
          <a:avLst/>
        </a:prstGeom>
      </xdr:spPr>
    </xdr:pic>
    <xdr:clientData/>
  </xdr:twoCellAnchor>
  <xdr:twoCellAnchor editAs="oneCell">
    <xdr:from>
      <xdr:col>0</xdr:col>
      <xdr:colOff>226219</xdr:colOff>
      <xdr:row>168</xdr:row>
      <xdr:rowOff>178594</xdr:rowOff>
    </xdr:from>
    <xdr:to>
      <xdr:col>0</xdr:col>
      <xdr:colOff>1785939</xdr:colOff>
      <xdr:row>182</xdr:row>
      <xdr:rowOff>152838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91" t="6618" r="22947" b="4474"/>
        <a:stretch/>
      </xdr:blipFill>
      <xdr:spPr>
        <a:xfrm>
          <a:off x="226219" y="27410569"/>
          <a:ext cx="1559720" cy="2641244"/>
        </a:xfrm>
        <a:prstGeom prst="rect">
          <a:avLst/>
        </a:prstGeom>
      </xdr:spPr>
    </xdr:pic>
    <xdr:clientData/>
  </xdr:twoCellAnchor>
  <xdr:twoCellAnchor editAs="oneCell">
    <xdr:from>
      <xdr:col>0</xdr:col>
      <xdr:colOff>416717</xdr:colOff>
      <xdr:row>643</xdr:row>
      <xdr:rowOff>47624</xdr:rowOff>
    </xdr:from>
    <xdr:to>
      <xdr:col>0</xdr:col>
      <xdr:colOff>1596546</xdr:colOff>
      <xdr:row>644</xdr:row>
      <xdr:rowOff>940593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23" t="11642" r="9822" b="17738"/>
        <a:stretch/>
      </xdr:blipFill>
      <xdr:spPr>
        <a:xfrm>
          <a:off x="416717" y="87563324"/>
          <a:ext cx="1179829" cy="1083469"/>
        </a:xfrm>
        <a:prstGeom prst="rect">
          <a:avLst/>
        </a:prstGeom>
      </xdr:spPr>
    </xdr:pic>
    <xdr:clientData/>
  </xdr:twoCellAnchor>
  <xdr:twoCellAnchor editAs="oneCell">
    <xdr:from>
      <xdr:col>6</xdr:col>
      <xdr:colOff>1489238</xdr:colOff>
      <xdr:row>0</xdr:row>
      <xdr:rowOff>190082</xdr:rowOff>
    </xdr:from>
    <xdr:to>
      <xdr:col>9</xdr:col>
      <xdr:colOff>1026319</xdr:colOff>
      <xdr:row>5</xdr:row>
      <xdr:rowOff>23811</xdr:rowOff>
    </xdr:to>
    <xdr:pic>
      <xdr:nvPicPr>
        <xdr:cNvPr id="75" name="Рисунок 7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9207" y="190082"/>
          <a:ext cx="3763800" cy="810042"/>
        </a:xfrm>
        <a:prstGeom prst="rect">
          <a:avLst/>
        </a:prstGeom>
      </xdr:spPr>
    </xdr:pic>
    <xdr:clientData/>
  </xdr:twoCellAnchor>
  <xdr:twoCellAnchor editAs="oneCell">
    <xdr:from>
      <xdr:col>4</xdr:col>
      <xdr:colOff>11906</xdr:colOff>
      <xdr:row>0</xdr:row>
      <xdr:rowOff>47625</xdr:rowOff>
    </xdr:from>
    <xdr:to>
      <xdr:col>4</xdr:col>
      <xdr:colOff>673235</xdr:colOff>
      <xdr:row>5</xdr:row>
      <xdr:rowOff>190499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47625"/>
          <a:ext cx="661329" cy="1119187"/>
        </a:xfrm>
        <a:prstGeom prst="rect">
          <a:avLst/>
        </a:prstGeom>
      </xdr:spPr>
    </xdr:pic>
    <xdr:clientData/>
  </xdr:twoCellAnchor>
  <xdr:twoCellAnchor editAs="oneCell">
    <xdr:from>
      <xdr:col>5</xdr:col>
      <xdr:colOff>119056</xdr:colOff>
      <xdr:row>0</xdr:row>
      <xdr:rowOff>95251</xdr:rowOff>
    </xdr:from>
    <xdr:to>
      <xdr:col>6</xdr:col>
      <xdr:colOff>881055</xdr:colOff>
      <xdr:row>5</xdr:row>
      <xdr:rowOff>148926</xdr:rowOff>
    </xdr:to>
    <xdr:pic>
      <xdr:nvPicPr>
        <xdr:cNvPr id="77" name="Рисунок 76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31" y="95251"/>
          <a:ext cx="1702593" cy="1029988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</xdr:colOff>
      <xdr:row>0</xdr:row>
      <xdr:rowOff>47625</xdr:rowOff>
    </xdr:from>
    <xdr:to>
      <xdr:col>0</xdr:col>
      <xdr:colOff>596064</xdr:colOff>
      <xdr:row>5</xdr:row>
      <xdr:rowOff>202405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" y="47625"/>
          <a:ext cx="572252" cy="1126330"/>
        </a:xfrm>
        <a:prstGeom prst="rect">
          <a:avLst/>
        </a:prstGeom>
      </xdr:spPr>
    </xdr:pic>
    <xdr:clientData/>
  </xdr:twoCellAnchor>
  <xdr:twoCellAnchor editAs="oneCell">
    <xdr:from>
      <xdr:col>0</xdr:col>
      <xdr:colOff>321470</xdr:colOff>
      <xdr:row>543</xdr:row>
      <xdr:rowOff>63922</xdr:rowOff>
    </xdr:from>
    <xdr:to>
      <xdr:col>0</xdr:col>
      <xdr:colOff>1678783</xdr:colOff>
      <xdr:row>546</xdr:row>
      <xdr:rowOff>274128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70" y="72415822"/>
          <a:ext cx="1357313" cy="1067456"/>
        </a:xfrm>
        <a:prstGeom prst="rect">
          <a:avLst/>
        </a:prstGeom>
      </xdr:spPr>
    </xdr:pic>
    <xdr:clientData/>
  </xdr:twoCellAnchor>
  <xdr:twoCellAnchor editAs="oneCell">
    <xdr:from>
      <xdr:col>0</xdr:col>
      <xdr:colOff>273845</xdr:colOff>
      <xdr:row>799</xdr:row>
      <xdr:rowOff>178594</xdr:rowOff>
    </xdr:from>
    <xdr:to>
      <xdr:col>0</xdr:col>
      <xdr:colOff>1845469</xdr:colOff>
      <xdr:row>801</xdr:row>
      <xdr:rowOff>173848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45" y="122155744"/>
          <a:ext cx="1571624" cy="481029"/>
        </a:xfrm>
        <a:prstGeom prst="rect">
          <a:avLst/>
        </a:prstGeom>
      </xdr:spPr>
    </xdr:pic>
    <xdr:clientData/>
  </xdr:twoCellAnchor>
  <xdr:oneCellAnchor>
    <xdr:from>
      <xdr:col>0</xdr:col>
      <xdr:colOff>369089</xdr:colOff>
      <xdr:row>760</xdr:row>
      <xdr:rowOff>71436</xdr:rowOff>
    </xdr:from>
    <xdr:ext cx="1226345" cy="328660"/>
    <xdr:pic>
      <xdr:nvPicPr>
        <xdr:cNvPr id="81" name="Рисунок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89" y="111047211"/>
          <a:ext cx="1226345" cy="328660"/>
        </a:xfrm>
        <a:prstGeom prst="rect">
          <a:avLst/>
        </a:prstGeom>
      </xdr:spPr>
    </xdr:pic>
    <xdr:clientData/>
  </xdr:oneCellAnchor>
  <xdr:twoCellAnchor editAs="oneCell">
    <xdr:from>
      <xdr:col>0</xdr:col>
      <xdr:colOff>345281</xdr:colOff>
      <xdr:row>641</xdr:row>
      <xdr:rowOff>113472</xdr:rowOff>
    </xdr:from>
    <xdr:to>
      <xdr:col>0</xdr:col>
      <xdr:colOff>1607343</xdr:colOff>
      <xdr:row>642</xdr:row>
      <xdr:rowOff>909117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1" y="86457597"/>
          <a:ext cx="1262062" cy="986145"/>
        </a:xfrm>
        <a:prstGeom prst="rect">
          <a:avLst/>
        </a:prstGeom>
      </xdr:spPr>
    </xdr:pic>
    <xdr:clientData/>
  </xdr:twoCellAnchor>
  <xdr:twoCellAnchor editAs="oneCell">
    <xdr:from>
      <xdr:col>0</xdr:col>
      <xdr:colOff>799263</xdr:colOff>
      <xdr:row>765</xdr:row>
      <xdr:rowOff>181894</xdr:rowOff>
    </xdr:from>
    <xdr:to>
      <xdr:col>0</xdr:col>
      <xdr:colOff>1114791</xdr:colOff>
      <xdr:row>770</xdr:row>
      <xdr:rowOff>20075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002019">
          <a:off x="799263" y="112967419"/>
          <a:ext cx="315528" cy="119073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653</xdr:row>
      <xdr:rowOff>71438</xdr:rowOff>
    </xdr:from>
    <xdr:to>
      <xdr:col>0</xdr:col>
      <xdr:colOff>1619251</xdr:colOff>
      <xdr:row>657</xdr:row>
      <xdr:rowOff>154279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90416063"/>
          <a:ext cx="1238250" cy="901990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392907</xdr:colOff>
      <xdr:row>787</xdr:row>
      <xdr:rowOff>95250</xdr:rowOff>
    </xdr:from>
    <xdr:to>
      <xdr:col>0</xdr:col>
      <xdr:colOff>1594875</xdr:colOff>
      <xdr:row>790</xdr:row>
      <xdr:rowOff>252410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54" r="9554"/>
        <a:stretch/>
      </xdr:blipFill>
      <xdr:spPr>
        <a:xfrm>
          <a:off x="392907" y="118748175"/>
          <a:ext cx="1201968" cy="995362"/>
        </a:xfrm>
        <a:prstGeom prst="rect">
          <a:avLst/>
        </a:prstGeom>
      </xdr:spPr>
    </xdr:pic>
    <xdr:clientData/>
  </xdr:twoCellAnchor>
  <xdr:twoCellAnchor editAs="oneCell">
    <xdr:from>
      <xdr:col>0</xdr:col>
      <xdr:colOff>511968</xdr:colOff>
      <xdr:row>630</xdr:row>
      <xdr:rowOff>75936</xdr:rowOff>
    </xdr:from>
    <xdr:to>
      <xdr:col>0</xdr:col>
      <xdr:colOff>1440501</xdr:colOff>
      <xdr:row>633</xdr:row>
      <xdr:rowOff>333374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968" y="83581611"/>
          <a:ext cx="928533" cy="1248038"/>
        </a:xfrm>
        <a:prstGeom prst="rect">
          <a:avLst/>
        </a:prstGeom>
      </xdr:spPr>
    </xdr:pic>
    <xdr:clientData/>
  </xdr:twoCellAnchor>
  <xdr:twoCellAnchor editAs="oneCell">
    <xdr:from>
      <xdr:col>0</xdr:col>
      <xdr:colOff>95248</xdr:colOff>
      <xdr:row>646</xdr:row>
      <xdr:rowOff>198515</xdr:rowOff>
    </xdr:from>
    <xdr:to>
      <xdr:col>0</xdr:col>
      <xdr:colOff>1853933</xdr:colOff>
      <xdr:row>651</xdr:row>
      <xdr:rowOff>79452</xdr:rowOff>
    </xdr:to>
    <xdr:pic>
      <xdr:nvPicPr>
        <xdr:cNvPr id="90" name="Рисунок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96" b="21722"/>
        <a:stretch/>
      </xdr:blipFill>
      <xdr:spPr>
        <a:xfrm>
          <a:off x="95248" y="89076290"/>
          <a:ext cx="1758685" cy="932579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595313</xdr:colOff>
      <xdr:row>120</xdr:row>
      <xdr:rowOff>119063</xdr:rowOff>
    </xdr:from>
    <xdr:to>
      <xdr:col>0</xdr:col>
      <xdr:colOff>1333501</xdr:colOff>
      <xdr:row>121</xdr:row>
      <xdr:rowOff>1071563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16" t="4264" r="23342" b="10855"/>
        <a:stretch/>
      </xdr:blipFill>
      <xdr:spPr>
        <a:xfrm>
          <a:off x="595313" y="18014157"/>
          <a:ext cx="738188" cy="1146700"/>
        </a:xfrm>
        <a:prstGeom prst="rect">
          <a:avLst/>
        </a:prstGeom>
      </xdr:spPr>
    </xdr:pic>
    <xdr:clientData/>
  </xdr:twoCellAnchor>
  <xdr:twoCellAnchor editAs="oneCell">
    <xdr:from>
      <xdr:col>0</xdr:col>
      <xdr:colOff>154782</xdr:colOff>
      <xdr:row>686</xdr:row>
      <xdr:rowOff>107156</xdr:rowOff>
    </xdr:from>
    <xdr:to>
      <xdr:col>0</xdr:col>
      <xdr:colOff>1785938</xdr:colOff>
      <xdr:row>704</xdr:row>
      <xdr:rowOff>43055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5" t="10346" r="30677" b="10737"/>
        <a:stretch/>
      </xdr:blipFill>
      <xdr:spPr>
        <a:xfrm>
          <a:off x="154782" y="97178812"/>
          <a:ext cx="1631156" cy="336489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343</xdr:row>
      <xdr:rowOff>59532</xdr:rowOff>
    </xdr:from>
    <xdr:to>
      <xdr:col>0</xdr:col>
      <xdr:colOff>1678781</xdr:colOff>
      <xdr:row>349</xdr:row>
      <xdr:rowOff>186116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32" t="2258" r="22313" b="2665"/>
        <a:stretch/>
      </xdr:blipFill>
      <xdr:spPr>
        <a:xfrm>
          <a:off x="285750" y="49553813"/>
          <a:ext cx="1393031" cy="2384009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547</xdr:row>
      <xdr:rowOff>166688</xdr:rowOff>
    </xdr:from>
    <xdr:to>
      <xdr:col>0</xdr:col>
      <xdr:colOff>1810053</xdr:colOff>
      <xdr:row>550</xdr:row>
      <xdr:rowOff>142875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53" t="15778" r="8394" b="18505"/>
        <a:stretch/>
      </xdr:blipFill>
      <xdr:spPr>
        <a:xfrm>
          <a:off x="130968" y="80569594"/>
          <a:ext cx="1679085" cy="130968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485775</xdr:colOff>
          <xdr:row>2</xdr:row>
          <xdr:rowOff>47625</xdr:rowOff>
        </xdr:from>
        <xdr:to>
          <xdr:col>15</xdr:col>
          <xdr:colOff>219075</xdr:colOff>
          <xdr:row>4</xdr:row>
          <xdr:rowOff>171450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FF" mc:Ignorable="a14" a14:legacySpreadsheetColorIndex="33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Заграничный клиент, минус НДС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1357313</xdr:colOff>
      <xdr:row>379</xdr:row>
      <xdr:rowOff>95250</xdr:rowOff>
    </xdr:from>
    <xdr:to>
      <xdr:col>0</xdr:col>
      <xdr:colOff>1803554</xdr:colOff>
      <xdr:row>381</xdr:row>
      <xdr:rowOff>145896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313" y="68020406"/>
          <a:ext cx="446241" cy="455459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119062</xdr:colOff>
      <xdr:row>735</xdr:row>
      <xdr:rowOff>166688</xdr:rowOff>
    </xdr:from>
    <xdr:to>
      <xdr:col>0</xdr:col>
      <xdr:colOff>565303</xdr:colOff>
      <xdr:row>738</xdr:row>
      <xdr:rowOff>50647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" y="158293594"/>
          <a:ext cx="446241" cy="455459"/>
        </a:xfrm>
        <a:prstGeom prst="rect">
          <a:avLst/>
        </a:prstGeom>
      </xdr:spPr>
    </xdr:pic>
    <xdr:clientData/>
  </xdr:twoCellAnchor>
  <xdr:twoCellAnchor editAs="oneCell">
    <xdr:from>
      <xdr:col>0</xdr:col>
      <xdr:colOff>778443</xdr:colOff>
      <xdr:row>736</xdr:row>
      <xdr:rowOff>78808</xdr:rowOff>
    </xdr:from>
    <xdr:to>
      <xdr:col>0</xdr:col>
      <xdr:colOff>1225428</xdr:colOff>
      <xdr:row>745</xdr:row>
      <xdr:rowOff>59530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54325" y="128814176"/>
          <a:ext cx="1695222" cy="446985"/>
        </a:xfrm>
        <a:prstGeom prst="rect">
          <a:avLst/>
        </a:prstGeom>
      </xdr:spPr>
    </xdr:pic>
    <xdr:clientData/>
  </xdr:twoCellAnchor>
  <xdr:twoCellAnchor editAs="oneCell">
    <xdr:from>
      <xdr:col>0</xdr:col>
      <xdr:colOff>83343</xdr:colOff>
      <xdr:row>748</xdr:row>
      <xdr:rowOff>71438</xdr:rowOff>
    </xdr:from>
    <xdr:to>
      <xdr:col>0</xdr:col>
      <xdr:colOff>1873606</xdr:colOff>
      <xdr:row>749</xdr:row>
      <xdr:rowOff>214313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" y="130468688"/>
          <a:ext cx="1790263" cy="500061"/>
        </a:xfrm>
        <a:prstGeom prst="rect">
          <a:avLst/>
        </a:prstGeom>
      </xdr:spPr>
    </xdr:pic>
    <xdr:clientData/>
  </xdr:twoCellAnchor>
  <xdr:twoCellAnchor editAs="oneCell">
    <xdr:from>
      <xdr:col>0</xdr:col>
      <xdr:colOff>116681</xdr:colOff>
      <xdr:row>747</xdr:row>
      <xdr:rowOff>57149</xdr:rowOff>
    </xdr:from>
    <xdr:to>
      <xdr:col>0</xdr:col>
      <xdr:colOff>562922</xdr:colOff>
      <xdr:row>748</xdr:row>
      <xdr:rowOff>322108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1" y="130263899"/>
          <a:ext cx="446241" cy="455459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166687</xdr:colOff>
      <xdr:row>295</xdr:row>
      <xdr:rowOff>119062</xdr:rowOff>
    </xdr:from>
    <xdr:to>
      <xdr:col>0</xdr:col>
      <xdr:colOff>1797524</xdr:colOff>
      <xdr:row>297</xdr:row>
      <xdr:rowOff>261938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" y="56507062"/>
          <a:ext cx="1630837" cy="666751"/>
        </a:xfrm>
        <a:prstGeom prst="rect">
          <a:avLst/>
        </a:prstGeom>
      </xdr:spPr>
    </xdr:pic>
    <xdr:clientData/>
  </xdr:twoCellAnchor>
  <xdr:twoCellAnchor editAs="oneCell">
    <xdr:from>
      <xdr:col>0</xdr:col>
      <xdr:colOff>702469</xdr:colOff>
      <xdr:row>253</xdr:row>
      <xdr:rowOff>0</xdr:rowOff>
    </xdr:from>
    <xdr:to>
      <xdr:col>0</xdr:col>
      <xdr:colOff>1273968</xdr:colOff>
      <xdr:row>272</xdr:row>
      <xdr:rowOff>0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469" y="48387000"/>
          <a:ext cx="571499" cy="7137388"/>
        </a:xfrm>
        <a:prstGeom prst="rect">
          <a:avLst/>
        </a:prstGeom>
      </xdr:spPr>
    </xdr:pic>
    <xdr:clientData/>
  </xdr:twoCellAnchor>
  <xdr:twoCellAnchor editAs="oneCell">
    <xdr:from>
      <xdr:col>0</xdr:col>
      <xdr:colOff>261937</xdr:colOff>
      <xdr:row>722</xdr:row>
      <xdr:rowOff>59532</xdr:rowOff>
    </xdr:from>
    <xdr:to>
      <xdr:col>0</xdr:col>
      <xdr:colOff>861565</xdr:colOff>
      <xdr:row>725</xdr:row>
      <xdr:rowOff>4761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67" t="2856" r="10049" b="3619"/>
        <a:stretch/>
      </xdr:blipFill>
      <xdr:spPr>
        <a:xfrm>
          <a:off x="261937" y="110263782"/>
          <a:ext cx="599628" cy="783429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297654</xdr:colOff>
      <xdr:row>726</xdr:row>
      <xdr:rowOff>11909</xdr:rowOff>
    </xdr:from>
    <xdr:to>
      <xdr:col>0</xdr:col>
      <xdr:colOff>931273</xdr:colOff>
      <xdr:row>728</xdr:row>
      <xdr:rowOff>178596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79" t="3428" r="10417" b="3221"/>
        <a:stretch/>
      </xdr:blipFill>
      <xdr:spPr>
        <a:xfrm>
          <a:off x="297654" y="111063884"/>
          <a:ext cx="633619" cy="823911"/>
        </a:xfrm>
        <a:prstGeom prst="rect">
          <a:avLst/>
        </a:prstGeom>
      </xdr:spPr>
    </xdr:pic>
    <xdr:clientData/>
  </xdr:twoCellAnchor>
  <xdr:twoCellAnchor editAs="oneCell">
    <xdr:from>
      <xdr:col>0</xdr:col>
      <xdr:colOff>989798</xdr:colOff>
      <xdr:row>722</xdr:row>
      <xdr:rowOff>41710</xdr:rowOff>
    </xdr:from>
    <xdr:to>
      <xdr:col>0</xdr:col>
      <xdr:colOff>1855018</xdr:colOff>
      <xdr:row>725</xdr:row>
      <xdr:rowOff>126206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798" y="110245960"/>
          <a:ext cx="865220" cy="922696"/>
        </a:xfrm>
        <a:prstGeom prst="rect">
          <a:avLst/>
        </a:prstGeom>
      </xdr:spPr>
    </xdr:pic>
    <xdr:clientData/>
  </xdr:twoCellAnchor>
  <xdr:twoCellAnchor editAs="oneCell">
    <xdr:from>
      <xdr:col>0</xdr:col>
      <xdr:colOff>893131</xdr:colOff>
      <xdr:row>726</xdr:row>
      <xdr:rowOff>118756</xdr:rowOff>
    </xdr:from>
    <xdr:to>
      <xdr:col>0</xdr:col>
      <xdr:colOff>1692247</xdr:colOff>
      <xdr:row>727</xdr:row>
      <xdr:rowOff>214007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664398">
          <a:off x="893131" y="111170731"/>
          <a:ext cx="799116" cy="432067"/>
        </a:xfrm>
        <a:prstGeom prst="rect">
          <a:avLst/>
        </a:prstGeom>
      </xdr:spPr>
    </xdr:pic>
    <xdr:clientData/>
  </xdr:twoCellAnchor>
  <xdr:twoCellAnchor editAs="oneCell">
    <xdr:from>
      <xdr:col>0</xdr:col>
      <xdr:colOff>309562</xdr:colOff>
      <xdr:row>450</xdr:row>
      <xdr:rowOff>166688</xdr:rowOff>
    </xdr:from>
    <xdr:to>
      <xdr:col>0</xdr:col>
      <xdr:colOff>1654969</xdr:colOff>
      <xdr:row>457</xdr:row>
      <xdr:rowOff>162364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83891438"/>
          <a:ext cx="1345407" cy="1329176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369093</xdr:colOff>
      <xdr:row>431</xdr:row>
      <xdr:rowOff>47628</xdr:rowOff>
    </xdr:from>
    <xdr:to>
      <xdr:col>0</xdr:col>
      <xdr:colOff>1630901</xdr:colOff>
      <xdr:row>432</xdr:row>
      <xdr:rowOff>1095376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" y="80533878"/>
          <a:ext cx="1261808" cy="1238248"/>
        </a:xfrm>
        <a:prstGeom prst="rect">
          <a:avLst/>
        </a:prstGeom>
      </xdr:spPr>
    </xdr:pic>
    <xdr:clientData/>
  </xdr:twoCellAnchor>
  <xdr:twoCellAnchor editAs="oneCell">
    <xdr:from>
      <xdr:col>0</xdr:col>
      <xdr:colOff>261938</xdr:colOff>
      <xdr:row>577</xdr:row>
      <xdr:rowOff>59531</xdr:rowOff>
    </xdr:from>
    <xdr:to>
      <xdr:col>0</xdr:col>
      <xdr:colOff>1721632</xdr:colOff>
      <xdr:row>582</xdr:row>
      <xdr:rowOff>23812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89" b="18505"/>
        <a:stretch/>
      </xdr:blipFill>
      <xdr:spPr>
        <a:xfrm>
          <a:off x="261938" y="103632000"/>
          <a:ext cx="1459694" cy="916781"/>
        </a:xfrm>
        <a:prstGeom prst="rect">
          <a:avLst/>
        </a:prstGeom>
      </xdr:spPr>
    </xdr:pic>
    <xdr:clientData/>
  </xdr:twoCellAnchor>
  <xdr:twoCellAnchor editAs="oneCell">
    <xdr:from>
      <xdr:col>0</xdr:col>
      <xdr:colOff>261938</xdr:colOff>
      <xdr:row>566</xdr:row>
      <xdr:rowOff>83344</xdr:rowOff>
    </xdr:from>
    <xdr:to>
      <xdr:col>0</xdr:col>
      <xdr:colOff>1721632</xdr:colOff>
      <xdr:row>571</xdr:row>
      <xdr:rowOff>47625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89" b="18505"/>
        <a:stretch/>
      </xdr:blipFill>
      <xdr:spPr>
        <a:xfrm>
          <a:off x="261938" y="101560313"/>
          <a:ext cx="1459694" cy="916781"/>
        </a:xfrm>
        <a:prstGeom prst="rect">
          <a:avLst/>
        </a:prstGeom>
      </xdr:spPr>
    </xdr:pic>
    <xdr:clientData/>
  </xdr:twoCellAnchor>
  <xdr:twoCellAnchor editAs="oneCell">
    <xdr:from>
      <xdr:col>0</xdr:col>
      <xdr:colOff>202407</xdr:colOff>
      <xdr:row>587</xdr:row>
      <xdr:rowOff>178595</xdr:rowOff>
    </xdr:from>
    <xdr:to>
      <xdr:col>0</xdr:col>
      <xdr:colOff>1833161</xdr:colOff>
      <xdr:row>593</xdr:row>
      <xdr:rowOff>1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BEBA8EAE-BF5A-486C-A8C5-ECC9F3942E4B}">
              <a14:imgProps xmlns:a14="http://schemas.microsoft.com/office/drawing/2010/main">
                <a14:imgLayer r:embed="rId95">
                  <a14:imgEffect>
                    <a14:brightnessContrast bright="1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7" y="105656064"/>
          <a:ext cx="1630754" cy="964406"/>
        </a:xfrm>
        <a:prstGeom prst="rect">
          <a:avLst/>
        </a:prstGeom>
      </xdr:spPr>
    </xdr:pic>
    <xdr:clientData/>
  </xdr:twoCellAnchor>
  <xdr:twoCellAnchor editAs="oneCell">
    <xdr:from>
      <xdr:col>0</xdr:col>
      <xdr:colOff>416719</xdr:colOff>
      <xdr:row>116</xdr:row>
      <xdr:rowOff>95250</xdr:rowOff>
    </xdr:from>
    <xdr:to>
      <xdr:col>0</xdr:col>
      <xdr:colOff>1547812</xdr:colOff>
      <xdr:row>119</xdr:row>
      <xdr:rowOff>209728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19" y="22181344"/>
          <a:ext cx="1131093" cy="924103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357188</xdr:colOff>
      <xdr:row>609</xdr:row>
      <xdr:rowOff>59531</xdr:rowOff>
    </xdr:from>
    <xdr:to>
      <xdr:col>0</xdr:col>
      <xdr:colOff>1668170</xdr:colOff>
      <xdr:row>614</xdr:row>
      <xdr:rowOff>202405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8" y="113895187"/>
          <a:ext cx="1310982" cy="1333499"/>
        </a:xfrm>
        <a:prstGeom prst="rect">
          <a:avLst/>
        </a:prstGeom>
      </xdr:spPr>
    </xdr:pic>
    <xdr:clientData/>
  </xdr:twoCellAnchor>
  <xdr:twoCellAnchor editAs="oneCell">
    <xdr:from>
      <xdr:col>0</xdr:col>
      <xdr:colOff>321469</xdr:colOff>
      <xdr:row>298</xdr:row>
      <xdr:rowOff>107156</xdr:rowOff>
    </xdr:from>
    <xdr:to>
      <xdr:col>0</xdr:col>
      <xdr:colOff>1714500</xdr:colOff>
      <xdr:row>299</xdr:row>
      <xdr:rowOff>802321</xdr:rowOff>
    </xdr:to>
    <xdr:pic>
      <xdr:nvPicPr>
        <xdr:cNvPr id="92" name="Рисунок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9" y="59233594"/>
          <a:ext cx="1393031" cy="885665"/>
        </a:xfrm>
        <a:prstGeom prst="rect">
          <a:avLst/>
        </a:prstGeom>
      </xdr:spPr>
    </xdr:pic>
    <xdr:clientData/>
  </xdr:twoCellAnchor>
  <xdr:twoCellAnchor editAs="oneCell">
    <xdr:from>
      <xdr:col>0</xdr:col>
      <xdr:colOff>55608</xdr:colOff>
      <xdr:row>325</xdr:row>
      <xdr:rowOff>182520</xdr:rowOff>
    </xdr:from>
    <xdr:to>
      <xdr:col>0</xdr:col>
      <xdr:colOff>1884054</xdr:colOff>
      <xdr:row>332</xdr:row>
      <xdr:rowOff>0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08" y="65143020"/>
          <a:ext cx="1828446" cy="1150981"/>
        </a:xfrm>
        <a:prstGeom prst="rect">
          <a:avLst/>
        </a:prstGeom>
      </xdr:spPr>
    </xdr:pic>
    <xdr:clientData/>
  </xdr:twoCellAnchor>
  <xdr:twoCellAnchor editAs="oneCell">
    <xdr:from>
      <xdr:col>0</xdr:col>
      <xdr:colOff>416718</xdr:colOff>
      <xdr:row>339</xdr:row>
      <xdr:rowOff>71439</xdr:rowOff>
    </xdr:from>
    <xdr:to>
      <xdr:col>0</xdr:col>
      <xdr:colOff>1568218</xdr:colOff>
      <xdr:row>340</xdr:row>
      <xdr:rowOff>785813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18" y="67282220"/>
          <a:ext cx="1151500" cy="90487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476251</xdr:colOff>
      <xdr:row>362</xdr:row>
      <xdr:rowOff>71438</xdr:rowOff>
    </xdr:from>
    <xdr:to>
      <xdr:col>0</xdr:col>
      <xdr:colOff>1548723</xdr:colOff>
      <xdr:row>363</xdr:row>
      <xdr:rowOff>904875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1" y="71818501"/>
          <a:ext cx="1072472" cy="1023937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357189</xdr:colOff>
      <xdr:row>377</xdr:row>
      <xdr:rowOff>83343</xdr:rowOff>
    </xdr:from>
    <xdr:to>
      <xdr:col>0</xdr:col>
      <xdr:colOff>1571626</xdr:colOff>
      <xdr:row>378</xdr:row>
      <xdr:rowOff>654843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9" y="77414437"/>
          <a:ext cx="1214437" cy="76475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375</xdr:row>
      <xdr:rowOff>72398</xdr:rowOff>
    </xdr:from>
    <xdr:to>
      <xdr:col>0</xdr:col>
      <xdr:colOff>1405950</xdr:colOff>
      <xdr:row>376</xdr:row>
      <xdr:rowOff>607220</xdr:rowOff>
    </xdr:to>
    <xdr:pic>
      <xdr:nvPicPr>
        <xdr:cNvPr id="114" name="Рисунок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189054"/>
          <a:ext cx="929700" cy="725322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392907</xdr:colOff>
      <xdr:row>556</xdr:row>
      <xdr:rowOff>35718</xdr:rowOff>
    </xdr:from>
    <xdr:to>
      <xdr:col>0</xdr:col>
      <xdr:colOff>1571626</xdr:colOff>
      <xdr:row>557</xdr:row>
      <xdr:rowOff>718147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7" y="111799687"/>
          <a:ext cx="1178719" cy="872929"/>
        </a:xfrm>
        <a:prstGeom prst="rect">
          <a:avLst/>
        </a:prstGeom>
      </xdr:spPr>
    </xdr:pic>
    <xdr:clientData/>
  </xdr:twoCellAnchor>
  <xdr:twoCellAnchor editAs="oneCell">
    <xdr:from>
      <xdr:col>0</xdr:col>
      <xdr:colOff>416722</xdr:colOff>
      <xdr:row>560</xdr:row>
      <xdr:rowOff>57962</xdr:rowOff>
    </xdr:from>
    <xdr:to>
      <xdr:col>0</xdr:col>
      <xdr:colOff>1595438</xdr:colOff>
      <xdr:row>561</xdr:row>
      <xdr:rowOff>825096</xdr:rowOff>
    </xdr:to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22" y="113679306"/>
          <a:ext cx="1178716" cy="957634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428626</xdr:colOff>
      <xdr:row>558</xdr:row>
      <xdr:rowOff>47625</xdr:rowOff>
    </xdr:from>
    <xdr:to>
      <xdr:col>0</xdr:col>
      <xdr:colOff>1566537</xdr:colOff>
      <xdr:row>559</xdr:row>
      <xdr:rowOff>821530</xdr:rowOff>
    </xdr:to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BEBA8EAE-BF5A-486C-A8C5-ECC9F3942E4B}">
              <a14:imgProps xmlns:a14="http://schemas.microsoft.com/office/drawing/2010/main">
                <a14:imgLayer r:embed="rId107">
                  <a14:imgEffect>
                    <a14:brightnessContrast bright="1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6" y="112740281"/>
          <a:ext cx="1137911" cy="964405"/>
        </a:xfrm>
        <a:prstGeom prst="rect">
          <a:avLst/>
        </a:prstGeom>
      </xdr:spPr>
    </xdr:pic>
    <xdr:clientData/>
  </xdr:twoCellAnchor>
  <xdr:twoCellAnchor editAs="oneCell">
    <xdr:from>
      <xdr:col>0</xdr:col>
      <xdr:colOff>416719</xdr:colOff>
      <xdr:row>562</xdr:row>
      <xdr:rowOff>107157</xdr:rowOff>
    </xdr:from>
    <xdr:to>
      <xdr:col>0</xdr:col>
      <xdr:colOff>1595438</xdr:colOff>
      <xdr:row>563</xdr:row>
      <xdr:rowOff>653237</xdr:rowOff>
    </xdr:to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19" y="114919126"/>
          <a:ext cx="1178719" cy="736580"/>
        </a:xfrm>
        <a:prstGeom prst="rect">
          <a:avLst/>
        </a:prstGeom>
      </xdr:spPr>
    </xdr:pic>
    <xdr:clientData/>
  </xdr:twoCellAnchor>
  <xdr:twoCellAnchor editAs="oneCell">
    <xdr:from>
      <xdr:col>0</xdr:col>
      <xdr:colOff>440532</xdr:colOff>
      <xdr:row>718</xdr:row>
      <xdr:rowOff>83344</xdr:rowOff>
    </xdr:from>
    <xdr:to>
      <xdr:col>0</xdr:col>
      <xdr:colOff>1607344</xdr:colOff>
      <xdr:row>719</xdr:row>
      <xdr:rowOff>1007369</xdr:rowOff>
    </xdr:to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532" y="152757188"/>
          <a:ext cx="1166812" cy="1114525"/>
        </a:xfrm>
        <a:prstGeom prst="rect">
          <a:avLst/>
        </a:prstGeom>
      </xdr:spPr>
    </xdr:pic>
    <xdr:clientData/>
  </xdr:twoCellAnchor>
  <xdr:twoCellAnchor editAs="oneCell">
    <xdr:from>
      <xdr:col>0</xdr:col>
      <xdr:colOff>212255</xdr:colOff>
      <xdr:row>494</xdr:row>
      <xdr:rowOff>135514</xdr:rowOff>
    </xdr:from>
    <xdr:to>
      <xdr:col>0</xdr:col>
      <xdr:colOff>1716202</xdr:colOff>
      <xdr:row>502</xdr:row>
      <xdr:rowOff>59751</xdr:rowOff>
    </xdr:to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868694">
          <a:off x="212255" y="104053264"/>
          <a:ext cx="1503947" cy="1448237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720</xdr:row>
      <xdr:rowOff>71438</xdr:rowOff>
    </xdr:from>
    <xdr:to>
      <xdr:col>0</xdr:col>
      <xdr:colOff>1665951</xdr:colOff>
      <xdr:row>721</xdr:row>
      <xdr:rowOff>821531</xdr:rowOff>
    </xdr:to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4007344"/>
          <a:ext cx="1427826" cy="94059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364</xdr:row>
      <xdr:rowOff>83344</xdr:rowOff>
    </xdr:from>
    <xdr:to>
      <xdr:col>0</xdr:col>
      <xdr:colOff>1785937</xdr:colOff>
      <xdr:row>371</xdr:row>
      <xdr:rowOff>103363</xdr:rowOff>
    </xdr:to>
    <xdr:pic>
      <xdr:nvPicPr>
        <xdr:cNvPr id="110" name="Рисунок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72985313"/>
          <a:ext cx="1595437" cy="135351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372</xdr:row>
      <xdr:rowOff>83345</xdr:rowOff>
    </xdr:from>
    <xdr:to>
      <xdr:col>0</xdr:col>
      <xdr:colOff>1559719</xdr:colOff>
      <xdr:row>373</xdr:row>
      <xdr:rowOff>653967</xdr:rowOff>
    </xdr:to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74509314"/>
          <a:ext cx="1464469" cy="761122"/>
        </a:xfrm>
        <a:prstGeom prst="rect">
          <a:avLst/>
        </a:prstGeom>
      </xdr:spPr>
    </xdr:pic>
    <xdr:clientData/>
  </xdr:twoCellAnchor>
  <xdr:twoCellAnchor editAs="oneCell">
    <xdr:from>
      <xdr:col>0</xdr:col>
      <xdr:colOff>226219</xdr:colOff>
      <xdr:row>373</xdr:row>
      <xdr:rowOff>666751</xdr:rowOff>
    </xdr:from>
    <xdr:to>
      <xdr:col>0</xdr:col>
      <xdr:colOff>1856750</xdr:colOff>
      <xdr:row>374</xdr:row>
      <xdr:rowOff>702470</xdr:rowOff>
    </xdr:to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19" y="75283220"/>
          <a:ext cx="1630531" cy="785812"/>
        </a:xfrm>
        <a:prstGeom prst="rect">
          <a:avLst/>
        </a:prstGeom>
      </xdr:spPr>
    </xdr:pic>
    <xdr:clientData/>
  </xdr:twoCellAnchor>
  <xdr:twoCellAnchor editAs="oneCell">
    <xdr:from>
      <xdr:col>0</xdr:col>
      <xdr:colOff>151673</xdr:colOff>
      <xdr:row>392</xdr:row>
      <xdr:rowOff>172559</xdr:rowOff>
    </xdr:from>
    <xdr:to>
      <xdr:col>0</xdr:col>
      <xdr:colOff>1796975</xdr:colOff>
      <xdr:row>399</xdr:row>
      <xdr:rowOff>213916</xdr:rowOff>
    </xdr:to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62115">
          <a:off x="151673" y="81325559"/>
          <a:ext cx="1645302" cy="154154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385</xdr:row>
      <xdr:rowOff>107156</xdr:rowOff>
    </xdr:from>
    <xdr:to>
      <xdr:col>0</xdr:col>
      <xdr:colOff>1691554</xdr:colOff>
      <xdr:row>388</xdr:row>
      <xdr:rowOff>297657</xdr:rowOff>
    </xdr:to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79200375"/>
          <a:ext cx="1405803" cy="1214438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178593</xdr:colOff>
      <xdr:row>487</xdr:row>
      <xdr:rowOff>119062</xdr:rowOff>
    </xdr:from>
    <xdr:to>
      <xdr:col>0</xdr:col>
      <xdr:colOff>1913394</xdr:colOff>
      <xdr:row>491</xdr:row>
      <xdr:rowOff>166687</xdr:rowOff>
    </xdr:to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3" y="102703312"/>
          <a:ext cx="1734801" cy="821375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119062</xdr:colOff>
      <xdr:row>468</xdr:row>
      <xdr:rowOff>142875</xdr:rowOff>
    </xdr:from>
    <xdr:to>
      <xdr:col>0</xdr:col>
      <xdr:colOff>1881187</xdr:colOff>
      <xdr:row>477</xdr:row>
      <xdr:rowOff>142875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" y="99107625"/>
          <a:ext cx="1762125" cy="171969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359</xdr:row>
      <xdr:rowOff>119062</xdr:rowOff>
    </xdr:from>
    <xdr:to>
      <xdr:col>0</xdr:col>
      <xdr:colOff>1843253</xdr:colOff>
      <xdr:row>361</xdr:row>
      <xdr:rowOff>273842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71866125"/>
          <a:ext cx="1748003" cy="761999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390526</xdr:colOff>
      <xdr:row>509</xdr:row>
      <xdr:rowOff>61916</xdr:rowOff>
    </xdr:from>
    <xdr:to>
      <xdr:col>0</xdr:col>
      <xdr:colOff>1667008</xdr:colOff>
      <xdr:row>530</xdr:row>
      <xdr:rowOff>83348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982199" y="111591266"/>
          <a:ext cx="4021932" cy="1276482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341</xdr:row>
      <xdr:rowOff>47625</xdr:rowOff>
    </xdr:from>
    <xdr:to>
      <xdr:col>0</xdr:col>
      <xdr:colOff>1667654</xdr:colOff>
      <xdr:row>342</xdr:row>
      <xdr:rowOff>785812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8651438"/>
          <a:ext cx="1429529" cy="928687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119063</xdr:colOff>
      <xdr:row>535</xdr:row>
      <xdr:rowOff>35720</xdr:rowOff>
    </xdr:from>
    <xdr:to>
      <xdr:col>0</xdr:col>
      <xdr:colOff>1809750</xdr:colOff>
      <xdr:row>536</xdr:row>
      <xdr:rowOff>183708</xdr:rowOff>
    </xdr:to>
    <xdr:pic>
      <xdr:nvPicPr>
        <xdr:cNvPr id="112" name="Рисунок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115145345"/>
          <a:ext cx="1690687" cy="338488"/>
        </a:xfrm>
        <a:prstGeom prst="rect">
          <a:avLst/>
        </a:prstGeom>
      </xdr:spPr>
    </xdr:pic>
    <xdr:clientData/>
  </xdr:twoCellAnchor>
  <xdr:twoCellAnchor editAs="oneCell">
    <xdr:from>
      <xdr:col>0</xdr:col>
      <xdr:colOff>130970</xdr:colOff>
      <xdr:row>539</xdr:row>
      <xdr:rowOff>130969</xdr:rowOff>
    </xdr:from>
    <xdr:to>
      <xdr:col>0</xdr:col>
      <xdr:colOff>1857376</xdr:colOff>
      <xdr:row>540</xdr:row>
      <xdr:rowOff>203067</xdr:rowOff>
    </xdr:to>
    <xdr:pic>
      <xdr:nvPicPr>
        <xdr:cNvPr id="2048" name="Рисунок 2047">
          <a:extLst>
            <a:ext uri="{FF2B5EF4-FFF2-40B4-BE49-F238E27FC236}">
              <a16:creationId xmlns:a16="http://schemas.microsoft.com/office/drawing/2014/main" id="{00000000-0008-0000-0100-00000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70" y="116002594"/>
          <a:ext cx="1726406" cy="2625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1007535</xdr:colOff>
      <xdr:row>10</xdr:row>
      <xdr:rowOff>212519</xdr:rowOff>
    </xdr:from>
    <xdr:to>
      <xdr:col>1</xdr:col>
      <xdr:colOff>1359907</xdr:colOff>
      <xdr:row>16</xdr:row>
      <xdr:rowOff>55450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360" y="2450894"/>
          <a:ext cx="352372" cy="1443131"/>
        </a:xfrm>
        <a:prstGeom prst="rect">
          <a:avLst/>
        </a:prstGeom>
      </xdr:spPr>
    </xdr:pic>
    <xdr:clientData/>
  </xdr:twoCellAnchor>
  <xdr:twoCellAnchor editAs="oneCell">
    <xdr:from>
      <xdr:col>1</xdr:col>
      <xdr:colOff>563625</xdr:colOff>
      <xdr:row>17</xdr:row>
      <xdr:rowOff>256653</xdr:rowOff>
    </xdr:from>
    <xdr:to>
      <xdr:col>1</xdr:col>
      <xdr:colOff>926587</xdr:colOff>
      <xdr:row>23</xdr:row>
      <xdr:rowOff>67358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9450" y="4361928"/>
          <a:ext cx="362962" cy="1477580"/>
        </a:xfrm>
        <a:prstGeom prst="rect">
          <a:avLst/>
        </a:prstGeom>
      </xdr:spPr>
    </xdr:pic>
    <xdr:clientData/>
  </xdr:twoCellAnchor>
  <xdr:twoCellAnchor editAs="oneCell">
    <xdr:from>
      <xdr:col>1</xdr:col>
      <xdr:colOff>1462985</xdr:colOff>
      <xdr:row>10</xdr:row>
      <xdr:rowOff>50869</xdr:rowOff>
    </xdr:from>
    <xdr:to>
      <xdr:col>1</xdr:col>
      <xdr:colOff>1842400</xdr:colOff>
      <xdr:row>15</xdr:row>
      <xdr:rowOff>188120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8810" y="2289244"/>
          <a:ext cx="379415" cy="1470751"/>
        </a:xfrm>
        <a:prstGeom prst="rect">
          <a:avLst/>
        </a:prstGeom>
      </xdr:spPr>
    </xdr:pic>
    <xdr:clientData/>
  </xdr:twoCellAnchor>
  <xdr:twoCellAnchor editAs="oneCell">
    <xdr:from>
      <xdr:col>1</xdr:col>
      <xdr:colOff>1058292</xdr:colOff>
      <xdr:row>25</xdr:row>
      <xdr:rowOff>66675</xdr:rowOff>
    </xdr:from>
    <xdr:to>
      <xdr:col>1</xdr:col>
      <xdr:colOff>1404120</xdr:colOff>
      <xdr:row>30</xdr:row>
      <xdr:rowOff>28714</xdr:rowOff>
    </xdr:to>
    <xdr:pic>
      <xdr:nvPicPr>
        <xdr:cNvPr id="90" name="Рисунок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117" y="6410325"/>
          <a:ext cx="345828" cy="1476514"/>
        </a:xfrm>
        <a:prstGeom prst="rect">
          <a:avLst/>
        </a:prstGeom>
      </xdr:spPr>
    </xdr:pic>
    <xdr:clientData/>
  </xdr:twoCellAnchor>
  <xdr:twoCellAnchor editAs="oneCell">
    <xdr:from>
      <xdr:col>1</xdr:col>
      <xdr:colOff>1476367</xdr:colOff>
      <xdr:row>18</xdr:row>
      <xdr:rowOff>46817</xdr:rowOff>
    </xdr:from>
    <xdr:to>
      <xdr:col>1</xdr:col>
      <xdr:colOff>1885950</xdr:colOff>
      <xdr:row>23</xdr:row>
      <xdr:rowOff>248315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192" y="4418792"/>
          <a:ext cx="409583" cy="1601673"/>
        </a:xfrm>
        <a:prstGeom prst="rect">
          <a:avLst/>
        </a:prstGeom>
      </xdr:spPr>
    </xdr:pic>
    <xdr:clientData/>
  </xdr:twoCellAnchor>
  <xdr:twoCellAnchor editAs="oneCell">
    <xdr:from>
      <xdr:col>1</xdr:col>
      <xdr:colOff>978750</xdr:colOff>
      <xdr:row>18</xdr:row>
      <xdr:rowOff>81304</xdr:rowOff>
    </xdr:from>
    <xdr:to>
      <xdr:col>1</xdr:col>
      <xdr:colOff>1409700</xdr:colOff>
      <xdr:row>24</xdr:row>
      <xdr:rowOff>125426</xdr:rowOff>
    </xdr:to>
    <xdr:pic>
      <xdr:nvPicPr>
        <xdr:cNvPr id="92" name="Рисунок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4575" y="4453279"/>
          <a:ext cx="430950" cy="1730047"/>
        </a:xfrm>
        <a:prstGeom prst="rect">
          <a:avLst/>
        </a:prstGeom>
      </xdr:spPr>
    </xdr:pic>
    <xdr:clientData/>
  </xdr:twoCellAnchor>
  <xdr:twoCellAnchor editAs="oneCell">
    <xdr:from>
      <xdr:col>1</xdr:col>
      <xdr:colOff>201539</xdr:colOff>
      <xdr:row>31</xdr:row>
      <xdr:rowOff>28038</xdr:rowOff>
    </xdr:from>
    <xdr:to>
      <xdr:col>1</xdr:col>
      <xdr:colOff>557895</xdr:colOff>
      <xdr:row>35</xdr:row>
      <xdr:rowOff>18175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139" y="8657688"/>
          <a:ext cx="356356" cy="1180762"/>
        </a:xfrm>
        <a:prstGeom prst="rect">
          <a:avLst/>
        </a:prstGeom>
      </xdr:spPr>
    </xdr:pic>
    <xdr:clientData/>
  </xdr:twoCellAnchor>
  <xdr:twoCellAnchor editAs="oneCell">
    <xdr:from>
      <xdr:col>0</xdr:col>
      <xdr:colOff>825025</xdr:colOff>
      <xdr:row>2</xdr:row>
      <xdr:rowOff>9042</xdr:rowOff>
    </xdr:from>
    <xdr:to>
      <xdr:col>2</xdr:col>
      <xdr:colOff>1227078</xdr:colOff>
      <xdr:row>5</xdr:row>
      <xdr:rowOff>171450</xdr:rowOff>
    </xdr:to>
    <xdr:pic>
      <xdr:nvPicPr>
        <xdr:cNvPr id="94" name="Рисунок 9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025" y="304317"/>
          <a:ext cx="3326228" cy="733908"/>
        </a:xfrm>
        <a:prstGeom prst="rect">
          <a:avLst/>
        </a:prstGeom>
      </xdr:spPr>
    </xdr:pic>
    <xdr:clientData/>
  </xdr:twoCellAnchor>
  <xdr:twoCellAnchor editAs="oneCell">
    <xdr:from>
      <xdr:col>0</xdr:col>
      <xdr:colOff>3</xdr:colOff>
      <xdr:row>1</xdr:row>
      <xdr:rowOff>47624</xdr:rowOff>
    </xdr:from>
    <xdr:to>
      <xdr:col>0</xdr:col>
      <xdr:colOff>612321</xdr:colOff>
      <xdr:row>6</xdr:row>
      <xdr:rowOff>151778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161924"/>
          <a:ext cx="612318" cy="105665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942975</xdr:colOff>
          <xdr:row>6</xdr:row>
          <xdr:rowOff>9525</xdr:rowOff>
        </xdr:from>
        <xdr:to>
          <xdr:col>7</xdr:col>
          <xdr:colOff>95250</xdr:colOff>
          <xdr:row>7</xdr:row>
          <xdr:rowOff>85725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2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Включить доставку в цену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9525</xdr:rowOff>
        </xdr:from>
        <xdr:to>
          <xdr:col>6</xdr:col>
          <xdr:colOff>485775</xdr:colOff>
          <xdr:row>7</xdr:row>
          <xdr:rowOff>85725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2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Оплата за наличные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926305</xdr:colOff>
      <xdr:row>54</xdr:row>
      <xdr:rowOff>250482</xdr:rowOff>
    </xdr:from>
    <xdr:to>
      <xdr:col>1</xdr:col>
      <xdr:colOff>1283153</xdr:colOff>
      <xdr:row>59</xdr:row>
      <xdr:rowOff>26902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905" y="16147707"/>
          <a:ext cx="356848" cy="1395670"/>
        </a:xfrm>
        <a:prstGeom prst="rect">
          <a:avLst/>
        </a:prstGeom>
      </xdr:spPr>
    </xdr:pic>
    <xdr:clientData/>
  </xdr:twoCellAnchor>
  <xdr:twoCellAnchor editAs="oneCell">
    <xdr:from>
      <xdr:col>1</xdr:col>
      <xdr:colOff>1363659</xdr:colOff>
      <xdr:row>58</xdr:row>
      <xdr:rowOff>317045</xdr:rowOff>
    </xdr:from>
    <xdr:to>
      <xdr:col>1</xdr:col>
      <xdr:colOff>1726264</xdr:colOff>
      <xdr:row>63</xdr:row>
      <xdr:rowOff>178545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259" y="17509670"/>
          <a:ext cx="362605" cy="1433125"/>
        </a:xfrm>
        <a:prstGeom prst="rect">
          <a:avLst/>
        </a:prstGeom>
      </xdr:spPr>
    </xdr:pic>
    <xdr:clientData/>
  </xdr:twoCellAnchor>
  <xdr:twoCellAnchor editAs="oneCell">
    <xdr:from>
      <xdr:col>1</xdr:col>
      <xdr:colOff>263481</xdr:colOff>
      <xdr:row>54</xdr:row>
      <xdr:rowOff>52273</xdr:rowOff>
    </xdr:from>
    <xdr:to>
      <xdr:col>1</xdr:col>
      <xdr:colOff>585668</xdr:colOff>
      <xdr:row>59</xdr:row>
      <xdr:rowOff>201659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81"/>
        <a:stretch/>
      </xdr:blipFill>
      <xdr:spPr>
        <a:xfrm>
          <a:off x="1254081" y="15949498"/>
          <a:ext cx="322187" cy="1768636"/>
        </a:xfrm>
        <a:prstGeom prst="rect">
          <a:avLst/>
        </a:prstGeom>
      </xdr:spPr>
    </xdr:pic>
    <xdr:clientData/>
  </xdr:twoCellAnchor>
  <xdr:twoCellAnchor editAs="oneCell">
    <xdr:from>
      <xdr:col>1</xdr:col>
      <xdr:colOff>851055</xdr:colOff>
      <xdr:row>40</xdr:row>
      <xdr:rowOff>96093</xdr:rowOff>
    </xdr:from>
    <xdr:to>
      <xdr:col>1</xdr:col>
      <xdr:colOff>1200149</xdr:colOff>
      <xdr:row>44</xdr:row>
      <xdr:rowOff>111981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655" y="11459418"/>
          <a:ext cx="349094" cy="1349388"/>
        </a:xfrm>
        <a:prstGeom prst="rect">
          <a:avLst/>
        </a:prstGeom>
      </xdr:spPr>
    </xdr:pic>
    <xdr:clientData/>
  </xdr:twoCellAnchor>
  <xdr:twoCellAnchor editAs="oneCell">
    <xdr:from>
      <xdr:col>1</xdr:col>
      <xdr:colOff>194584</xdr:colOff>
      <xdr:row>41</xdr:row>
      <xdr:rowOff>134477</xdr:rowOff>
    </xdr:from>
    <xdr:to>
      <xdr:col>1</xdr:col>
      <xdr:colOff>537483</xdr:colOff>
      <xdr:row>45</xdr:row>
      <xdr:rowOff>151082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184" y="11831177"/>
          <a:ext cx="342899" cy="1350105"/>
        </a:xfrm>
        <a:prstGeom prst="rect">
          <a:avLst/>
        </a:prstGeom>
      </xdr:spPr>
    </xdr:pic>
    <xdr:clientData/>
  </xdr:twoCellAnchor>
  <xdr:twoCellAnchor editAs="oneCell">
    <xdr:from>
      <xdr:col>3</xdr:col>
      <xdr:colOff>441183</xdr:colOff>
      <xdr:row>197</xdr:row>
      <xdr:rowOff>76200</xdr:rowOff>
    </xdr:from>
    <xdr:to>
      <xdr:col>5</xdr:col>
      <xdr:colOff>215539</xdr:colOff>
      <xdr:row>198</xdr:row>
      <xdr:rowOff>376775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7" t="19608" r="9982" b="13547"/>
        <a:stretch/>
      </xdr:blipFill>
      <xdr:spPr>
        <a:xfrm>
          <a:off x="7413483" y="59826525"/>
          <a:ext cx="698281" cy="748250"/>
        </a:xfrm>
        <a:prstGeom prst="rect">
          <a:avLst/>
        </a:prstGeom>
      </xdr:spPr>
    </xdr:pic>
    <xdr:clientData/>
  </xdr:twoCellAnchor>
  <xdr:twoCellAnchor editAs="oneCell">
    <xdr:from>
      <xdr:col>1</xdr:col>
      <xdr:colOff>1482150</xdr:colOff>
      <xdr:row>36</xdr:row>
      <xdr:rowOff>54430</xdr:rowOff>
    </xdr:from>
    <xdr:to>
      <xdr:col>1</xdr:col>
      <xdr:colOff>1830322</xdr:colOff>
      <xdr:row>40</xdr:row>
      <xdr:rowOff>217079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750" y="10198555"/>
          <a:ext cx="348172" cy="1381849"/>
        </a:xfrm>
        <a:prstGeom prst="rect">
          <a:avLst/>
        </a:prstGeom>
      </xdr:spPr>
    </xdr:pic>
    <xdr:clientData/>
  </xdr:twoCellAnchor>
  <xdr:twoCellAnchor editAs="oneCell">
    <xdr:from>
      <xdr:col>1</xdr:col>
      <xdr:colOff>1552574</xdr:colOff>
      <xdr:row>52</xdr:row>
      <xdr:rowOff>93433</xdr:rowOff>
    </xdr:from>
    <xdr:to>
      <xdr:col>1</xdr:col>
      <xdr:colOff>1857753</xdr:colOff>
      <xdr:row>57</xdr:row>
      <xdr:rowOff>253431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65"/>
        <a:stretch/>
      </xdr:blipFill>
      <xdr:spPr>
        <a:xfrm>
          <a:off x="2543174" y="15342958"/>
          <a:ext cx="305179" cy="1779248"/>
        </a:xfrm>
        <a:prstGeom prst="rect">
          <a:avLst/>
        </a:prstGeom>
      </xdr:spPr>
    </xdr:pic>
    <xdr:clientData/>
  </xdr:twoCellAnchor>
  <xdr:twoCellAnchor editAs="oneCell">
    <xdr:from>
      <xdr:col>1</xdr:col>
      <xdr:colOff>873125</xdr:colOff>
      <xdr:row>149</xdr:row>
      <xdr:rowOff>303439</xdr:rowOff>
    </xdr:from>
    <xdr:to>
      <xdr:col>1</xdr:col>
      <xdr:colOff>1877226</xdr:colOff>
      <xdr:row>151</xdr:row>
      <xdr:rowOff>95771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3725" y="43146889"/>
          <a:ext cx="1004101" cy="354307"/>
        </a:xfrm>
        <a:prstGeom prst="rect">
          <a:avLst/>
        </a:prstGeom>
      </xdr:spPr>
    </xdr:pic>
    <xdr:clientData/>
  </xdr:twoCellAnchor>
  <xdr:twoCellAnchor editAs="oneCell">
    <xdr:from>
      <xdr:col>1</xdr:col>
      <xdr:colOff>948716</xdr:colOff>
      <xdr:row>49</xdr:row>
      <xdr:rowOff>201829</xdr:rowOff>
    </xdr:from>
    <xdr:to>
      <xdr:col>1</xdr:col>
      <xdr:colOff>1322613</xdr:colOff>
      <xdr:row>54</xdr:row>
      <xdr:rowOff>27511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316" y="14565529"/>
          <a:ext cx="373897" cy="1359207"/>
        </a:xfrm>
        <a:prstGeom prst="rect">
          <a:avLst/>
        </a:prstGeom>
      </xdr:spPr>
    </xdr:pic>
    <xdr:clientData/>
  </xdr:twoCellAnchor>
  <xdr:twoCellAnchor editAs="oneCell">
    <xdr:from>
      <xdr:col>1</xdr:col>
      <xdr:colOff>215447</xdr:colOff>
      <xdr:row>148</xdr:row>
      <xdr:rowOff>96617</xdr:rowOff>
    </xdr:from>
    <xdr:to>
      <xdr:col>1</xdr:col>
      <xdr:colOff>1117146</xdr:colOff>
      <xdr:row>149</xdr:row>
      <xdr:rowOff>257174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047" y="42597167"/>
          <a:ext cx="901699" cy="503457"/>
        </a:xfrm>
        <a:prstGeom prst="rect">
          <a:avLst/>
        </a:prstGeom>
      </xdr:spPr>
    </xdr:pic>
    <xdr:clientData/>
  </xdr:twoCellAnchor>
  <xdr:oneCellAnchor>
    <xdr:from>
      <xdr:col>1</xdr:col>
      <xdr:colOff>1538182</xdr:colOff>
      <xdr:row>47</xdr:row>
      <xdr:rowOff>193930</xdr:rowOff>
    </xdr:from>
    <xdr:ext cx="342325" cy="1380908"/>
    <xdr:pic>
      <xdr:nvPicPr>
        <xdr:cNvPr id="109" name="Рисунок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7" t="9573" r="43183" b="15282"/>
        <a:stretch/>
      </xdr:blipFill>
      <xdr:spPr>
        <a:xfrm>
          <a:off x="2528782" y="13890880"/>
          <a:ext cx="342325" cy="1380908"/>
        </a:xfrm>
        <a:prstGeom prst="rect">
          <a:avLst/>
        </a:prstGeom>
      </xdr:spPr>
    </xdr:pic>
    <xdr:clientData/>
  </xdr:oneCellAnchor>
  <xdr:twoCellAnchor editAs="oneCell">
    <xdr:from>
      <xdr:col>1</xdr:col>
      <xdr:colOff>614132</xdr:colOff>
      <xdr:row>59</xdr:row>
      <xdr:rowOff>171042</xdr:rowOff>
    </xdr:from>
    <xdr:to>
      <xdr:col>1</xdr:col>
      <xdr:colOff>953857</xdr:colOff>
      <xdr:row>64</xdr:row>
      <xdr:rowOff>112486</xdr:rowOff>
    </xdr:to>
    <xdr:pic>
      <xdr:nvPicPr>
        <xdr:cNvPr id="110" name="Рисунок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4732" y="17687517"/>
          <a:ext cx="339725" cy="1408294"/>
        </a:xfrm>
        <a:prstGeom prst="rect">
          <a:avLst/>
        </a:prstGeom>
      </xdr:spPr>
    </xdr:pic>
    <xdr:clientData/>
  </xdr:twoCellAnchor>
  <xdr:twoCellAnchor editAs="oneCell">
    <xdr:from>
      <xdr:col>1</xdr:col>
      <xdr:colOff>1488128</xdr:colOff>
      <xdr:row>41</xdr:row>
      <xdr:rowOff>210042</xdr:rowOff>
    </xdr:from>
    <xdr:to>
      <xdr:col>1</xdr:col>
      <xdr:colOff>1818627</xdr:colOff>
      <xdr:row>46</xdr:row>
      <xdr:rowOff>283398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8728" y="11906742"/>
          <a:ext cx="330499" cy="1740231"/>
        </a:xfrm>
        <a:prstGeom prst="rect">
          <a:avLst/>
        </a:prstGeom>
      </xdr:spPr>
    </xdr:pic>
    <xdr:clientData/>
  </xdr:twoCellAnchor>
  <xdr:twoCellAnchor editAs="oneCell">
    <xdr:from>
      <xdr:col>1</xdr:col>
      <xdr:colOff>96610</xdr:colOff>
      <xdr:row>46</xdr:row>
      <xdr:rowOff>35092</xdr:rowOff>
    </xdr:from>
    <xdr:to>
      <xdr:col>1</xdr:col>
      <xdr:colOff>662776</xdr:colOff>
      <xdr:row>49</xdr:row>
      <xdr:rowOff>127910</xdr:rowOff>
    </xdr:to>
    <xdr:pic>
      <xdr:nvPicPr>
        <xdr:cNvPr id="112" name="Рисунок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22" t="7899" r="24405" b="7842"/>
        <a:stretch/>
      </xdr:blipFill>
      <xdr:spPr>
        <a:xfrm>
          <a:off x="1087210" y="13398667"/>
          <a:ext cx="566166" cy="1092943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809627</xdr:colOff>
      <xdr:row>45</xdr:row>
      <xdr:rowOff>142876</xdr:rowOff>
    </xdr:from>
    <xdr:to>
      <xdr:col>1</xdr:col>
      <xdr:colOff>1393799</xdr:colOff>
      <xdr:row>48</xdr:row>
      <xdr:rowOff>251732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22" t="7898" r="23810" b="8081"/>
        <a:stretch/>
      </xdr:blipFill>
      <xdr:spPr>
        <a:xfrm>
          <a:off x="1800227" y="13173076"/>
          <a:ext cx="584172" cy="1108981"/>
        </a:xfrm>
        <a:prstGeom prst="rect">
          <a:avLst/>
        </a:prstGeom>
      </xdr:spPr>
    </xdr:pic>
    <xdr:clientData/>
  </xdr:twoCellAnchor>
  <xdr:oneCellAnchor>
    <xdr:from>
      <xdr:col>1</xdr:col>
      <xdr:colOff>843190</xdr:colOff>
      <xdr:row>153</xdr:row>
      <xdr:rowOff>13606</xdr:rowOff>
    </xdr:from>
    <xdr:ext cx="971430" cy="575467"/>
    <xdr:pic>
      <xdr:nvPicPr>
        <xdr:cNvPr id="114" name="Рисунок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790" y="44104831"/>
          <a:ext cx="971430" cy="575467"/>
        </a:xfrm>
        <a:prstGeom prst="rect">
          <a:avLst/>
        </a:prstGeom>
      </xdr:spPr>
    </xdr:pic>
    <xdr:clientData/>
  </xdr:oneCellAnchor>
  <xdr:twoCellAnchor editAs="oneCell">
    <xdr:from>
      <xdr:col>1</xdr:col>
      <xdr:colOff>134710</xdr:colOff>
      <xdr:row>151</xdr:row>
      <xdr:rowOff>66607</xdr:rowOff>
    </xdr:from>
    <xdr:to>
      <xdr:col>1</xdr:col>
      <xdr:colOff>1055914</xdr:colOff>
      <xdr:row>152</xdr:row>
      <xdr:rowOff>231986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310" y="43472032"/>
          <a:ext cx="921204" cy="508279"/>
        </a:xfrm>
        <a:prstGeom prst="rect">
          <a:avLst/>
        </a:prstGeom>
      </xdr:spPr>
    </xdr:pic>
    <xdr:clientData/>
  </xdr:twoCellAnchor>
  <xdr:twoCellAnchor editAs="oneCell">
    <xdr:from>
      <xdr:col>1</xdr:col>
      <xdr:colOff>1070883</xdr:colOff>
      <xdr:row>147</xdr:row>
      <xdr:rowOff>20410</xdr:rowOff>
    </xdr:from>
    <xdr:to>
      <xdr:col>1</xdr:col>
      <xdr:colOff>1940087</xdr:colOff>
      <xdr:row>148</xdr:row>
      <xdr:rowOff>131990</xdr:rowOff>
    </xdr:to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1483" y="42178060"/>
          <a:ext cx="869204" cy="4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146</xdr:row>
      <xdr:rowOff>0</xdr:rowOff>
    </xdr:from>
    <xdr:to>
      <xdr:col>1</xdr:col>
      <xdr:colOff>1017813</xdr:colOff>
      <xdr:row>147</xdr:row>
      <xdr:rowOff>170203</xdr:rowOff>
    </xdr:to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t="29446" r="2661" b="19142"/>
        <a:stretch/>
      </xdr:blipFill>
      <xdr:spPr>
        <a:xfrm>
          <a:off x="1153886" y="41814750"/>
          <a:ext cx="854527" cy="513103"/>
        </a:xfrm>
        <a:prstGeom prst="rect">
          <a:avLst/>
        </a:prstGeom>
      </xdr:spPr>
    </xdr:pic>
    <xdr:clientData/>
  </xdr:twoCellAnchor>
  <xdr:twoCellAnchor editAs="oneCell">
    <xdr:from>
      <xdr:col>1</xdr:col>
      <xdr:colOff>237747</xdr:colOff>
      <xdr:row>159</xdr:row>
      <xdr:rowOff>159884</xdr:rowOff>
    </xdr:from>
    <xdr:to>
      <xdr:col>1</xdr:col>
      <xdr:colOff>628236</xdr:colOff>
      <xdr:row>165</xdr:row>
      <xdr:rowOff>27387</xdr:rowOff>
    </xdr:to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347" y="46651409"/>
          <a:ext cx="390489" cy="1553428"/>
        </a:xfrm>
        <a:prstGeom prst="rect">
          <a:avLst/>
        </a:prstGeom>
      </xdr:spPr>
    </xdr:pic>
    <xdr:clientData/>
  </xdr:twoCellAnchor>
  <xdr:twoCellAnchor editAs="oneCell">
    <xdr:from>
      <xdr:col>1</xdr:col>
      <xdr:colOff>1453120</xdr:colOff>
      <xdr:row>166</xdr:row>
      <xdr:rowOff>72255</xdr:rowOff>
    </xdr:from>
    <xdr:to>
      <xdr:col>1</xdr:col>
      <xdr:colOff>1857377</xdr:colOff>
      <xdr:row>169</xdr:row>
      <xdr:rowOff>295274</xdr:rowOff>
    </xdr:to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41" t="6315" r="10557" b="8619"/>
        <a:stretch/>
      </xdr:blipFill>
      <xdr:spPr>
        <a:xfrm>
          <a:off x="2443720" y="48592605"/>
          <a:ext cx="404257" cy="1251719"/>
        </a:xfrm>
        <a:prstGeom prst="rect">
          <a:avLst/>
        </a:prstGeom>
      </xdr:spPr>
    </xdr:pic>
    <xdr:clientData/>
  </xdr:twoCellAnchor>
  <xdr:twoCellAnchor editAs="oneCell">
    <xdr:from>
      <xdr:col>1</xdr:col>
      <xdr:colOff>266668</xdr:colOff>
      <xdr:row>166</xdr:row>
      <xdr:rowOff>39392</xdr:rowOff>
    </xdr:from>
    <xdr:to>
      <xdr:col>1</xdr:col>
      <xdr:colOff>668450</xdr:colOff>
      <xdr:row>169</xdr:row>
      <xdr:rowOff>296636</xdr:rowOff>
    </xdr:to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27" t="6630" r="10842" b="8880"/>
        <a:stretch/>
      </xdr:blipFill>
      <xdr:spPr>
        <a:xfrm>
          <a:off x="1257268" y="48559742"/>
          <a:ext cx="401782" cy="1285944"/>
        </a:xfrm>
        <a:prstGeom prst="rect">
          <a:avLst/>
        </a:prstGeom>
      </xdr:spPr>
    </xdr:pic>
    <xdr:clientData/>
  </xdr:twoCellAnchor>
  <xdr:twoCellAnchor editAs="oneCell">
    <xdr:from>
      <xdr:col>1</xdr:col>
      <xdr:colOff>859787</xdr:colOff>
      <xdr:row>166</xdr:row>
      <xdr:rowOff>248042</xdr:rowOff>
    </xdr:from>
    <xdr:to>
      <xdr:col>1</xdr:col>
      <xdr:colOff>1234848</xdr:colOff>
      <xdr:row>170</xdr:row>
      <xdr:rowOff>109542</xdr:rowOff>
    </xdr:to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4" t="6734" r="11573" b="8775"/>
        <a:stretch/>
      </xdr:blipFill>
      <xdr:spPr>
        <a:xfrm>
          <a:off x="1850387" y="48768392"/>
          <a:ext cx="375061" cy="1233100"/>
        </a:xfrm>
        <a:prstGeom prst="rect">
          <a:avLst/>
        </a:prstGeom>
      </xdr:spPr>
    </xdr:pic>
    <xdr:clientData/>
  </xdr:twoCellAnchor>
  <xdr:twoCellAnchor editAs="oneCell">
    <xdr:from>
      <xdr:col>7</xdr:col>
      <xdr:colOff>216409</xdr:colOff>
      <xdr:row>2</xdr:row>
      <xdr:rowOff>845</xdr:rowOff>
    </xdr:from>
    <xdr:to>
      <xdr:col>9</xdr:col>
      <xdr:colOff>1960790</xdr:colOff>
      <xdr:row>6</xdr:row>
      <xdr:rowOff>76200</xdr:rowOff>
    </xdr:to>
    <xdr:pic>
      <xdr:nvPicPr>
        <xdr:cNvPr id="122" name="Рисунок 121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5234" y="296120"/>
          <a:ext cx="3430306" cy="837355"/>
        </a:xfrm>
        <a:prstGeom prst="rect">
          <a:avLst/>
        </a:prstGeom>
      </xdr:spPr>
    </xdr:pic>
    <xdr:clientData/>
  </xdr:twoCellAnchor>
  <xdr:twoCellAnchor editAs="oneCell">
    <xdr:from>
      <xdr:col>9</xdr:col>
      <xdr:colOff>1107623</xdr:colOff>
      <xdr:row>3</xdr:row>
      <xdr:rowOff>55185</xdr:rowOff>
    </xdr:from>
    <xdr:to>
      <xdr:col>9</xdr:col>
      <xdr:colOff>1774373</xdr:colOff>
      <xdr:row>6</xdr:row>
      <xdr:rowOff>171409</xdr:rowOff>
    </xdr:to>
    <xdr:pic>
      <xdr:nvPicPr>
        <xdr:cNvPr id="123" name="Рисунок 122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57273" y="531435"/>
          <a:ext cx="666750" cy="6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1762125</xdr:colOff>
      <xdr:row>1</xdr:row>
      <xdr:rowOff>73479</xdr:rowOff>
    </xdr:from>
    <xdr:to>
      <xdr:col>9</xdr:col>
      <xdr:colOff>2272392</xdr:colOff>
      <xdr:row>6</xdr:row>
      <xdr:rowOff>133350</xdr:rowOff>
    </xdr:to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0" y="187779"/>
          <a:ext cx="510267" cy="964746"/>
        </a:xfrm>
        <a:prstGeom prst="rect">
          <a:avLst/>
        </a:prstGeom>
      </xdr:spPr>
    </xdr:pic>
    <xdr:clientData/>
  </xdr:twoCellAnchor>
  <xdr:oneCellAnchor>
    <xdr:from>
      <xdr:col>1</xdr:col>
      <xdr:colOff>1488280</xdr:colOff>
      <xdr:row>25</xdr:row>
      <xdr:rowOff>28575</xdr:rowOff>
    </xdr:from>
    <xdr:ext cx="370456" cy="1488281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105" y="6372225"/>
          <a:ext cx="370456" cy="1488281"/>
        </a:xfrm>
        <a:prstGeom prst="rect">
          <a:avLst/>
        </a:prstGeom>
      </xdr:spPr>
    </xdr:pic>
    <xdr:clientData/>
  </xdr:oneCellAnchor>
  <xdr:oneCellAnchor>
    <xdr:from>
      <xdr:col>1</xdr:col>
      <xdr:colOff>571727</xdr:colOff>
      <xdr:row>25</xdr:row>
      <xdr:rowOff>28575</xdr:rowOff>
    </xdr:from>
    <xdr:ext cx="398460" cy="1529217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18" t="7366" r="41839" b="6294"/>
        <a:stretch/>
      </xdr:blipFill>
      <xdr:spPr>
        <a:xfrm>
          <a:off x="1457552" y="6372225"/>
          <a:ext cx="398460" cy="1529217"/>
        </a:xfrm>
        <a:prstGeom prst="rect">
          <a:avLst/>
        </a:prstGeom>
      </xdr:spPr>
    </xdr:pic>
    <xdr:clientData/>
  </xdr:oneCellAnchor>
  <xdr:oneCellAnchor>
    <xdr:from>
      <xdr:col>1</xdr:col>
      <xdr:colOff>102732</xdr:colOff>
      <xdr:row>25</xdr:row>
      <xdr:rowOff>95020</xdr:rowOff>
    </xdr:from>
    <xdr:ext cx="395294" cy="1520600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41" t="10679" r="42052" b="11064"/>
        <a:stretch/>
      </xdr:blipFill>
      <xdr:spPr>
        <a:xfrm>
          <a:off x="988557" y="6438670"/>
          <a:ext cx="395294" cy="1520600"/>
        </a:xfrm>
        <a:prstGeom prst="rect">
          <a:avLst/>
        </a:prstGeom>
      </xdr:spPr>
    </xdr:pic>
    <xdr:clientData/>
  </xdr:oneCellAnchor>
  <xdr:twoCellAnchor editAs="oneCell">
    <xdr:from>
      <xdr:col>1</xdr:col>
      <xdr:colOff>54426</xdr:colOff>
      <xdr:row>186</xdr:row>
      <xdr:rowOff>136076</xdr:rowOff>
    </xdr:from>
    <xdr:to>
      <xdr:col>1</xdr:col>
      <xdr:colOff>1995484</xdr:colOff>
      <xdr:row>192</xdr:row>
      <xdr:rowOff>356510</xdr:rowOff>
    </xdr:to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026" y="56057351"/>
          <a:ext cx="1941058" cy="2563584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176893</xdr:colOff>
      <xdr:row>172</xdr:row>
      <xdr:rowOff>68036</xdr:rowOff>
    </xdr:from>
    <xdr:to>
      <xdr:col>1</xdr:col>
      <xdr:colOff>1985840</xdr:colOff>
      <xdr:row>172</xdr:row>
      <xdr:rowOff>285750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493" y="50521961"/>
          <a:ext cx="1808947" cy="217714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172</xdr:row>
      <xdr:rowOff>353789</xdr:rowOff>
    </xdr:from>
    <xdr:to>
      <xdr:col>1</xdr:col>
      <xdr:colOff>1989484</xdr:colOff>
      <xdr:row>173</xdr:row>
      <xdr:rowOff>176897</xdr:rowOff>
    </xdr:to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886" y="50807714"/>
          <a:ext cx="1826198" cy="213633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179</xdr:row>
      <xdr:rowOff>265796</xdr:rowOff>
    </xdr:from>
    <xdr:to>
      <xdr:col>1</xdr:col>
      <xdr:colOff>2000250</xdr:colOff>
      <xdr:row>186</xdr:row>
      <xdr:rowOff>97974</xdr:rowOff>
    </xdr:to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029" y="53453396"/>
          <a:ext cx="1945821" cy="2565853"/>
        </a:xfrm>
        <a:prstGeom prst="rect">
          <a:avLst/>
        </a:prstGeom>
      </xdr:spPr>
    </xdr:pic>
    <xdr:clientData/>
  </xdr:twoCellAnchor>
  <xdr:twoCellAnchor editAs="oneCell">
    <xdr:from>
      <xdr:col>1</xdr:col>
      <xdr:colOff>81643</xdr:colOff>
      <xdr:row>173</xdr:row>
      <xdr:rowOff>197753</xdr:rowOff>
    </xdr:from>
    <xdr:to>
      <xdr:col>1</xdr:col>
      <xdr:colOff>2015219</xdr:colOff>
      <xdr:row>180</xdr:row>
      <xdr:rowOff>13604</xdr:rowOff>
    </xdr:to>
    <xdr:pic>
      <xdr:nvPicPr>
        <xdr:cNvPr id="132" name="Рисунок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243" y="51042203"/>
          <a:ext cx="1933576" cy="2549526"/>
        </a:xfrm>
        <a:prstGeom prst="rect">
          <a:avLst/>
        </a:prstGeom>
      </xdr:spPr>
    </xdr:pic>
    <xdr:clientData/>
  </xdr:twoCellAnchor>
  <xdr:oneCellAnchor>
    <xdr:from>
      <xdr:col>1</xdr:col>
      <xdr:colOff>815291</xdr:colOff>
      <xdr:row>31</xdr:row>
      <xdr:rowOff>6114</xdr:rowOff>
    </xdr:from>
    <xdr:ext cx="516848" cy="1168181"/>
    <xdr:pic>
      <xdr:nvPicPr>
        <xdr:cNvPr id="133" name="Рисунок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16" y="8083314"/>
          <a:ext cx="516848" cy="1168181"/>
        </a:xfrm>
        <a:prstGeom prst="rect">
          <a:avLst/>
        </a:prstGeom>
      </xdr:spPr>
    </xdr:pic>
    <xdr:clientData/>
  </xdr:oneCellAnchor>
  <xdr:oneCellAnchor>
    <xdr:from>
      <xdr:col>1</xdr:col>
      <xdr:colOff>195942</xdr:colOff>
      <xdr:row>35</xdr:row>
      <xdr:rowOff>272143</xdr:rowOff>
    </xdr:from>
    <xdr:ext cx="429990" cy="1524716"/>
    <xdr:pic>
      <xdr:nvPicPr>
        <xdr:cNvPr id="134" name="Рисунок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542" y="10092418"/>
          <a:ext cx="429990" cy="1524716"/>
        </a:xfrm>
        <a:prstGeom prst="rect">
          <a:avLst/>
        </a:prstGeom>
      </xdr:spPr>
    </xdr:pic>
    <xdr:clientData/>
  </xdr:oneCellAnchor>
  <xdr:oneCellAnchor>
    <xdr:from>
      <xdr:col>1</xdr:col>
      <xdr:colOff>1473990</xdr:colOff>
      <xdr:row>30</xdr:row>
      <xdr:rowOff>174568</xdr:rowOff>
    </xdr:from>
    <xdr:ext cx="467750" cy="1534491"/>
    <xdr:pic>
      <xdr:nvPicPr>
        <xdr:cNvPr id="135" name="Рисунок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815" y="8032693"/>
          <a:ext cx="467750" cy="1534491"/>
        </a:xfrm>
        <a:prstGeom prst="rect">
          <a:avLst/>
        </a:prstGeom>
      </xdr:spPr>
    </xdr:pic>
    <xdr:clientData/>
  </xdr:oneCellAnchor>
  <xdr:oneCellAnchor>
    <xdr:from>
      <xdr:col>1</xdr:col>
      <xdr:colOff>825384</xdr:colOff>
      <xdr:row>35</xdr:row>
      <xdr:rowOff>258535</xdr:rowOff>
    </xdr:from>
    <xdr:ext cx="399260" cy="1134975"/>
    <xdr:pic>
      <xdr:nvPicPr>
        <xdr:cNvPr id="136" name="Рисунок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984" y="10078810"/>
          <a:ext cx="399260" cy="1134975"/>
        </a:xfrm>
        <a:prstGeom prst="rect">
          <a:avLst/>
        </a:prstGeom>
      </xdr:spPr>
    </xdr:pic>
    <xdr:clientData/>
  </xdr:oneCellAnchor>
  <xdr:oneCellAnchor>
    <xdr:from>
      <xdr:col>1</xdr:col>
      <xdr:colOff>1313088</xdr:colOff>
      <xdr:row>114</xdr:row>
      <xdr:rowOff>172583</xdr:rowOff>
    </xdr:from>
    <xdr:ext cx="306161" cy="1015700"/>
    <xdr:pic>
      <xdr:nvPicPr>
        <xdr:cNvPr id="137" name="Рисунок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3688" y="31843208"/>
          <a:ext cx="306161" cy="1015700"/>
        </a:xfrm>
        <a:prstGeom prst="rect">
          <a:avLst/>
        </a:prstGeom>
      </xdr:spPr>
    </xdr:pic>
    <xdr:clientData/>
  </xdr:oneCellAnchor>
  <xdr:oneCellAnchor>
    <xdr:from>
      <xdr:col>1</xdr:col>
      <xdr:colOff>473532</xdr:colOff>
      <xdr:row>115</xdr:row>
      <xdr:rowOff>81643</xdr:rowOff>
    </xdr:from>
    <xdr:ext cx="451755" cy="1096674"/>
    <xdr:pic>
      <xdr:nvPicPr>
        <xdr:cNvPr id="138" name="Рисунок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132" y="32076118"/>
          <a:ext cx="451755" cy="1096674"/>
        </a:xfrm>
        <a:prstGeom prst="rect">
          <a:avLst/>
        </a:prstGeom>
      </xdr:spPr>
    </xdr:pic>
    <xdr:clientData/>
  </xdr:oneCellAnchor>
  <xdr:twoCellAnchor editAs="oneCell">
    <xdr:from>
      <xdr:col>0</xdr:col>
      <xdr:colOff>126545</xdr:colOff>
      <xdr:row>158</xdr:row>
      <xdr:rowOff>57151</xdr:rowOff>
    </xdr:from>
    <xdr:to>
      <xdr:col>0</xdr:col>
      <xdr:colOff>770376</xdr:colOff>
      <xdr:row>158</xdr:row>
      <xdr:rowOff>628651</xdr:rowOff>
    </xdr:to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45" y="45862876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9</xdr:col>
      <xdr:colOff>1507670</xdr:colOff>
      <xdr:row>158</xdr:row>
      <xdr:rowOff>51368</xdr:rowOff>
    </xdr:from>
    <xdr:to>
      <xdr:col>9</xdr:col>
      <xdr:colOff>2151501</xdr:colOff>
      <xdr:row>158</xdr:row>
      <xdr:rowOff>622868</xdr:rowOff>
    </xdr:to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7320" y="45857093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1107279</xdr:colOff>
      <xdr:row>158</xdr:row>
      <xdr:rowOff>48987</xdr:rowOff>
    </xdr:from>
    <xdr:to>
      <xdr:col>1</xdr:col>
      <xdr:colOff>1751110</xdr:colOff>
      <xdr:row>158</xdr:row>
      <xdr:rowOff>620487</xdr:rowOff>
    </xdr:to>
    <xdr:pic>
      <xdr:nvPicPr>
        <xdr:cNvPr id="144" name="Рисунок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7879" y="45854712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1024955</xdr:colOff>
      <xdr:row>158</xdr:row>
      <xdr:rowOff>60212</xdr:rowOff>
    </xdr:from>
    <xdr:to>
      <xdr:col>2</xdr:col>
      <xdr:colOff>1668786</xdr:colOff>
      <xdr:row>158</xdr:row>
      <xdr:rowOff>631712</xdr:rowOff>
    </xdr:to>
    <xdr:pic>
      <xdr:nvPicPr>
        <xdr:cNvPr id="145" name="Рисунок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3905" y="45865937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3107868</xdr:colOff>
      <xdr:row>158</xdr:row>
      <xdr:rowOff>57832</xdr:rowOff>
    </xdr:from>
    <xdr:to>
      <xdr:col>2</xdr:col>
      <xdr:colOff>3748296</xdr:colOff>
      <xdr:row>158</xdr:row>
      <xdr:rowOff>629332</xdr:rowOff>
    </xdr:to>
    <xdr:pic>
      <xdr:nvPicPr>
        <xdr:cNvPr id="146" name="Рисунок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6818" y="45863557"/>
          <a:ext cx="640428" cy="571500"/>
        </a:xfrm>
        <a:prstGeom prst="rect">
          <a:avLst/>
        </a:prstGeom>
      </xdr:spPr>
    </xdr:pic>
    <xdr:clientData/>
  </xdr:twoCellAnchor>
  <xdr:twoCellAnchor editAs="oneCell">
    <xdr:from>
      <xdr:col>5</xdr:col>
      <xdr:colOff>639192</xdr:colOff>
      <xdr:row>158</xdr:row>
      <xdr:rowOff>53749</xdr:rowOff>
    </xdr:from>
    <xdr:to>
      <xdr:col>6</xdr:col>
      <xdr:colOff>616273</xdr:colOff>
      <xdr:row>158</xdr:row>
      <xdr:rowOff>625249</xdr:rowOff>
    </xdr:to>
    <xdr:pic>
      <xdr:nvPicPr>
        <xdr:cNvPr id="147" name="Рисунок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6992" y="45859474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1373297</xdr:colOff>
      <xdr:row>158</xdr:row>
      <xdr:rowOff>73480</xdr:rowOff>
    </xdr:from>
    <xdr:to>
      <xdr:col>6</xdr:col>
      <xdr:colOff>2017128</xdr:colOff>
      <xdr:row>158</xdr:row>
      <xdr:rowOff>644980</xdr:rowOff>
    </xdr:to>
    <xdr:pic>
      <xdr:nvPicPr>
        <xdr:cNvPr id="148" name="Рисунок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1272" y="45879205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7</xdr:col>
      <xdr:colOff>188796</xdr:colOff>
      <xdr:row>158</xdr:row>
      <xdr:rowOff>72799</xdr:rowOff>
    </xdr:from>
    <xdr:to>
      <xdr:col>8</xdr:col>
      <xdr:colOff>99202</xdr:colOff>
      <xdr:row>158</xdr:row>
      <xdr:rowOff>644299</xdr:rowOff>
    </xdr:to>
    <xdr:pic>
      <xdr:nvPicPr>
        <xdr:cNvPr id="149" name="Рисунок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47621" y="45878524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1062377</xdr:colOff>
      <xdr:row>158</xdr:row>
      <xdr:rowOff>70418</xdr:rowOff>
    </xdr:from>
    <xdr:to>
      <xdr:col>9</xdr:col>
      <xdr:colOff>641789</xdr:colOff>
      <xdr:row>158</xdr:row>
      <xdr:rowOff>641918</xdr:rowOff>
    </xdr:to>
    <xdr:pic>
      <xdr:nvPicPr>
        <xdr:cNvPr id="150" name="Рисунок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2302" y="45876143"/>
          <a:ext cx="646212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149682</xdr:colOff>
      <xdr:row>49</xdr:row>
      <xdr:rowOff>276223</xdr:rowOff>
    </xdr:from>
    <xdr:to>
      <xdr:col>1</xdr:col>
      <xdr:colOff>732727</xdr:colOff>
      <xdr:row>53</xdr:row>
      <xdr:rowOff>217714</xdr:rowOff>
    </xdr:to>
    <xdr:pic>
      <xdr:nvPicPr>
        <xdr:cNvPr id="151" name="Рисунок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6" t="12082" r="23637" b="9050"/>
        <a:stretch/>
      </xdr:blipFill>
      <xdr:spPr>
        <a:xfrm>
          <a:off x="1140282" y="14639923"/>
          <a:ext cx="583045" cy="1151166"/>
        </a:xfrm>
        <a:prstGeom prst="rect">
          <a:avLst/>
        </a:prstGeom>
      </xdr:spPr>
    </xdr:pic>
    <xdr:clientData/>
  </xdr:twoCellAnchor>
  <xdr:twoCellAnchor editAs="oneCell">
    <xdr:from>
      <xdr:col>1</xdr:col>
      <xdr:colOff>1292681</xdr:colOff>
      <xdr:row>91</xdr:row>
      <xdr:rowOff>167367</xdr:rowOff>
    </xdr:from>
    <xdr:to>
      <xdr:col>1</xdr:col>
      <xdr:colOff>1796146</xdr:colOff>
      <xdr:row>98</xdr:row>
      <xdr:rowOff>236799</xdr:rowOff>
    </xdr:to>
    <xdr:pic>
      <xdr:nvPicPr>
        <xdr:cNvPr id="152" name="Рисунок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714" t="7143" r="35574" b="11904"/>
        <a:stretch/>
      </xdr:blipFill>
      <xdr:spPr>
        <a:xfrm>
          <a:off x="2283281" y="26380167"/>
          <a:ext cx="503465" cy="1736307"/>
        </a:xfrm>
        <a:prstGeom prst="rect">
          <a:avLst/>
        </a:prstGeom>
      </xdr:spPr>
    </xdr:pic>
    <xdr:clientData/>
  </xdr:twoCellAnchor>
  <xdr:twoCellAnchor editAs="oneCell">
    <xdr:from>
      <xdr:col>1</xdr:col>
      <xdr:colOff>1279072</xdr:colOff>
      <xdr:row>79</xdr:row>
      <xdr:rowOff>156482</xdr:rowOff>
    </xdr:from>
    <xdr:to>
      <xdr:col>1</xdr:col>
      <xdr:colOff>1782536</xdr:colOff>
      <xdr:row>86</xdr:row>
      <xdr:rowOff>199531</xdr:rowOff>
    </xdr:to>
    <xdr:pic>
      <xdr:nvPicPr>
        <xdr:cNvPr id="153" name="Рисунок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40" t="7282" r="35574" b="12045"/>
        <a:stretch/>
      </xdr:blipFill>
      <xdr:spPr>
        <a:xfrm>
          <a:off x="2269672" y="23511782"/>
          <a:ext cx="503464" cy="170992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76</xdr:row>
      <xdr:rowOff>54432</xdr:rowOff>
    </xdr:from>
    <xdr:to>
      <xdr:col>1</xdr:col>
      <xdr:colOff>787705</xdr:colOff>
      <xdr:row>83</xdr:row>
      <xdr:rowOff>95254</xdr:rowOff>
    </xdr:to>
    <xdr:pic>
      <xdr:nvPicPr>
        <xdr:cNvPr id="154" name="Рисунок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40" t="7282" r="35574" b="11905"/>
        <a:stretch/>
      </xdr:blipFill>
      <xdr:spPr>
        <a:xfrm>
          <a:off x="1276351" y="22695357"/>
          <a:ext cx="501954" cy="1707697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108</xdr:row>
      <xdr:rowOff>163284</xdr:rowOff>
    </xdr:from>
    <xdr:to>
      <xdr:col>1</xdr:col>
      <xdr:colOff>1025177</xdr:colOff>
      <xdr:row>114</xdr:row>
      <xdr:rowOff>40819</xdr:rowOff>
    </xdr:to>
    <xdr:pic>
      <xdr:nvPicPr>
        <xdr:cNvPr id="155" name="Рисунок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1" y="30424209"/>
          <a:ext cx="739426" cy="1287235"/>
        </a:xfrm>
        <a:prstGeom prst="rect">
          <a:avLst/>
        </a:prstGeom>
      </xdr:spPr>
    </xdr:pic>
    <xdr:clientData/>
  </xdr:twoCellAnchor>
  <xdr:twoCellAnchor editAs="oneCell">
    <xdr:from>
      <xdr:col>1</xdr:col>
      <xdr:colOff>367392</xdr:colOff>
      <xdr:row>99</xdr:row>
      <xdr:rowOff>85724</xdr:rowOff>
    </xdr:from>
    <xdr:to>
      <xdr:col>1</xdr:col>
      <xdr:colOff>898070</xdr:colOff>
      <xdr:row>106</xdr:row>
      <xdr:rowOff>167367</xdr:rowOff>
    </xdr:to>
    <xdr:pic>
      <xdr:nvPicPr>
        <xdr:cNvPr id="156" name="Рисунок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65" t="16947" r="35749" b="11484"/>
        <a:stretch/>
      </xdr:blipFill>
      <xdr:spPr>
        <a:xfrm>
          <a:off x="1357992" y="28203524"/>
          <a:ext cx="530678" cy="174851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87</xdr:row>
      <xdr:rowOff>13609</xdr:rowOff>
    </xdr:from>
    <xdr:to>
      <xdr:col>1</xdr:col>
      <xdr:colOff>818403</xdr:colOff>
      <xdr:row>93</xdr:row>
      <xdr:rowOff>231322</xdr:rowOff>
    </xdr:to>
    <xdr:pic>
      <xdr:nvPicPr>
        <xdr:cNvPr id="157" name="Рисунок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89" t="12465" r="35925" b="16106"/>
        <a:stretch/>
      </xdr:blipFill>
      <xdr:spPr>
        <a:xfrm>
          <a:off x="1276350" y="25273909"/>
          <a:ext cx="532653" cy="1646463"/>
        </a:xfrm>
        <a:prstGeom prst="rect">
          <a:avLst/>
        </a:prstGeom>
      </xdr:spPr>
    </xdr:pic>
    <xdr:clientData/>
  </xdr:twoCellAnchor>
  <xdr:twoCellAnchor editAs="oneCell">
    <xdr:from>
      <xdr:col>1</xdr:col>
      <xdr:colOff>1292679</xdr:colOff>
      <xdr:row>103</xdr:row>
      <xdr:rowOff>176895</xdr:rowOff>
    </xdr:from>
    <xdr:to>
      <xdr:col>1</xdr:col>
      <xdr:colOff>1796143</xdr:colOff>
      <xdr:row>111</xdr:row>
      <xdr:rowOff>82863</xdr:rowOff>
    </xdr:to>
    <xdr:pic>
      <xdr:nvPicPr>
        <xdr:cNvPr id="158" name="Рисунок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89" t="10644" r="36099" b="8403"/>
        <a:stretch/>
      </xdr:blipFill>
      <xdr:spPr>
        <a:xfrm>
          <a:off x="2283279" y="29247195"/>
          <a:ext cx="503464" cy="1810968"/>
        </a:xfrm>
        <a:prstGeom prst="rect">
          <a:avLst/>
        </a:prstGeom>
      </xdr:spPr>
    </xdr:pic>
    <xdr:clientData/>
  </xdr:twoCellAnchor>
  <xdr:oneCellAnchor>
    <xdr:from>
      <xdr:col>1</xdr:col>
      <xdr:colOff>166006</xdr:colOff>
      <xdr:row>154</xdr:row>
      <xdr:rowOff>174172</xdr:rowOff>
    </xdr:from>
    <xdr:ext cx="968727" cy="516355"/>
    <xdr:pic>
      <xdr:nvPicPr>
        <xdr:cNvPr id="159" name="Рисунок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606" y="44608297"/>
          <a:ext cx="968727" cy="516355"/>
        </a:xfrm>
        <a:prstGeom prst="rect">
          <a:avLst/>
        </a:prstGeom>
      </xdr:spPr>
    </xdr:pic>
    <xdr:clientData/>
  </xdr:oneCellAnchor>
  <xdr:twoCellAnchor editAs="oneCell">
    <xdr:from>
      <xdr:col>1</xdr:col>
      <xdr:colOff>857249</xdr:colOff>
      <xdr:row>156</xdr:row>
      <xdr:rowOff>122465</xdr:rowOff>
    </xdr:from>
    <xdr:to>
      <xdr:col>1</xdr:col>
      <xdr:colOff>1762720</xdr:colOff>
      <xdr:row>157</xdr:row>
      <xdr:rowOff>261064</xdr:rowOff>
    </xdr:to>
    <xdr:pic>
      <xdr:nvPicPr>
        <xdr:cNvPr id="160" name="Рисунок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49" y="45242390"/>
          <a:ext cx="905471" cy="481499"/>
        </a:xfrm>
        <a:prstGeom prst="rect">
          <a:avLst/>
        </a:prstGeom>
      </xdr:spPr>
    </xdr:pic>
    <xdr:clientData/>
  </xdr:twoCellAnchor>
  <xdr:twoCellAnchor editAs="oneCell">
    <xdr:from>
      <xdr:col>1</xdr:col>
      <xdr:colOff>131989</xdr:colOff>
      <xdr:row>11</xdr:row>
      <xdr:rowOff>12247</xdr:rowOff>
    </xdr:from>
    <xdr:to>
      <xdr:col>1</xdr:col>
      <xdr:colOff>512989</xdr:colOff>
      <xdr:row>16</xdr:row>
      <xdr:rowOff>249011</xdr:rowOff>
    </xdr:to>
    <xdr:pic>
      <xdr:nvPicPr>
        <xdr:cNvPr id="161" name="Рисунок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814" y="2517322"/>
          <a:ext cx="381000" cy="1570264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619126</xdr:colOff>
      <xdr:row>10</xdr:row>
      <xdr:rowOff>136070</xdr:rowOff>
    </xdr:from>
    <xdr:to>
      <xdr:col>1</xdr:col>
      <xdr:colOff>957394</xdr:colOff>
      <xdr:row>16</xdr:row>
      <xdr:rowOff>129267</xdr:rowOff>
    </xdr:to>
    <xdr:pic>
      <xdr:nvPicPr>
        <xdr:cNvPr id="162" name="Рисунок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1" y="2374445"/>
          <a:ext cx="338268" cy="1593397"/>
        </a:xfrm>
        <a:prstGeom prst="rect">
          <a:avLst/>
        </a:prstGeom>
      </xdr:spPr>
    </xdr:pic>
    <xdr:clientData/>
  </xdr:twoCellAnchor>
  <xdr:twoCellAnchor editAs="oneCell">
    <xdr:from>
      <xdr:col>1</xdr:col>
      <xdr:colOff>117023</xdr:colOff>
      <xdr:row>18</xdr:row>
      <xdr:rowOff>152400</xdr:rowOff>
    </xdr:from>
    <xdr:to>
      <xdr:col>1</xdr:col>
      <xdr:colOff>462111</xdr:colOff>
      <xdr:row>24</xdr:row>
      <xdr:rowOff>92529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848" y="4524375"/>
          <a:ext cx="345088" cy="1626054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326571</xdr:colOff>
      <xdr:row>120</xdr:row>
      <xdr:rowOff>81644</xdr:rowOff>
    </xdr:from>
    <xdr:to>
      <xdr:col>1</xdr:col>
      <xdr:colOff>1728107</xdr:colOff>
      <xdr:row>130</xdr:row>
      <xdr:rowOff>72069</xdr:rowOff>
    </xdr:to>
    <xdr:pic>
      <xdr:nvPicPr>
        <xdr:cNvPr id="164" name="Рисунок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171" y="33485819"/>
          <a:ext cx="1401536" cy="2371675"/>
        </a:xfrm>
        <a:prstGeom prst="rect">
          <a:avLst/>
        </a:prstGeom>
      </xdr:spPr>
    </xdr:pic>
    <xdr:clientData/>
  </xdr:twoCellAnchor>
  <xdr:oneCellAnchor>
    <xdr:from>
      <xdr:col>1</xdr:col>
      <xdr:colOff>380999</xdr:colOff>
      <xdr:row>130</xdr:row>
      <xdr:rowOff>204107</xdr:rowOff>
    </xdr:from>
    <xdr:ext cx="466108" cy="1710032"/>
    <xdr:pic>
      <xdr:nvPicPr>
        <xdr:cNvPr id="165" name="Рисунок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49637" y="36611494"/>
          <a:ext cx="1710032" cy="466108"/>
        </a:xfrm>
        <a:prstGeom prst="rect">
          <a:avLst/>
        </a:prstGeom>
      </xdr:spPr>
    </xdr:pic>
    <xdr:clientData/>
  </xdr:oneCellAnchor>
  <xdr:oneCellAnchor>
    <xdr:from>
      <xdr:col>1</xdr:col>
      <xdr:colOff>1211035</xdr:colOff>
      <xdr:row>136</xdr:row>
      <xdr:rowOff>190501</xdr:rowOff>
    </xdr:from>
    <xdr:ext cx="414386" cy="1842610"/>
    <xdr:pic>
      <xdr:nvPicPr>
        <xdr:cNvPr id="166" name="Рисунок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1635" y="37385626"/>
          <a:ext cx="414386" cy="1842610"/>
        </a:xfrm>
        <a:prstGeom prst="rect">
          <a:avLst/>
        </a:prstGeom>
      </xdr:spPr>
    </xdr:pic>
    <xdr:clientData/>
  </xdr:oneCellAnchor>
  <xdr:twoCellAnchor editAs="oneCell">
    <xdr:from>
      <xdr:col>1</xdr:col>
      <xdr:colOff>816429</xdr:colOff>
      <xdr:row>161</xdr:row>
      <xdr:rowOff>68034</xdr:rowOff>
    </xdr:from>
    <xdr:to>
      <xdr:col>1</xdr:col>
      <xdr:colOff>1360716</xdr:colOff>
      <xdr:row>165</xdr:row>
      <xdr:rowOff>217347</xdr:rowOff>
    </xdr:to>
    <xdr:pic>
      <xdr:nvPicPr>
        <xdr:cNvPr id="167" name="Рисунок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7029" y="47121534"/>
          <a:ext cx="544287" cy="1273263"/>
        </a:xfrm>
        <a:prstGeom prst="rect">
          <a:avLst/>
        </a:prstGeom>
      </xdr:spPr>
    </xdr:pic>
    <xdr:clientData/>
  </xdr:twoCellAnchor>
  <xdr:twoCellAnchor editAs="oneCell">
    <xdr:from>
      <xdr:col>1</xdr:col>
      <xdr:colOff>1401536</xdr:colOff>
      <xdr:row>160</xdr:row>
      <xdr:rowOff>217714</xdr:rowOff>
    </xdr:from>
    <xdr:to>
      <xdr:col>1</xdr:col>
      <xdr:colOff>1964082</xdr:colOff>
      <xdr:row>165</xdr:row>
      <xdr:rowOff>136071</xdr:rowOff>
    </xdr:to>
    <xdr:pic>
      <xdr:nvPicPr>
        <xdr:cNvPr id="168" name="Рисунок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2136" y="46928314"/>
          <a:ext cx="562546" cy="1385207"/>
        </a:xfrm>
        <a:prstGeom prst="rect">
          <a:avLst/>
        </a:prstGeom>
      </xdr:spPr>
    </xdr:pic>
    <xdr:clientData/>
  </xdr:twoCellAnchor>
  <xdr:twoCellAnchor editAs="oneCell">
    <xdr:from>
      <xdr:col>1</xdr:col>
      <xdr:colOff>680358</xdr:colOff>
      <xdr:row>65</xdr:row>
      <xdr:rowOff>2</xdr:rowOff>
    </xdr:from>
    <xdr:to>
      <xdr:col>1</xdr:col>
      <xdr:colOff>1877787</xdr:colOff>
      <xdr:row>68</xdr:row>
      <xdr:rowOff>121792</xdr:rowOff>
    </xdr:to>
    <xdr:pic>
      <xdr:nvPicPr>
        <xdr:cNvPr id="169" name="Рисунок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0958" y="19326227"/>
          <a:ext cx="1197429" cy="1150490"/>
        </a:xfrm>
        <a:prstGeom prst="rect">
          <a:avLst/>
        </a:prstGeom>
      </xdr:spPr>
    </xdr:pic>
    <xdr:clientData/>
  </xdr:twoCellAnchor>
  <xdr:twoCellAnchor editAs="oneCell">
    <xdr:from>
      <xdr:col>1</xdr:col>
      <xdr:colOff>625928</xdr:colOff>
      <xdr:row>69</xdr:row>
      <xdr:rowOff>136072</xdr:rowOff>
    </xdr:from>
    <xdr:to>
      <xdr:col>1</xdr:col>
      <xdr:colOff>1864178</xdr:colOff>
      <xdr:row>72</xdr:row>
      <xdr:rowOff>286678</xdr:rowOff>
    </xdr:to>
    <xdr:pic>
      <xdr:nvPicPr>
        <xdr:cNvPr id="170" name="Рисунок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6528" y="20710072"/>
          <a:ext cx="1238250" cy="1179306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65</xdr:row>
      <xdr:rowOff>136072</xdr:rowOff>
    </xdr:from>
    <xdr:to>
      <xdr:col>1</xdr:col>
      <xdr:colOff>535384</xdr:colOff>
      <xdr:row>71</xdr:row>
      <xdr:rowOff>312964</xdr:rowOff>
    </xdr:to>
    <xdr:pic>
      <xdr:nvPicPr>
        <xdr:cNvPr id="171" name="Рисунок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886" y="19462297"/>
          <a:ext cx="372098" cy="21104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1007535</xdr:colOff>
      <xdr:row>10</xdr:row>
      <xdr:rowOff>241094</xdr:rowOff>
    </xdr:from>
    <xdr:to>
      <xdr:col>1</xdr:col>
      <xdr:colOff>1359907</xdr:colOff>
      <xdr:row>16</xdr:row>
      <xdr:rowOff>84025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5" y="2479469"/>
          <a:ext cx="352372" cy="1443131"/>
        </a:xfrm>
        <a:prstGeom prst="rect">
          <a:avLst/>
        </a:prstGeom>
      </xdr:spPr>
    </xdr:pic>
    <xdr:clientData/>
  </xdr:twoCellAnchor>
  <xdr:twoCellAnchor editAs="oneCell">
    <xdr:from>
      <xdr:col>1</xdr:col>
      <xdr:colOff>677925</xdr:colOff>
      <xdr:row>18</xdr:row>
      <xdr:rowOff>142353</xdr:rowOff>
    </xdr:from>
    <xdr:to>
      <xdr:col>1</xdr:col>
      <xdr:colOff>1040887</xdr:colOff>
      <xdr:row>23</xdr:row>
      <xdr:rowOff>219758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725" y="4514328"/>
          <a:ext cx="362962" cy="1477580"/>
        </a:xfrm>
        <a:prstGeom prst="rect">
          <a:avLst/>
        </a:prstGeom>
      </xdr:spPr>
    </xdr:pic>
    <xdr:clientData/>
  </xdr:twoCellAnchor>
  <xdr:twoCellAnchor editAs="oneCell">
    <xdr:from>
      <xdr:col>1</xdr:col>
      <xdr:colOff>1462985</xdr:colOff>
      <xdr:row>10</xdr:row>
      <xdr:rowOff>79444</xdr:rowOff>
    </xdr:from>
    <xdr:to>
      <xdr:col>1</xdr:col>
      <xdr:colOff>1842400</xdr:colOff>
      <xdr:row>15</xdr:row>
      <xdr:rowOff>216695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8785" y="2317819"/>
          <a:ext cx="379415" cy="1470751"/>
        </a:xfrm>
        <a:prstGeom prst="rect">
          <a:avLst/>
        </a:prstGeom>
      </xdr:spPr>
    </xdr:pic>
    <xdr:clientData/>
  </xdr:twoCellAnchor>
  <xdr:twoCellAnchor editAs="oneCell">
    <xdr:from>
      <xdr:col>1</xdr:col>
      <xdr:colOff>1058292</xdr:colOff>
      <xdr:row>25</xdr:row>
      <xdr:rowOff>57150</xdr:rowOff>
    </xdr:from>
    <xdr:to>
      <xdr:col>1</xdr:col>
      <xdr:colOff>1404120</xdr:colOff>
      <xdr:row>30</xdr:row>
      <xdr:rowOff>19189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4092" y="6400800"/>
          <a:ext cx="345828" cy="1476514"/>
        </a:xfrm>
        <a:prstGeom prst="rect">
          <a:avLst/>
        </a:prstGeom>
      </xdr:spPr>
    </xdr:pic>
    <xdr:clientData/>
  </xdr:twoCellAnchor>
  <xdr:twoCellAnchor editAs="oneCell">
    <xdr:from>
      <xdr:col>1</xdr:col>
      <xdr:colOff>1581142</xdr:colOff>
      <xdr:row>19</xdr:row>
      <xdr:rowOff>37292</xdr:rowOff>
    </xdr:from>
    <xdr:to>
      <xdr:col>1</xdr:col>
      <xdr:colOff>1949565</xdr:colOff>
      <xdr:row>24</xdr:row>
      <xdr:rowOff>11159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42" y="4628342"/>
          <a:ext cx="368423" cy="1440717"/>
        </a:xfrm>
        <a:prstGeom prst="rect">
          <a:avLst/>
        </a:prstGeom>
      </xdr:spPr>
    </xdr:pic>
    <xdr:clientData/>
  </xdr:twoCellAnchor>
  <xdr:twoCellAnchor editAs="oneCell">
    <xdr:from>
      <xdr:col>1</xdr:col>
      <xdr:colOff>1112100</xdr:colOff>
      <xdr:row>18</xdr:row>
      <xdr:rowOff>176554</xdr:rowOff>
    </xdr:from>
    <xdr:to>
      <xdr:col>1</xdr:col>
      <xdr:colOff>1480798</xdr:colOff>
      <xdr:row>23</xdr:row>
      <xdr:rowOff>256516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900" y="4548529"/>
          <a:ext cx="368698" cy="1480137"/>
        </a:xfrm>
        <a:prstGeom prst="rect">
          <a:avLst/>
        </a:prstGeom>
      </xdr:spPr>
    </xdr:pic>
    <xdr:clientData/>
  </xdr:twoCellAnchor>
  <xdr:twoCellAnchor editAs="oneCell">
    <xdr:from>
      <xdr:col>1</xdr:col>
      <xdr:colOff>201539</xdr:colOff>
      <xdr:row>31</xdr:row>
      <xdr:rowOff>28038</xdr:rowOff>
    </xdr:from>
    <xdr:to>
      <xdr:col>1</xdr:col>
      <xdr:colOff>557895</xdr:colOff>
      <xdr:row>35</xdr:row>
      <xdr:rowOff>18175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139" y="8657688"/>
          <a:ext cx="356356" cy="1180762"/>
        </a:xfrm>
        <a:prstGeom prst="rect">
          <a:avLst/>
        </a:prstGeom>
      </xdr:spPr>
    </xdr:pic>
    <xdr:clientData/>
  </xdr:twoCellAnchor>
  <xdr:twoCellAnchor editAs="oneCell">
    <xdr:from>
      <xdr:col>0</xdr:col>
      <xdr:colOff>825025</xdr:colOff>
      <xdr:row>2</xdr:row>
      <xdr:rowOff>9042</xdr:rowOff>
    </xdr:from>
    <xdr:to>
      <xdr:col>2</xdr:col>
      <xdr:colOff>1284228</xdr:colOff>
      <xdr:row>6</xdr:row>
      <xdr:rowOff>19050</xdr:rowOff>
    </xdr:to>
    <xdr:pic>
      <xdr:nvPicPr>
        <xdr:cNvPr id="9" name="Рисунок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025" y="304317"/>
          <a:ext cx="3326228" cy="733908"/>
        </a:xfrm>
        <a:prstGeom prst="rect">
          <a:avLst/>
        </a:prstGeom>
      </xdr:spPr>
    </xdr:pic>
    <xdr:clientData/>
  </xdr:twoCellAnchor>
  <xdr:twoCellAnchor editAs="oneCell">
    <xdr:from>
      <xdr:col>0</xdr:col>
      <xdr:colOff>3</xdr:colOff>
      <xdr:row>1</xdr:row>
      <xdr:rowOff>47624</xdr:rowOff>
    </xdr:from>
    <xdr:to>
      <xdr:col>0</xdr:col>
      <xdr:colOff>612321</xdr:colOff>
      <xdr:row>6</xdr:row>
      <xdr:rowOff>199403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" y="161924"/>
          <a:ext cx="612318" cy="105665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942975</xdr:colOff>
          <xdr:row>6</xdr:row>
          <xdr:rowOff>9525</xdr:rowOff>
        </xdr:from>
        <xdr:to>
          <xdr:col>7</xdr:col>
          <xdr:colOff>0</xdr:colOff>
          <xdr:row>7</xdr:row>
          <xdr:rowOff>85725</xdr:rowOff>
        </xdr:to>
        <xdr:sp macro="" textlink="">
          <xdr:nvSpPr>
            <xdr:cNvPr id="19457" name="Check Box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3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Включить доставку в цену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9525</xdr:rowOff>
        </xdr:from>
        <xdr:to>
          <xdr:col>6</xdr:col>
          <xdr:colOff>104775</xdr:colOff>
          <xdr:row>7</xdr:row>
          <xdr:rowOff>85725</xdr:rowOff>
        </xdr:to>
        <xdr:sp macro="" textlink="">
          <xdr:nvSpPr>
            <xdr:cNvPr id="19458" name="Check Box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3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Оплата за наличные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926305</xdr:colOff>
      <xdr:row>54</xdr:row>
      <xdr:rowOff>250482</xdr:rowOff>
    </xdr:from>
    <xdr:to>
      <xdr:col>1</xdr:col>
      <xdr:colOff>1283153</xdr:colOff>
      <xdr:row>59</xdr:row>
      <xdr:rowOff>26902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905" y="16147707"/>
          <a:ext cx="356848" cy="1395670"/>
        </a:xfrm>
        <a:prstGeom prst="rect">
          <a:avLst/>
        </a:prstGeom>
      </xdr:spPr>
    </xdr:pic>
    <xdr:clientData/>
  </xdr:twoCellAnchor>
  <xdr:twoCellAnchor editAs="oneCell">
    <xdr:from>
      <xdr:col>1</xdr:col>
      <xdr:colOff>1363659</xdr:colOff>
      <xdr:row>58</xdr:row>
      <xdr:rowOff>317045</xdr:rowOff>
    </xdr:from>
    <xdr:to>
      <xdr:col>1</xdr:col>
      <xdr:colOff>1726264</xdr:colOff>
      <xdr:row>63</xdr:row>
      <xdr:rowOff>178545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259" y="17509670"/>
          <a:ext cx="362605" cy="1433125"/>
        </a:xfrm>
        <a:prstGeom prst="rect">
          <a:avLst/>
        </a:prstGeom>
      </xdr:spPr>
    </xdr:pic>
    <xdr:clientData/>
  </xdr:twoCellAnchor>
  <xdr:twoCellAnchor editAs="oneCell">
    <xdr:from>
      <xdr:col>1</xdr:col>
      <xdr:colOff>263481</xdr:colOff>
      <xdr:row>54</xdr:row>
      <xdr:rowOff>52273</xdr:rowOff>
    </xdr:from>
    <xdr:to>
      <xdr:col>1</xdr:col>
      <xdr:colOff>585668</xdr:colOff>
      <xdr:row>59</xdr:row>
      <xdr:rowOff>201659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81"/>
        <a:stretch/>
      </xdr:blipFill>
      <xdr:spPr>
        <a:xfrm>
          <a:off x="1254081" y="15949498"/>
          <a:ext cx="322187" cy="1768636"/>
        </a:xfrm>
        <a:prstGeom prst="rect">
          <a:avLst/>
        </a:prstGeom>
      </xdr:spPr>
    </xdr:pic>
    <xdr:clientData/>
  </xdr:twoCellAnchor>
  <xdr:twoCellAnchor editAs="oneCell">
    <xdr:from>
      <xdr:col>1</xdr:col>
      <xdr:colOff>851055</xdr:colOff>
      <xdr:row>40</xdr:row>
      <xdr:rowOff>96093</xdr:rowOff>
    </xdr:from>
    <xdr:to>
      <xdr:col>1</xdr:col>
      <xdr:colOff>1200149</xdr:colOff>
      <xdr:row>44</xdr:row>
      <xdr:rowOff>111981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655" y="11459418"/>
          <a:ext cx="349094" cy="1349388"/>
        </a:xfrm>
        <a:prstGeom prst="rect">
          <a:avLst/>
        </a:prstGeom>
      </xdr:spPr>
    </xdr:pic>
    <xdr:clientData/>
  </xdr:twoCellAnchor>
  <xdr:twoCellAnchor editAs="oneCell">
    <xdr:from>
      <xdr:col>1</xdr:col>
      <xdr:colOff>194584</xdr:colOff>
      <xdr:row>41</xdr:row>
      <xdr:rowOff>134477</xdr:rowOff>
    </xdr:from>
    <xdr:to>
      <xdr:col>1</xdr:col>
      <xdr:colOff>537483</xdr:colOff>
      <xdr:row>45</xdr:row>
      <xdr:rowOff>151082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184" y="11831177"/>
          <a:ext cx="342899" cy="1350105"/>
        </a:xfrm>
        <a:prstGeom prst="rect">
          <a:avLst/>
        </a:prstGeom>
      </xdr:spPr>
    </xdr:pic>
    <xdr:clientData/>
  </xdr:twoCellAnchor>
  <xdr:twoCellAnchor editAs="oneCell">
    <xdr:from>
      <xdr:col>3</xdr:col>
      <xdr:colOff>679308</xdr:colOff>
      <xdr:row>197</xdr:row>
      <xdr:rowOff>108858</xdr:rowOff>
    </xdr:from>
    <xdr:to>
      <xdr:col>5</xdr:col>
      <xdr:colOff>712052</xdr:colOff>
      <xdr:row>198</xdr:row>
      <xdr:rowOff>386300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7" t="19608" r="9982" b="13547"/>
        <a:stretch/>
      </xdr:blipFill>
      <xdr:spPr>
        <a:xfrm>
          <a:off x="8270733" y="59906808"/>
          <a:ext cx="1156694" cy="725117"/>
        </a:xfrm>
        <a:prstGeom prst="rect">
          <a:avLst/>
        </a:prstGeom>
      </xdr:spPr>
    </xdr:pic>
    <xdr:clientData/>
  </xdr:twoCellAnchor>
  <xdr:twoCellAnchor editAs="oneCell">
    <xdr:from>
      <xdr:col>1</xdr:col>
      <xdr:colOff>1482150</xdr:colOff>
      <xdr:row>36</xdr:row>
      <xdr:rowOff>54430</xdr:rowOff>
    </xdr:from>
    <xdr:to>
      <xdr:col>1</xdr:col>
      <xdr:colOff>1830322</xdr:colOff>
      <xdr:row>40</xdr:row>
      <xdr:rowOff>217079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750" y="10198555"/>
          <a:ext cx="348172" cy="1381849"/>
        </a:xfrm>
        <a:prstGeom prst="rect">
          <a:avLst/>
        </a:prstGeom>
      </xdr:spPr>
    </xdr:pic>
    <xdr:clientData/>
  </xdr:twoCellAnchor>
  <xdr:twoCellAnchor editAs="oneCell">
    <xdr:from>
      <xdr:col>1</xdr:col>
      <xdr:colOff>1552574</xdr:colOff>
      <xdr:row>52</xdr:row>
      <xdr:rowOff>93433</xdr:rowOff>
    </xdr:from>
    <xdr:to>
      <xdr:col>1</xdr:col>
      <xdr:colOff>1857753</xdr:colOff>
      <xdr:row>57</xdr:row>
      <xdr:rowOff>253431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65"/>
        <a:stretch/>
      </xdr:blipFill>
      <xdr:spPr>
        <a:xfrm>
          <a:off x="2543174" y="15342958"/>
          <a:ext cx="305179" cy="1779248"/>
        </a:xfrm>
        <a:prstGeom prst="rect">
          <a:avLst/>
        </a:prstGeom>
      </xdr:spPr>
    </xdr:pic>
    <xdr:clientData/>
  </xdr:twoCellAnchor>
  <xdr:twoCellAnchor editAs="oneCell">
    <xdr:from>
      <xdr:col>1</xdr:col>
      <xdr:colOff>873125</xdr:colOff>
      <xdr:row>149</xdr:row>
      <xdr:rowOff>303439</xdr:rowOff>
    </xdr:from>
    <xdr:to>
      <xdr:col>1</xdr:col>
      <xdr:colOff>1877226</xdr:colOff>
      <xdr:row>151</xdr:row>
      <xdr:rowOff>95771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3725" y="43146889"/>
          <a:ext cx="1004101" cy="354307"/>
        </a:xfrm>
        <a:prstGeom prst="rect">
          <a:avLst/>
        </a:prstGeom>
      </xdr:spPr>
    </xdr:pic>
    <xdr:clientData/>
  </xdr:twoCellAnchor>
  <xdr:twoCellAnchor editAs="oneCell">
    <xdr:from>
      <xdr:col>1</xdr:col>
      <xdr:colOff>948716</xdr:colOff>
      <xdr:row>49</xdr:row>
      <xdr:rowOff>201829</xdr:rowOff>
    </xdr:from>
    <xdr:to>
      <xdr:col>1</xdr:col>
      <xdr:colOff>1322613</xdr:colOff>
      <xdr:row>54</xdr:row>
      <xdr:rowOff>27511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316" y="14565529"/>
          <a:ext cx="373897" cy="1359207"/>
        </a:xfrm>
        <a:prstGeom prst="rect">
          <a:avLst/>
        </a:prstGeom>
      </xdr:spPr>
    </xdr:pic>
    <xdr:clientData/>
  </xdr:twoCellAnchor>
  <xdr:twoCellAnchor editAs="oneCell">
    <xdr:from>
      <xdr:col>1</xdr:col>
      <xdr:colOff>215447</xdr:colOff>
      <xdr:row>148</xdr:row>
      <xdr:rowOff>96617</xdr:rowOff>
    </xdr:from>
    <xdr:to>
      <xdr:col>1</xdr:col>
      <xdr:colOff>1117146</xdr:colOff>
      <xdr:row>149</xdr:row>
      <xdr:rowOff>257174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047" y="42597167"/>
          <a:ext cx="901699" cy="503457"/>
        </a:xfrm>
        <a:prstGeom prst="rect">
          <a:avLst/>
        </a:prstGeom>
      </xdr:spPr>
    </xdr:pic>
    <xdr:clientData/>
  </xdr:twoCellAnchor>
  <xdr:oneCellAnchor>
    <xdr:from>
      <xdr:col>1</xdr:col>
      <xdr:colOff>1538182</xdr:colOff>
      <xdr:row>47</xdr:row>
      <xdr:rowOff>193930</xdr:rowOff>
    </xdr:from>
    <xdr:ext cx="342325" cy="1380908"/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7" t="9573" r="43183" b="15282"/>
        <a:stretch/>
      </xdr:blipFill>
      <xdr:spPr>
        <a:xfrm>
          <a:off x="2528782" y="13890880"/>
          <a:ext cx="342325" cy="1380908"/>
        </a:xfrm>
        <a:prstGeom prst="rect">
          <a:avLst/>
        </a:prstGeom>
      </xdr:spPr>
    </xdr:pic>
    <xdr:clientData/>
  </xdr:oneCellAnchor>
  <xdr:twoCellAnchor editAs="oneCell">
    <xdr:from>
      <xdr:col>1</xdr:col>
      <xdr:colOff>614132</xdr:colOff>
      <xdr:row>59</xdr:row>
      <xdr:rowOff>171042</xdr:rowOff>
    </xdr:from>
    <xdr:to>
      <xdr:col>1</xdr:col>
      <xdr:colOff>953857</xdr:colOff>
      <xdr:row>64</xdr:row>
      <xdr:rowOff>112486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4732" y="17687517"/>
          <a:ext cx="339725" cy="1408294"/>
        </a:xfrm>
        <a:prstGeom prst="rect">
          <a:avLst/>
        </a:prstGeom>
      </xdr:spPr>
    </xdr:pic>
    <xdr:clientData/>
  </xdr:twoCellAnchor>
  <xdr:twoCellAnchor editAs="oneCell">
    <xdr:from>
      <xdr:col>1</xdr:col>
      <xdr:colOff>1488128</xdr:colOff>
      <xdr:row>41</xdr:row>
      <xdr:rowOff>210042</xdr:rowOff>
    </xdr:from>
    <xdr:to>
      <xdr:col>1</xdr:col>
      <xdr:colOff>1818627</xdr:colOff>
      <xdr:row>46</xdr:row>
      <xdr:rowOff>283398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8728" y="11906742"/>
          <a:ext cx="330499" cy="1740231"/>
        </a:xfrm>
        <a:prstGeom prst="rect">
          <a:avLst/>
        </a:prstGeom>
      </xdr:spPr>
    </xdr:pic>
    <xdr:clientData/>
  </xdr:twoCellAnchor>
  <xdr:twoCellAnchor editAs="oneCell">
    <xdr:from>
      <xdr:col>1</xdr:col>
      <xdr:colOff>96610</xdr:colOff>
      <xdr:row>46</xdr:row>
      <xdr:rowOff>35092</xdr:rowOff>
    </xdr:from>
    <xdr:to>
      <xdr:col>1</xdr:col>
      <xdr:colOff>662776</xdr:colOff>
      <xdr:row>49</xdr:row>
      <xdr:rowOff>127910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22" t="7899" r="24405" b="7842"/>
        <a:stretch/>
      </xdr:blipFill>
      <xdr:spPr>
        <a:xfrm>
          <a:off x="1087210" y="13398667"/>
          <a:ext cx="566166" cy="1092943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809627</xdr:colOff>
      <xdr:row>45</xdr:row>
      <xdr:rowOff>142876</xdr:rowOff>
    </xdr:from>
    <xdr:to>
      <xdr:col>1</xdr:col>
      <xdr:colOff>1393799</xdr:colOff>
      <xdr:row>48</xdr:row>
      <xdr:rowOff>251732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22" t="7898" r="23810" b="8081"/>
        <a:stretch/>
      </xdr:blipFill>
      <xdr:spPr>
        <a:xfrm>
          <a:off x="1800227" y="13173076"/>
          <a:ext cx="584172" cy="1108981"/>
        </a:xfrm>
        <a:prstGeom prst="rect">
          <a:avLst/>
        </a:prstGeom>
      </xdr:spPr>
    </xdr:pic>
    <xdr:clientData/>
  </xdr:twoCellAnchor>
  <xdr:oneCellAnchor>
    <xdr:from>
      <xdr:col>1</xdr:col>
      <xdr:colOff>843190</xdr:colOff>
      <xdr:row>153</xdr:row>
      <xdr:rowOff>13606</xdr:rowOff>
    </xdr:from>
    <xdr:ext cx="971430" cy="575467"/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790" y="44104831"/>
          <a:ext cx="971430" cy="575467"/>
        </a:xfrm>
        <a:prstGeom prst="rect">
          <a:avLst/>
        </a:prstGeom>
      </xdr:spPr>
    </xdr:pic>
    <xdr:clientData/>
  </xdr:oneCellAnchor>
  <xdr:twoCellAnchor editAs="oneCell">
    <xdr:from>
      <xdr:col>1</xdr:col>
      <xdr:colOff>134710</xdr:colOff>
      <xdr:row>151</xdr:row>
      <xdr:rowOff>66607</xdr:rowOff>
    </xdr:from>
    <xdr:to>
      <xdr:col>1</xdr:col>
      <xdr:colOff>1055914</xdr:colOff>
      <xdr:row>152</xdr:row>
      <xdr:rowOff>231986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310" y="43472032"/>
          <a:ext cx="921204" cy="508279"/>
        </a:xfrm>
        <a:prstGeom prst="rect">
          <a:avLst/>
        </a:prstGeom>
      </xdr:spPr>
    </xdr:pic>
    <xdr:clientData/>
  </xdr:twoCellAnchor>
  <xdr:twoCellAnchor editAs="oneCell">
    <xdr:from>
      <xdr:col>1</xdr:col>
      <xdr:colOff>1070883</xdr:colOff>
      <xdr:row>147</xdr:row>
      <xdr:rowOff>20410</xdr:rowOff>
    </xdr:from>
    <xdr:to>
      <xdr:col>1</xdr:col>
      <xdr:colOff>1940087</xdr:colOff>
      <xdr:row>148</xdr:row>
      <xdr:rowOff>131990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1483" y="42178060"/>
          <a:ext cx="869204" cy="4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146</xdr:row>
      <xdr:rowOff>0</xdr:rowOff>
    </xdr:from>
    <xdr:to>
      <xdr:col>1</xdr:col>
      <xdr:colOff>1017813</xdr:colOff>
      <xdr:row>147</xdr:row>
      <xdr:rowOff>170203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t="29446" r="2661" b="19142"/>
        <a:stretch/>
      </xdr:blipFill>
      <xdr:spPr>
        <a:xfrm>
          <a:off x="1153886" y="41814750"/>
          <a:ext cx="854527" cy="513103"/>
        </a:xfrm>
        <a:prstGeom prst="rect">
          <a:avLst/>
        </a:prstGeom>
      </xdr:spPr>
    </xdr:pic>
    <xdr:clientData/>
  </xdr:twoCellAnchor>
  <xdr:twoCellAnchor editAs="oneCell">
    <xdr:from>
      <xdr:col>1</xdr:col>
      <xdr:colOff>237747</xdr:colOff>
      <xdr:row>159</xdr:row>
      <xdr:rowOff>159884</xdr:rowOff>
    </xdr:from>
    <xdr:to>
      <xdr:col>1</xdr:col>
      <xdr:colOff>628236</xdr:colOff>
      <xdr:row>165</xdr:row>
      <xdr:rowOff>27387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347" y="46651409"/>
          <a:ext cx="390489" cy="1553428"/>
        </a:xfrm>
        <a:prstGeom prst="rect">
          <a:avLst/>
        </a:prstGeom>
      </xdr:spPr>
    </xdr:pic>
    <xdr:clientData/>
  </xdr:twoCellAnchor>
  <xdr:twoCellAnchor editAs="oneCell">
    <xdr:from>
      <xdr:col>1</xdr:col>
      <xdr:colOff>1453120</xdr:colOff>
      <xdr:row>166</xdr:row>
      <xdr:rowOff>72255</xdr:rowOff>
    </xdr:from>
    <xdr:to>
      <xdr:col>1</xdr:col>
      <xdr:colOff>1857377</xdr:colOff>
      <xdr:row>169</xdr:row>
      <xdr:rowOff>295274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41" t="6315" r="10557" b="8619"/>
        <a:stretch/>
      </xdr:blipFill>
      <xdr:spPr>
        <a:xfrm>
          <a:off x="2443720" y="48592605"/>
          <a:ext cx="404257" cy="1251719"/>
        </a:xfrm>
        <a:prstGeom prst="rect">
          <a:avLst/>
        </a:prstGeom>
      </xdr:spPr>
    </xdr:pic>
    <xdr:clientData/>
  </xdr:twoCellAnchor>
  <xdr:twoCellAnchor editAs="oneCell">
    <xdr:from>
      <xdr:col>1</xdr:col>
      <xdr:colOff>266668</xdr:colOff>
      <xdr:row>166</xdr:row>
      <xdr:rowOff>39392</xdr:rowOff>
    </xdr:from>
    <xdr:to>
      <xdr:col>1</xdr:col>
      <xdr:colOff>668450</xdr:colOff>
      <xdr:row>169</xdr:row>
      <xdr:rowOff>296636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27" t="6630" r="10842" b="8880"/>
        <a:stretch/>
      </xdr:blipFill>
      <xdr:spPr>
        <a:xfrm>
          <a:off x="1257268" y="48559742"/>
          <a:ext cx="401782" cy="1285944"/>
        </a:xfrm>
        <a:prstGeom prst="rect">
          <a:avLst/>
        </a:prstGeom>
      </xdr:spPr>
    </xdr:pic>
    <xdr:clientData/>
  </xdr:twoCellAnchor>
  <xdr:twoCellAnchor editAs="oneCell">
    <xdr:from>
      <xdr:col>1</xdr:col>
      <xdr:colOff>859787</xdr:colOff>
      <xdr:row>166</xdr:row>
      <xdr:rowOff>248042</xdr:rowOff>
    </xdr:from>
    <xdr:to>
      <xdr:col>1</xdr:col>
      <xdr:colOff>1234848</xdr:colOff>
      <xdr:row>170</xdr:row>
      <xdr:rowOff>109542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4" t="6734" r="11573" b="8775"/>
        <a:stretch/>
      </xdr:blipFill>
      <xdr:spPr>
        <a:xfrm>
          <a:off x="1850387" y="48768392"/>
          <a:ext cx="375061" cy="1233100"/>
        </a:xfrm>
        <a:prstGeom prst="rect">
          <a:avLst/>
        </a:prstGeom>
      </xdr:spPr>
    </xdr:pic>
    <xdr:clientData/>
  </xdr:twoCellAnchor>
  <xdr:twoCellAnchor editAs="oneCell">
    <xdr:from>
      <xdr:col>7</xdr:col>
      <xdr:colOff>216409</xdr:colOff>
      <xdr:row>2</xdr:row>
      <xdr:rowOff>845</xdr:rowOff>
    </xdr:from>
    <xdr:to>
      <xdr:col>9</xdr:col>
      <xdr:colOff>2217965</xdr:colOff>
      <xdr:row>6</xdr:row>
      <xdr:rowOff>114300</xdr:rowOff>
    </xdr:to>
    <xdr:pic>
      <xdr:nvPicPr>
        <xdr:cNvPr id="37" name="Рисунок 36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5234" y="296120"/>
          <a:ext cx="3430306" cy="837355"/>
        </a:xfrm>
        <a:prstGeom prst="rect">
          <a:avLst/>
        </a:prstGeom>
      </xdr:spPr>
    </xdr:pic>
    <xdr:clientData/>
  </xdr:twoCellAnchor>
  <xdr:twoCellAnchor editAs="oneCell">
    <xdr:from>
      <xdr:col>9</xdr:col>
      <xdr:colOff>1107623</xdr:colOff>
      <xdr:row>3</xdr:row>
      <xdr:rowOff>55185</xdr:rowOff>
    </xdr:from>
    <xdr:to>
      <xdr:col>9</xdr:col>
      <xdr:colOff>1774373</xdr:colOff>
      <xdr:row>6</xdr:row>
      <xdr:rowOff>199984</xdr:rowOff>
    </xdr:to>
    <xdr:pic>
      <xdr:nvPicPr>
        <xdr:cNvPr id="38" name="Рисунок 37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57273" y="531435"/>
          <a:ext cx="666750" cy="6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1794983</xdr:colOff>
      <xdr:row>1</xdr:row>
      <xdr:rowOff>54429</xdr:rowOff>
    </xdr:from>
    <xdr:to>
      <xdr:col>9</xdr:col>
      <xdr:colOff>2291442</xdr:colOff>
      <xdr:row>6</xdr:row>
      <xdr:rowOff>161925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4633" y="168729"/>
          <a:ext cx="496459" cy="1012371"/>
        </a:xfrm>
        <a:prstGeom prst="rect">
          <a:avLst/>
        </a:prstGeom>
      </xdr:spPr>
    </xdr:pic>
    <xdr:clientData/>
  </xdr:twoCellAnchor>
  <xdr:oneCellAnchor>
    <xdr:from>
      <xdr:col>1</xdr:col>
      <xdr:colOff>1545430</xdr:colOff>
      <xdr:row>25</xdr:row>
      <xdr:rowOff>9525</xdr:rowOff>
    </xdr:from>
    <xdr:ext cx="370456" cy="1488281"/>
    <xdr:pic>
      <xdr:nvPicPr>
        <xdr:cNvPr id="40" name="Рисунок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230" y="6353175"/>
          <a:ext cx="370456" cy="1488281"/>
        </a:xfrm>
        <a:prstGeom prst="rect">
          <a:avLst/>
        </a:prstGeom>
      </xdr:spPr>
    </xdr:pic>
    <xdr:clientData/>
  </xdr:oneCellAnchor>
  <xdr:oneCellAnchor>
    <xdr:from>
      <xdr:col>1</xdr:col>
      <xdr:colOff>571727</xdr:colOff>
      <xdr:row>25</xdr:row>
      <xdr:rowOff>47625</xdr:rowOff>
    </xdr:from>
    <xdr:ext cx="398460" cy="1529217"/>
    <xdr:pic>
      <xdr:nvPicPr>
        <xdr:cNvPr id="41" name="Рисунок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18" t="7366" r="41839" b="6294"/>
        <a:stretch/>
      </xdr:blipFill>
      <xdr:spPr>
        <a:xfrm>
          <a:off x="1257527" y="6391275"/>
          <a:ext cx="398460" cy="1529217"/>
        </a:xfrm>
        <a:prstGeom prst="rect">
          <a:avLst/>
        </a:prstGeom>
      </xdr:spPr>
    </xdr:pic>
    <xdr:clientData/>
  </xdr:oneCellAnchor>
  <xdr:oneCellAnchor>
    <xdr:from>
      <xdr:col>1</xdr:col>
      <xdr:colOff>112257</xdr:colOff>
      <xdr:row>25</xdr:row>
      <xdr:rowOff>75970</xdr:rowOff>
    </xdr:from>
    <xdr:ext cx="395294" cy="1520600"/>
    <xdr:pic>
      <xdr:nvPicPr>
        <xdr:cNvPr id="42" name="Рисунок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41" t="10679" r="42052" b="11064"/>
        <a:stretch/>
      </xdr:blipFill>
      <xdr:spPr>
        <a:xfrm>
          <a:off x="798057" y="6419620"/>
          <a:ext cx="395294" cy="1520600"/>
        </a:xfrm>
        <a:prstGeom prst="rect">
          <a:avLst/>
        </a:prstGeom>
      </xdr:spPr>
    </xdr:pic>
    <xdr:clientData/>
  </xdr:oneCellAnchor>
  <xdr:twoCellAnchor editAs="oneCell">
    <xdr:from>
      <xdr:col>1</xdr:col>
      <xdr:colOff>54426</xdr:colOff>
      <xdr:row>186</xdr:row>
      <xdr:rowOff>136076</xdr:rowOff>
    </xdr:from>
    <xdr:to>
      <xdr:col>1</xdr:col>
      <xdr:colOff>1995484</xdr:colOff>
      <xdr:row>192</xdr:row>
      <xdr:rowOff>356510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026" y="56057351"/>
          <a:ext cx="1941058" cy="2563584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176893</xdr:colOff>
      <xdr:row>172</xdr:row>
      <xdr:rowOff>68036</xdr:rowOff>
    </xdr:from>
    <xdr:to>
      <xdr:col>1</xdr:col>
      <xdr:colOff>1985840</xdr:colOff>
      <xdr:row>172</xdr:row>
      <xdr:rowOff>285750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493" y="50521961"/>
          <a:ext cx="1808947" cy="217714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172</xdr:row>
      <xdr:rowOff>353789</xdr:rowOff>
    </xdr:from>
    <xdr:to>
      <xdr:col>1</xdr:col>
      <xdr:colOff>1989484</xdr:colOff>
      <xdr:row>173</xdr:row>
      <xdr:rowOff>176897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886" y="50807714"/>
          <a:ext cx="1826198" cy="213633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179</xdr:row>
      <xdr:rowOff>265796</xdr:rowOff>
    </xdr:from>
    <xdr:to>
      <xdr:col>1</xdr:col>
      <xdr:colOff>2000250</xdr:colOff>
      <xdr:row>186</xdr:row>
      <xdr:rowOff>97974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029" y="53453396"/>
          <a:ext cx="1945821" cy="2565853"/>
        </a:xfrm>
        <a:prstGeom prst="rect">
          <a:avLst/>
        </a:prstGeom>
      </xdr:spPr>
    </xdr:pic>
    <xdr:clientData/>
  </xdr:twoCellAnchor>
  <xdr:twoCellAnchor editAs="oneCell">
    <xdr:from>
      <xdr:col>1</xdr:col>
      <xdr:colOff>81643</xdr:colOff>
      <xdr:row>173</xdr:row>
      <xdr:rowOff>197753</xdr:rowOff>
    </xdr:from>
    <xdr:to>
      <xdr:col>1</xdr:col>
      <xdr:colOff>2015219</xdr:colOff>
      <xdr:row>180</xdr:row>
      <xdr:rowOff>13604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243" y="51042203"/>
          <a:ext cx="1933576" cy="2549526"/>
        </a:xfrm>
        <a:prstGeom prst="rect">
          <a:avLst/>
        </a:prstGeom>
      </xdr:spPr>
    </xdr:pic>
    <xdr:clientData/>
  </xdr:twoCellAnchor>
  <xdr:oneCellAnchor>
    <xdr:from>
      <xdr:col>1</xdr:col>
      <xdr:colOff>843866</xdr:colOff>
      <xdr:row>30</xdr:row>
      <xdr:rowOff>44214</xdr:rowOff>
    </xdr:from>
    <xdr:ext cx="516848" cy="1168181"/>
    <xdr:pic>
      <xdr:nvPicPr>
        <xdr:cNvPr id="48" name="Рисунок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466" y="8454789"/>
          <a:ext cx="516848" cy="1168181"/>
        </a:xfrm>
        <a:prstGeom prst="rect">
          <a:avLst/>
        </a:prstGeom>
      </xdr:spPr>
    </xdr:pic>
    <xdr:clientData/>
  </xdr:oneCellAnchor>
  <xdr:oneCellAnchor>
    <xdr:from>
      <xdr:col>1</xdr:col>
      <xdr:colOff>195942</xdr:colOff>
      <xdr:row>35</xdr:row>
      <xdr:rowOff>272143</xdr:rowOff>
    </xdr:from>
    <xdr:ext cx="429990" cy="1524716"/>
    <xdr:pic>
      <xdr:nvPicPr>
        <xdr:cNvPr id="49" name="Рисунок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542" y="10092418"/>
          <a:ext cx="429990" cy="1524716"/>
        </a:xfrm>
        <a:prstGeom prst="rect">
          <a:avLst/>
        </a:prstGeom>
      </xdr:spPr>
    </xdr:pic>
    <xdr:clientData/>
  </xdr:oneCellAnchor>
  <xdr:oneCellAnchor>
    <xdr:from>
      <xdr:col>1</xdr:col>
      <xdr:colOff>1464465</xdr:colOff>
      <xdr:row>30</xdr:row>
      <xdr:rowOff>41218</xdr:rowOff>
    </xdr:from>
    <xdr:ext cx="467750" cy="1534491"/>
    <xdr:pic>
      <xdr:nvPicPr>
        <xdr:cNvPr id="50" name="Рисунок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5065" y="8451793"/>
          <a:ext cx="467750" cy="1534491"/>
        </a:xfrm>
        <a:prstGeom prst="rect">
          <a:avLst/>
        </a:prstGeom>
      </xdr:spPr>
    </xdr:pic>
    <xdr:clientData/>
  </xdr:oneCellAnchor>
  <xdr:oneCellAnchor>
    <xdr:from>
      <xdr:col>1</xdr:col>
      <xdr:colOff>825384</xdr:colOff>
      <xdr:row>35</xdr:row>
      <xdr:rowOff>258535</xdr:rowOff>
    </xdr:from>
    <xdr:ext cx="399260" cy="1134975"/>
    <xdr:pic>
      <xdr:nvPicPr>
        <xdr:cNvPr id="51" name="Рисунок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984" y="10078810"/>
          <a:ext cx="399260" cy="1134975"/>
        </a:xfrm>
        <a:prstGeom prst="rect">
          <a:avLst/>
        </a:prstGeom>
      </xdr:spPr>
    </xdr:pic>
    <xdr:clientData/>
  </xdr:oneCellAnchor>
  <xdr:oneCellAnchor>
    <xdr:from>
      <xdr:col>1</xdr:col>
      <xdr:colOff>1313088</xdr:colOff>
      <xdr:row>114</xdr:row>
      <xdr:rowOff>172583</xdr:rowOff>
    </xdr:from>
    <xdr:ext cx="306161" cy="1015700"/>
    <xdr:pic>
      <xdr:nvPicPr>
        <xdr:cNvPr id="52" name="Рисунок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3688" y="31843208"/>
          <a:ext cx="306161" cy="1015700"/>
        </a:xfrm>
        <a:prstGeom prst="rect">
          <a:avLst/>
        </a:prstGeom>
      </xdr:spPr>
    </xdr:pic>
    <xdr:clientData/>
  </xdr:oneCellAnchor>
  <xdr:oneCellAnchor>
    <xdr:from>
      <xdr:col>1</xdr:col>
      <xdr:colOff>473532</xdr:colOff>
      <xdr:row>115</xdr:row>
      <xdr:rowOff>81643</xdr:rowOff>
    </xdr:from>
    <xdr:ext cx="451755" cy="1096674"/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132" y="32076118"/>
          <a:ext cx="451755" cy="1096674"/>
        </a:xfrm>
        <a:prstGeom prst="rect">
          <a:avLst/>
        </a:prstGeom>
      </xdr:spPr>
    </xdr:pic>
    <xdr:clientData/>
  </xdr:oneCellAnchor>
  <xdr:twoCellAnchor editAs="oneCell">
    <xdr:from>
      <xdr:col>0</xdr:col>
      <xdr:colOff>126545</xdr:colOff>
      <xdr:row>158</xdr:row>
      <xdr:rowOff>57151</xdr:rowOff>
    </xdr:from>
    <xdr:to>
      <xdr:col>1</xdr:col>
      <xdr:colOff>84576</xdr:colOff>
      <xdr:row>158</xdr:row>
      <xdr:rowOff>628651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45" y="45862876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9</xdr:col>
      <xdr:colOff>1507670</xdr:colOff>
      <xdr:row>158</xdr:row>
      <xdr:rowOff>51368</xdr:rowOff>
    </xdr:from>
    <xdr:to>
      <xdr:col>9</xdr:col>
      <xdr:colOff>2151501</xdr:colOff>
      <xdr:row>158</xdr:row>
      <xdr:rowOff>622868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7320" y="45857093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1107279</xdr:colOff>
      <xdr:row>158</xdr:row>
      <xdr:rowOff>48987</xdr:rowOff>
    </xdr:from>
    <xdr:to>
      <xdr:col>1</xdr:col>
      <xdr:colOff>1751110</xdr:colOff>
      <xdr:row>158</xdr:row>
      <xdr:rowOff>620487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7879" y="45854712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1024955</xdr:colOff>
      <xdr:row>158</xdr:row>
      <xdr:rowOff>60212</xdr:rowOff>
    </xdr:from>
    <xdr:to>
      <xdr:col>2</xdr:col>
      <xdr:colOff>1668786</xdr:colOff>
      <xdr:row>158</xdr:row>
      <xdr:rowOff>631712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3905" y="45865937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3107868</xdr:colOff>
      <xdr:row>158</xdr:row>
      <xdr:rowOff>57832</xdr:rowOff>
    </xdr:from>
    <xdr:to>
      <xdr:col>2</xdr:col>
      <xdr:colOff>3748296</xdr:colOff>
      <xdr:row>158</xdr:row>
      <xdr:rowOff>629332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6818" y="45863557"/>
          <a:ext cx="640428" cy="571500"/>
        </a:xfrm>
        <a:prstGeom prst="rect">
          <a:avLst/>
        </a:prstGeom>
      </xdr:spPr>
    </xdr:pic>
    <xdr:clientData/>
  </xdr:twoCellAnchor>
  <xdr:twoCellAnchor editAs="oneCell">
    <xdr:from>
      <xdr:col>5</xdr:col>
      <xdr:colOff>639192</xdr:colOff>
      <xdr:row>158</xdr:row>
      <xdr:rowOff>53749</xdr:rowOff>
    </xdr:from>
    <xdr:to>
      <xdr:col>6</xdr:col>
      <xdr:colOff>254323</xdr:colOff>
      <xdr:row>158</xdr:row>
      <xdr:rowOff>625249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6992" y="45859474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1373297</xdr:colOff>
      <xdr:row>158</xdr:row>
      <xdr:rowOff>73480</xdr:rowOff>
    </xdr:from>
    <xdr:to>
      <xdr:col>6</xdr:col>
      <xdr:colOff>2017128</xdr:colOff>
      <xdr:row>158</xdr:row>
      <xdr:rowOff>644980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1272" y="45879205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7</xdr:col>
      <xdr:colOff>188796</xdr:colOff>
      <xdr:row>158</xdr:row>
      <xdr:rowOff>72799</xdr:rowOff>
    </xdr:from>
    <xdr:to>
      <xdr:col>8</xdr:col>
      <xdr:colOff>308752</xdr:colOff>
      <xdr:row>158</xdr:row>
      <xdr:rowOff>644299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47621" y="45878524"/>
          <a:ext cx="643831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1062377</xdr:colOff>
      <xdr:row>158</xdr:row>
      <xdr:rowOff>70418</xdr:rowOff>
    </xdr:from>
    <xdr:to>
      <xdr:col>9</xdr:col>
      <xdr:colOff>641789</xdr:colOff>
      <xdr:row>158</xdr:row>
      <xdr:rowOff>641918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2302" y="45876143"/>
          <a:ext cx="646212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149682</xdr:colOff>
      <xdr:row>49</xdr:row>
      <xdr:rowOff>276223</xdr:rowOff>
    </xdr:from>
    <xdr:to>
      <xdr:col>1</xdr:col>
      <xdr:colOff>732727</xdr:colOff>
      <xdr:row>53</xdr:row>
      <xdr:rowOff>217714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6" t="12082" r="23637" b="9050"/>
        <a:stretch/>
      </xdr:blipFill>
      <xdr:spPr>
        <a:xfrm>
          <a:off x="1140282" y="14639923"/>
          <a:ext cx="583045" cy="1151166"/>
        </a:xfrm>
        <a:prstGeom prst="rect">
          <a:avLst/>
        </a:prstGeom>
      </xdr:spPr>
    </xdr:pic>
    <xdr:clientData/>
  </xdr:twoCellAnchor>
  <xdr:twoCellAnchor editAs="oneCell">
    <xdr:from>
      <xdr:col>1</xdr:col>
      <xdr:colOff>1292681</xdr:colOff>
      <xdr:row>91</xdr:row>
      <xdr:rowOff>167367</xdr:rowOff>
    </xdr:from>
    <xdr:to>
      <xdr:col>1</xdr:col>
      <xdr:colOff>1796146</xdr:colOff>
      <xdr:row>98</xdr:row>
      <xdr:rowOff>236799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714" t="7143" r="35574" b="11904"/>
        <a:stretch/>
      </xdr:blipFill>
      <xdr:spPr>
        <a:xfrm>
          <a:off x="2283281" y="26380167"/>
          <a:ext cx="503465" cy="1736307"/>
        </a:xfrm>
        <a:prstGeom prst="rect">
          <a:avLst/>
        </a:prstGeom>
      </xdr:spPr>
    </xdr:pic>
    <xdr:clientData/>
  </xdr:twoCellAnchor>
  <xdr:twoCellAnchor editAs="oneCell">
    <xdr:from>
      <xdr:col>1</xdr:col>
      <xdr:colOff>1279072</xdr:colOff>
      <xdr:row>79</xdr:row>
      <xdr:rowOff>156482</xdr:rowOff>
    </xdr:from>
    <xdr:to>
      <xdr:col>1</xdr:col>
      <xdr:colOff>1782536</xdr:colOff>
      <xdr:row>86</xdr:row>
      <xdr:rowOff>199531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40" t="7282" r="35574" b="12045"/>
        <a:stretch/>
      </xdr:blipFill>
      <xdr:spPr>
        <a:xfrm>
          <a:off x="2269672" y="23511782"/>
          <a:ext cx="503464" cy="170992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76</xdr:row>
      <xdr:rowOff>54432</xdr:rowOff>
    </xdr:from>
    <xdr:to>
      <xdr:col>1</xdr:col>
      <xdr:colOff>787705</xdr:colOff>
      <xdr:row>83</xdr:row>
      <xdr:rowOff>95254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40" t="7282" r="35574" b="11905"/>
        <a:stretch/>
      </xdr:blipFill>
      <xdr:spPr>
        <a:xfrm>
          <a:off x="1276351" y="22695357"/>
          <a:ext cx="501954" cy="1707697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108</xdr:row>
      <xdr:rowOff>163284</xdr:rowOff>
    </xdr:from>
    <xdr:to>
      <xdr:col>1</xdr:col>
      <xdr:colOff>1025177</xdr:colOff>
      <xdr:row>114</xdr:row>
      <xdr:rowOff>40819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1" y="30424209"/>
          <a:ext cx="739426" cy="1287235"/>
        </a:xfrm>
        <a:prstGeom prst="rect">
          <a:avLst/>
        </a:prstGeom>
      </xdr:spPr>
    </xdr:pic>
    <xdr:clientData/>
  </xdr:twoCellAnchor>
  <xdr:twoCellAnchor editAs="oneCell">
    <xdr:from>
      <xdr:col>1</xdr:col>
      <xdr:colOff>367392</xdr:colOff>
      <xdr:row>99</xdr:row>
      <xdr:rowOff>85724</xdr:rowOff>
    </xdr:from>
    <xdr:to>
      <xdr:col>1</xdr:col>
      <xdr:colOff>898070</xdr:colOff>
      <xdr:row>106</xdr:row>
      <xdr:rowOff>167367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65" t="16947" r="35749" b="11484"/>
        <a:stretch/>
      </xdr:blipFill>
      <xdr:spPr>
        <a:xfrm>
          <a:off x="1357992" y="28203524"/>
          <a:ext cx="530678" cy="174851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87</xdr:row>
      <xdr:rowOff>13609</xdr:rowOff>
    </xdr:from>
    <xdr:to>
      <xdr:col>1</xdr:col>
      <xdr:colOff>818403</xdr:colOff>
      <xdr:row>93</xdr:row>
      <xdr:rowOff>231322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89" t="12465" r="35925" b="16106"/>
        <a:stretch/>
      </xdr:blipFill>
      <xdr:spPr>
        <a:xfrm>
          <a:off x="1276350" y="25273909"/>
          <a:ext cx="532653" cy="1646463"/>
        </a:xfrm>
        <a:prstGeom prst="rect">
          <a:avLst/>
        </a:prstGeom>
      </xdr:spPr>
    </xdr:pic>
    <xdr:clientData/>
  </xdr:twoCellAnchor>
  <xdr:twoCellAnchor editAs="oneCell">
    <xdr:from>
      <xdr:col>1</xdr:col>
      <xdr:colOff>1292679</xdr:colOff>
      <xdr:row>103</xdr:row>
      <xdr:rowOff>176895</xdr:rowOff>
    </xdr:from>
    <xdr:to>
      <xdr:col>1</xdr:col>
      <xdr:colOff>1796143</xdr:colOff>
      <xdr:row>111</xdr:row>
      <xdr:rowOff>82863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89" t="10644" r="36099" b="8403"/>
        <a:stretch/>
      </xdr:blipFill>
      <xdr:spPr>
        <a:xfrm>
          <a:off x="2283279" y="29247195"/>
          <a:ext cx="503464" cy="1810968"/>
        </a:xfrm>
        <a:prstGeom prst="rect">
          <a:avLst/>
        </a:prstGeom>
      </xdr:spPr>
    </xdr:pic>
    <xdr:clientData/>
  </xdr:twoCellAnchor>
  <xdr:oneCellAnchor>
    <xdr:from>
      <xdr:col>1</xdr:col>
      <xdr:colOff>166006</xdr:colOff>
      <xdr:row>154</xdr:row>
      <xdr:rowOff>174172</xdr:rowOff>
    </xdr:from>
    <xdr:ext cx="968727" cy="516355"/>
    <xdr:pic>
      <xdr:nvPicPr>
        <xdr:cNvPr id="74" name="Рисунок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606" y="44608297"/>
          <a:ext cx="968727" cy="516355"/>
        </a:xfrm>
        <a:prstGeom prst="rect">
          <a:avLst/>
        </a:prstGeom>
      </xdr:spPr>
    </xdr:pic>
    <xdr:clientData/>
  </xdr:oneCellAnchor>
  <xdr:twoCellAnchor editAs="oneCell">
    <xdr:from>
      <xdr:col>1</xdr:col>
      <xdr:colOff>857249</xdr:colOff>
      <xdr:row>156</xdr:row>
      <xdr:rowOff>122465</xdr:rowOff>
    </xdr:from>
    <xdr:to>
      <xdr:col>1</xdr:col>
      <xdr:colOff>1762720</xdr:colOff>
      <xdr:row>157</xdr:row>
      <xdr:rowOff>261064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49" y="45242390"/>
          <a:ext cx="905471" cy="481499"/>
        </a:xfrm>
        <a:prstGeom prst="rect">
          <a:avLst/>
        </a:prstGeom>
      </xdr:spPr>
    </xdr:pic>
    <xdr:clientData/>
  </xdr:twoCellAnchor>
  <xdr:twoCellAnchor editAs="oneCell">
    <xdr:from>
      <xdr:col>1</xdr:col>
      <xdr:colOff>131989</xdr:colOff>
      <xdr:row>11</xdr:row>
      <xdr:rowOff>40822</xdr:rowOff>
    </xdr:from>
    <xdr:to>
      <xdr:col>1</xdr:col>
      <xdr:colOff>512989</xdr:colOff>
      <xdr:row>17</xdr:row>
      <xdr:rowOff>10886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789" y="2545897"/>
          <a:ext cx="381000" cy="1570264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581026</xdr:colOff>
      <xdr:row>10</xdr:row>
      <xdr:rowOff>88445</xdr:rowOff>
    </xdr:from>
    <xdr:to>
      <xdr:col>1</xdr:col>
      <xdr:colOff>919294</xdr:colOff>
      <xdr:row>16</xdr:row>
      <xdr:rowOff>81642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6" y="2326820"/>
          <a:ext cx="338268" cy="1593397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136073</xdr:colOff>
      <xdr:row>18</xdr:row>
      <xdr:rowOff>171450</xdr:rowOff>
    </xdr:from>
    <xdr:to>
      <xdr:col>1</xdr:col>
      <xdr:colOff>481161</xdr:colOff>
      <xdr:row>24</xdr:row>
      <xdr:rowOff>111579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873" y="4543425"/>
          <a:ext cx="345088" cy="1626054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326571</xdr:colOff>
      <xdr:row>120</xdr:row>
      <xdr:rowOff>81644</xdr:rowOff>
    </xdr:from>
    <xdr:to>
      <xdr:col>1</xdr:col>
      <xdr:colOff>1728107</xdr:colOff>
      <xdr:row>130</xdr:row>
      <xdr:rowOff>72069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171" y="33485819"/>
          <a:ext cx="1401536" cy="23716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2</xdr:row>
          <xdr:rowOff>9525</xdr:rowOff>
        </xdr:from>
        <xdr:to>
          <xdr:col>19</xdr:col>
          <xdr:colOff>0</xdr:colOff>
          <xdr:row>4</xdr:row>
          <xdr:rowOff>161925</xdr:rowOff>
        </xdr:to>
        <xdr:sp macro="" textlink="">
          <xdr:nvSpPr>
            <xdr:cNvPr id="19459" name="Check Box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3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FF" mc:Ignorable="a14" a14:legacySpreadsheetColorIndex="33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Заграничный клиент, минус НДС</a:t>
              </a:r>
            </a:p>
          </xdr:txBody>
        </xdr:sp>
        <xdr:clientData/>
      </xdr:twoCellAnchor>
    </mc:Choice>
    <mc:Fallback/>
  </mc:AlternateContent>
  <xdr:oneCellAnchor>
    <xdr:from>
      <xdr:col>1</xdr:col>
      <xdr:colOff>380999</xdr:colOff>
      <xdr:row>130</xdr:row>
      <xdr:rowOff>204107</xdr:rowOff>
    </xdr:from>
    <xdr:ext cx="466108" cy="1710032"/>
    <xdr:pic>
      <xdr:nvPicPr>
        <xdr:cNvPr id="81" name="Рисунок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49637" y="36611494"/>
          <a:ext cx="1710032" cy="466108"/>
        </a:xfrm>
        <a:prstGeom prst="rect">
          <a:avLst/>
        </a:prstGeom>
      </xdr:spPr>
    </xdr:pic>
    <xdr:clientData/>
  </xdr:oneCellAnchor>
  <xdr:oneCellAnchor>
    <xdr:from>
      <xdr:col>1</xdr:col>
      <xdr:colOff>1211035</xdr:colOff>
      <xdr:row>136</xdr:row>
      <xdr:rowOff>190501</xdr:rowOff>
    </xdr:from>
    <xdr:ext cx="414386" cy="1842610"/>
    <xdr:pic>
      <xdr:nvPicPr>
        <xdr:cNvPr id="82" name="Рисунок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1635" y="37385626"/>
          <a:ext cx="414386" cy="1842610"/>
        </a:xfrm>
        <a:prstGeom prst="rect">
          <a:avLst/>
        </a:prstGeom>
      </xdr:spPr>
    </xdr:pic>
    <xdr:clientData/>
  </xdr:oneCellAnchor>
  <xdr:twoCellAnchor editAs="oneCell">
    <xdr:from>
      <xdr:col>1</xdr:col>
      <xdr:colOff>816429</xdr:colOff>
      <xdr:row>161</xdr:row>
      <xdr:rowOff>68034</xdr:rowOff>
    </xdr:from>
    <xdr:to>
      <xdr:col>1</xdr:col>
      <xdr:colOff>1360716</xdr:colOff>
      <xdr:row>165</xdr:row>
      <xdr:rowOff>217347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7029" y="47121534"/>
          <a:ext cx="544287" cy="1273263"/>
        </a:xfrm>
        <a:prstGeom prst="rect">
          <a:avLst/>
        </a:prstGeom>
      </xdr:spPr>
    </xdr:pic>
    <xdr:clientData/>
  </xdr:twoCellAnchor>
  <xdr:twoCellAnchor editAs="oneCell">
    <xdr:from>
      <xdr:col>1</xdr:col>
      <xdr:colOff>1401536</xdr:colOff>
      <xdr:row>160</xdr:row>
      <xdr:rowOff>217714</xdr:rowOff>
    </xdr:from>
    <xdr:to>
      <xdr:col>1</xdr:col>
      <xdr:colOff>1964082</xdr:colOff>
      <xdr:row>165</xdr:row>
      <xdr:rowOff>136071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2136" y="46928314"/>
          <a:ext cx="562546" cy="1385207"/>
        </a:xfrm>
        <a:prstGeom prst="rect">
          <a:avLst/>
        </a:prstGeom>
      </xdr:spPr>
    </xdr:pic>
    <xdr:clientData/>
  </xdr:twoCellAnchor>
  <xdr:twoCellAnchor editAs="oneCell">
    <xdr:from>
      <xdr:col>1</xdr:col>
      <xdr:colOff>680358</xdr:colOff>
      <xdr:row>65</xdr:row>
      <xdr:rowOff>2</xdr:rowOff>
    </xdr:from>
    <xdr:to>
      <xdr:col>1</xdr:col>
      <xdr:colOff>1877787</xdr:colOff>
      <xdr:row>68</xdr:row>
      <xdr:rowOff>121792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0958" y="19326227"/>
          <a:ext cx="1197429" cy="1150490"/>
        </a:xfrm>
        <a:prstGeom prst="rect">
          <a:avLst/>
        </a:prstGeom>
      </xdr:spPr>
    </xdr:pic>
    <xdr:clientData/>
  </xdr:twoCellAnchor>
  <xdr:twoCellAnchor editAs="oneCell">
    <xdr:from>
      <xdr:col>1</xdr:col>
      <xdr:colOff>625928</xdr:colOff>
      <xdr:row>69</xdr:row>
      <xdr:rowOff>136072</xdr:rowOff>
    </xdr:from>
    <xdr:to>
      <xdr:col>1</xdr:col>
      <xdr:colOff>1864178</xdr:colOff>
      <xdr:row>72</xdr:row>
      <xdr:rowOff>286678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6528" y="20710072"/>
          <a:ext cx="1238250" cy="1179306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65</xdr:row>
      <xdr:rowOff>136072</xdr:rowOff>
    </xdr:from>
    <xdr:to>
      <xdr:col>1</xdr:col>
      <xdr:colOff>535384</xdr:colOff>
      <xdr:row>71</xdr:row>
      <xdr:rowOff>312964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886" y="19462297"/>
          <a:ext cx="372098" cy="21104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244919</xdr:colOff>
      <xdr:row>5</xdr:row>
      <xdr:rowOff>99565</xdr:rowOff>
    </xdr:from>
    <xdr:to>
      <xdr:col>2</xdr:col>
      <xdr:colOff>709080</xdr:colOff>
      <xdr:row>5</xdr:row>
      <xdr:rowOff>1978671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2419" y="8491090"/>
          <a:ext cx="464161" cy="1879106"/>
        </a:xfrm>
        <a:prstGeom prst="rect">
          <a:avLst/>
        </a:prstGeom>
      </xdr:spPr>
    </xdr:pic>
    <xdr:clientData/>
  </xdr:twoCellAnchor>
  <xdr:twoCellAnchor editAs="oneCell">
    <xdr:from>
      <xdr:col>2</xdr:col>
      <xdr:colOff>531810</xdr:colOff>
      <xdr:row>4</xdr:row>
      <xdr:rowOff>53100</xdr:rowOff>
    </xdr:from>
    <xdr:to>
      <xdr:col>2</xdr:col>
      <xdr:colOff>984248</xdr:colOff>
      <xdr:row>4</xdr:row>
      <xdr:rowOff>1993215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9310" y="6387225"/>
          <a:ext cx="452438" cy="1940115"/>
        </a:xfrm>
        <a:prstGeom prst="rect">
          <a:avLst/>
        </a:prstGeom>
      </xdr:spPr>
    </xdr:pic>
    <xdr:clientData/>
  </xdr:twoCellAnchor>
  <xdr:twoCellAnchor editAs="oneCell">
    <xdr:from>
      <xdr:col>2</xdr:col>
      <xdr:colOff>837402</xdr:colOff>
      <xdr:row>6</xdr:row>
      <xdr:rowOff>105731</xdr:rowOff>
    </xdr:from>
    <xdr:to>
      <xdr:col>2</xdr:col>
      <xdr:colOff>1269997</xdr:colOff>
      <xdr:row>6</xdr:row>
      <xdr:rowOff>1962904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4902" y="10554656"/>
          <a:ext cx="432595" cy="1857173"/>
        </a:xfrm>
        <a:prstGeom prst="rect">
          <a:avLst/>
        </a:prstGeom>
      </xdr:spPr>
    </xdr:pic>
    <xdr:clientData/>
  </xdr:twoCellAnchor>
  <xdr:twoCellAnchor editAs="oneCell">
    <xdr:from>
      <xdr:col>2</xdr:col>
      <xdr:colOff>817970</xdr:colOff>
      <xdr:row>7</xdr:row>
      <xdr:rowOff>88128</xdr:rowOff>
    </xdr:from>
    <xdr:to>
      <xdr:col>2</xdr:col>
      <xdr:colOff>1291169</xdr:colOff>
      <xdr:row>7</xdr:row>
      <xdr:rowOff>1973532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5470" y="12594453"/>
          <a:ext cx="473199" cy="1885404"/>
        </a:xfrm>
        <a:prstGeom prst="rect">
          <a:avLst/>
        </a:prstGeom>
      </xdr:spPr>
    </xdr:pic>
    <xdr:clientData/>
  </xdr:twoCellAnchor>
  <xdr:twoCellAnchor editAs="oneCell">
    <xdr:from>
      <xdr:col>2</xdr:col>
      <xdr:colOff>1160591</xdr:colOff>
      <xdr:row>4</xdr:row>
      <xdr:rowOff>84403</xdr:rowOff>
    </xdr:from>
    <xdr:to>
      <xdr:col>2</xdr:col>
      <xdr:colOff>1596062</xdr:colOff>
      <xdr:row>4</xdr:row>
      <xdr:rowOff>1979083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8091" y="6418528"/>
          <a:ext cx="435471" cy="1894680"/>
        </a:xfrm>
        <a:prstGeom prst="rect">
          <a:avLst/>
        </a:prstGeom>
      </xdr:spPr>
    </xdr:pic>
    <xdr:clientData/>
  </xdr:twoCellAnchor>
  <xdr:twoCellAnchor editAs="oneCell">
    <xdr:from>
      <xdr:col>2</xdr:col>
      <xdr:colOff>836479</xdr:colOff>
      <xdr:row>5</xdr:row>
      <xdr:rowOff>140494</xdr:rowOff>
    </xdr:from>
    <xdr:to>
      <xdr:col>2</xdr:col>
      <xdr:colOff>1280581</xdr:colOff>
      <xdr:row>5</xdr:row>
      <xdr:rowOff>1970498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3979" y="8532019"/>
          <a:ext cx="444102" cy="1830004"/>
        </a:xfrm>
        <a:prstGeom prst="rect">
          <a:avLst/>
        </a:prstGeom>
      </xdr:spPr>
    </xdr:pic>
    <xdr:clientData/>
  </xdr:twoCellAnchor>
  <xdr:twoCellAnchor editAs="oneCell">
    <xdr:from>
      <xdr:col>2</xdr:col>
      <xdr:colOff>797719</xdr:colOff>
      <xdr:row>14</xdr:row>
      <xdr:rowOff>101864</xdr:rowOff>
    </xdr:from>
    <xdr:to>
      <xdr:col>2</xdr:col>
      <xdr:colOff>1619251</xdr:colOff>
      <xdr:row>14</xdr:row>
      <xdr:rowOff>1966963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5219" y="29067389"/>
          <a:ext cx="821532" cy="1865099"/>
        </a:xfrm>
        <a:prstGeom prst="rect">
          <a:avLst/>
        </a:prstGeom>
      </xdr:spPr>
    </xdr:pic>
    <xdr:clientData/>
  </xdr:twoCellAnchor>
  <xdr:twoCellAnchor editAs="oneCell">
    <xdr:from>
      <xdr:col>2</xdr:col>
      <xdr:colOff>842696</xdr:colOff>
      <xdr:row>13</xdr:row>
      <xdr:rowOff>99217</xdr:rowOff>
    </xdr:from>
    <xdr:to>
      <xdr:col>2</xdr:col>
      <xdr:colOff>1365251</xdr:colOff>
      <xdr:row>13</xdr:row>
      <xdr:rowOff>1958898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0196" y="27007342"/>
          <a:ext cx="522555" cy="1859681"/>
        </a:xfrm>
        <a:prstGeom prst="rect">
          <a:avLst/>
        </a:prstGeom>
      </xdr:spPr>
    </xdr:pic>
    <xdr:clientData/>
  </xdr:twoCellAnchor>
  <xdr:twoCellAnchor editAs="oneCell">
    <xdr:from>
      <xdr:col>2</xdr:col>
      <xdr:colOff>746388</xdr:colOff>
      <xdr:row>15</xdr:row>
      <xdr:rowOff>79640</xdr:rowOff>
    </xdr:from>
    <xdr:to>
      <xdr:col>2</xdr:col>
      <xdr:colOff>1407584</xdr:colOff>
      <xdr:row>15</xdr:row>
      <xdr:rowOff>1959219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3888" y="31102565"/>
          <a:ext cx="661196" cy="1879579"/>
        </a:xfrm>
        <a:prstGeom prst="rect">
          <a:avLst/>
        </a:prstGeom>
      </xdr:spPr>
    </xdr:pic>
    <xdr:clientData/>
  </xdr:twoCellAnchor>
  <xdr:twoCellAnchor editAs="oneCell">
    <xdr:from>
      <xdr:col>2</xdr:col>
      <xdr:colOff>699447</xdr:colOff>
      <xdr:row>35</xdr:row>
      <xdr:rowOff>106399</xdr:rowOff>
    </xdr:from>
    <xdr:to>
      <xdr:col>2</xdr:col>
      <xdr:colOff>1492250</xdr:colOff>
      <xdr:row>35</xdr:row>
      <xdr:rowOff>1947464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947" y="82564324"/>
          <a:ext cx="792803" cy="1841065"/>
        </a:xfrm>
        <a:prstGeom prst="rect">
          <a:avLst/>
        </a:prstGeom>
      </xdr:spPr>
    </xdr:pic>
    <xdr:clientData/>
  </xdr:twoCellAnchor>
  <xdr:twoCellAnchor editAs="oneCell">
    <xdr:from>
      <xdr:col>2</xdr:col>
      <xdr:colOff>842132</xdr:colOff>
      <xdr:row>29</xdr:row>
      <xdr:rowOff>74654</xdr:rowOff>
    </xdr:from>
    <xdr:to>
      <xdr:col>2</xdr:col>
      <xdr:colOff>1312334</xdr:colOff>
      <xdr:row>29</xdr:row>
      <xdr:rowOff>1937648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9632" y="68130779"/>
          <a:ext cx="470202" cy="1862994"/>
        </a:xfrm>
        <a:prstGeom prst="rect">
          <a:avLst/>
        </a:prstGeom>
      </xdr:spPr>
    </xdr:pic>
    <xdr:clientData/>
  </xdr:twoCellAnchor>
  <xdr:twoCellAnchor editAs="oneCell">
    <xdr:from>
      <xdr:col>2</xdr:col>
      <xdr:colOff>857821</xdr:colOff>
      <xdr:row>26</xdr:row>
      <xdr:rowOff>99222</xdr:rowOff>
    </xdr:from>
    <xdr:to>
      <xdr:col>2</xdr:col>
      <xdr:colOff>1312334</xdr:colOff>
      <xdr:row>26</xdr:row>
      <xdr:rowOff>1934488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5321" y="61983147"/>
          <a:ext cx="454513" cy="1835266"/>
        </a:xfrm>
        <a:prstGeom prst="rect">
          <a:avLst/>
        </a:prstGeom>
      </xdr:spPr>
    </xdr:pic>
    <xdr:clientData/>
  </xdr:twoCellAnchor>
  <xdr:twoCellAnchor editAs="oneCell">
    <xdr:from>
      <xdr:col>2</xdr:col>
      <xdr:colOff>854793</xdr:colOff>
      <xdr:row>27</xdr:row>
      <xdr:rowOff>130970</xdr:rowOff>
    </xdr:from>
    <xdr:to>
      <xdr:col>2</xdr:col>
      <xdr:colOff>1301751</xdr:colOff>
      <xdr:row>27</xdr:row>
      <xdr:rowOff>1936539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2293" y="64072295"/>
          <a:ext cx="446958" cy="1805569"/>
        </a:xfrm>
        <a:prstGeom prst="rect">
          <a:avLst/>
        </a:prstGeom>
      </xdr:spPr>
    </xdr:pic>
    <xdr:clientData/>
  </xdr:twoCellAnchor>
  <xdr:twoCellAnchor editAs="oneCell">
    <xdr:from>
      <xdr:col>2</xdr:col>
      <xdr:colOff>847485</xdr:colOff>
      <xdr:row>28</xdr:row>
      <xdr:rowOff>92808</xdr:rowOff>
    </xdr:from>
    <xdr:to>
      <xdr:col>2</xdr:col>
      <xdr:colOff>1312334</xdr:colOff>
      <xdr:row>28</xdr:row>
      <xdr:rowOff>1944993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985" y="66091533"/>
          <a:ext cx="464849" cy="1852185"/>
        </a:xfrm>
        <a:prstGeom prst="rect">
          <a:avLst/>
        </a:prstGeom>
      </xdr:spPr>
    </xdr:pic>
    <xdr:clientData/>
  </xdr:twoCellAnchor>
  <xdr:twoCellAnchor editAs="oneCell">
    <xdr:from>
      <xdr:col>2</xdr:col>
      <xdr:colOff>836083</xdr:colOff>
      <xdr:row>10</xdr:row>
      <xdr:rowOff>65053</xdr:rowOff>
    </xdr:from>
    <xdr:to>
      <xdr:col>2</xdr:col>
      <xdr:colOff>1259417</xdr:colOff>
      <xdr:row>10</xdr:row>
      <xdr:rowOff>1964532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3583" y="18743578"/>
          <a:ext cx="423334" cy="1899479"/>
        </a:xfrm>
        <a:prstGeom prst="rect">
          <a:avLst/>
        </a:prstGeom>
      </xdr:spPr>
    </xdr:pic>
    <xdr:clientData/>
  </xdr:twoCellAnchor>
  <xdr:twoCellAnchor editAs="oneCell">
    <xdr:from>
      <xdr:col>2</xdr:col>
      <xdr:colOff>825500</xdr:colOff>
      <xdr:row>12</xdr:row>
      <xdr:rowOff>105833</xdr:rowOff>
    </xdr:from>
    <xdr:to>
      <xdr:col>2</xdr:col>
      <xdr:colOff>1400450</xdr:colOff>
      <xdr:row>12</xdr:row>
      <xdr:rowOff>1979083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0" y="24956558"/>
          <a:ext cx="574950" cy="1873250"/>
        </a:xfrm>
        <a:prstGeom prst="rect">
          <a:avLst/>
        </a:prstGeom>
      </xdr:spPr>
    </xdr:pic>
    <xdr:clientData/>
  </xdr:twoCellAnchor>
  <xdr:twoCellAnchor editAs="oneCell">
    <xdr:from>
      <xdr:col>2</xdr:col>
      <xdr:colOff>804334</xdr:colOff>
      <xdr:row>11</xdr:row>
      <xdr:rowOff>158750</xdr:rowOff>
    </xdr:from>
    <xdr:to>
      <xdr:col>2</xdr:col>
      <xdr:colOff>1357703</xdr:colOff>
      <xdr:row>11</xdr:row>
      <xdr:rowOff>1994348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1834" y="22952075"/>
          <a:ext cx="553369" cy="1835598"/>
        </a:xfrm>
        <a:prstGeom prst="rect">
          <a:avLst/>
        </a:prstGeom>
      </xdr:spPr>
    </xdr:pic>
    <xdr:clientData/>
  </xdr:twoCellAnchor>
  <xdr:twoCellAnchor editAs="oneCell">
    <xdr:from>
      <xdr:col>2</xdr:col>
      <xdr:colOff>1418166</xdr:colOff>
      <xdr:row>5</xdr:row>
      <xdr:rowOff>132067</xdr:rowOff>
    </xdr:from>
    <xdr:to>
      <xdr:col>2</xdr:col>
      <xdr:colOff>1841500</xdr:colOff>
      <xdr:row>5</xdr:row>
      <xdr:rowOff>1981201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5666" y="8523592"/>
          <a:ext cx="423334" cy="1849134"/>
        </a:xfrm>
        <a:prstGeom prst="rect">
          <a:avLst/>
        </a:prstGeom>
      </xdr:spPr>
    </xdr:pic>
    <xdr:clientData/>
  </xdr:twoCellAnchor>
  <xdr:twoCellAnchor editAs="oneCell">
    <xdr:from>
      <xdr:col>2</xdr:col>
      <xdr:colOff>74082</xdr:colOff>
      <xdr:row>16</xdr:row>
      <xdr:rowOff>391584</xdr:rowOff>
    </xdr:from>
    <xdr:to>
      <xdr:col>2</xdr:col>
      <xdr:colOff>2080617</xdr:colOff>
      <xdr:row>16</xdr:row>
      <xdr:rowOff>1545167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40" b="59259"/>
        <a:stretch/>
      </xdr:blipFill>
      <xdr:spPr>
        <a:xfrm>
          <a:off x="2931582" y="39644109"/>
          <a:ext cx="2006535" cy="1153583"/>
        </a:xfrm>
        <a:prstGeom prst="rect">
          <a:avLst/>
        </a:prstGeom>
      </xdr:spPr>
    </xdr:pic>
    <xdr:clientData/>
  </xdr:twoCellAnchor>
  <xdr:twoCellAnchor editAs="oneCell">
    <xdr:from>
      <xdr:col>2</xdr:col>
      <xdr:colOff>52916</xdr:colOff>
      <xdr:row>17</xdr:row>
      <xdr:rowOff>402167</xdr:rowOff>
    </xdr:from>
    <xdr:to>
      <xdr:col>2</xdr:col>
      <xdr:colOff>2107441</xdr:colOff>
      <xdr:row>17</xdr:row>
      <xdr:rowOff>1619250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0416" y="41712092"/>
          <a:ext cx="2054525" cy="1217083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635000</xdr:colOff>
      <xdr:row>37</xdr:row>
      <xdr:rowOff>127000</xdr:rowOff>
    </xdr:from>
    <xdr:to>
      <xdr:col>2</xdr:col>
      <xdr:colOff>1468024</xdr:colOff>
      <xdr:row>37</xdr:row>
      <xdr:rowOff>1924844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0" y="86699725"/>
          <a:ext cx="833024" cy="1797844"/>
        </a:xfrm>
        <a:prstGeom prst="rect">
          <a:avLst/>
        </a:prstGeom>
      </xdr:spPr>
    </xdr:pic>
    <xdr:clientData/>
  </xdr:twoCellAnchor>
  <xdr:twoCellAnchor editAs="oneCell">
    <xdr:from>
      <xdr:col>2</xdr:col>
      <xdr:colOff>867834</xdr:colOff>
      <xdr:row>24</xdr:row>
      <xdr:rowOff>63500</xdr:rowOff>
    </xdr:from>
    <xdr:to>
      <xdr:col>2</xdr:col>
      <xdr:colOff>1355700</xdr:colOff>
      <xdr:row>24</xdr:row>
      <xdr:rowOff>1979084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5334" y="57832625"/>
          <a:ext cx="487866" cy="1915584"/>
        </a:xfrm>
        <a:prstGeom prst="rect">
          <a:avLst/>
        </a:prstGeom>
      </xdr:spPr>
    </xdr:pic>
    <xdr:clientData/>
  </xdr:twoCellAnchor>
  <xdr:twoCellAnchor editAs="oneCell">
    <xdr:from>
      <xdr:col>2</xdr:col>
      <xdr:colOff>867833</xdr:colOff>
      <xdr:row>25</xdr:row>
      <xdr:rowOff>63500</xdr:rowOff>
    </xdr:from>
    <xdr:to>
      <xdr:col>2</xdr:col>
      <xdr:colOff>1354667</xdr:colOff>
      <xdr:row>25</xdr:row>
      <xdr:rowOff>1967486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5333" y="59890025"/>
          <a:ext cx="486834" cy="1903986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19</xdr:row>
      <xdr:rowOff>359833</xdr:rowOff>
    </xdr:from>
    <xdr:to>
      <xdr:col>2</xdr:col>
      <xdr:colOff>2114624</xdr:colOff>
      <xdr:row>19</xdr:row>
      <xdr:rowOff>1651000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0" y="45784558"/>
          <a:ext cx="2051124" cy="1291167"/>
        </a:xfrm>
        <a:prstGeom prst="rect">
          <a:avLst/>
        </a:prstGeom>
      </xdr:spPr>
    </xdr:pic>
    <xdr:clientData/>
  </xdr:twoCellAnchor>
  <xdr:twoCellAnchor editAs="oneCell">
    <xdr:from>
      <xdr:col>2</xdr:col>
      <xdr:colOff>105833</xdr:colOff>
      <xdr:row>21</xdr:row>
      <xdr:rowOff>592667</xdr:rowOff>
    </xdr:from>
    <xdr:to>
      <xdr:col>2</xdr:col>
      <xdr:colOff>2104969</xdr:colOff>
      <xdr:row>21</xdr:row>
      <xdr:rowOff>1619250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333" y="50132192"/>
          <a:ext cx="1999136" cy="1026583"/>
        </a:xfrm>
        <a:prstGeom prst="rect">
          <a:avLst/>
        </a:prstGeom>
      </xdr:spPr>
    </xdr:pic>
    <xdr:clientData/>
  </xdr:twoCellAnchor>
  <xdr:twoCellAnchor editAs="oneCell">
    <xdr:from>
      <xdr:col>2</xdr:col>
      <xdr:colOff>42335</xdr:colOff>
      <xdr:row>22</xdr:row>
      <xdr:rowOff>730250</xdr:rowOff>
    </xdr:from>
    <xdr:to>
      <xdr:col>2</xdr:col>
      <xdr:colOff>2106085</xdr:colOff>
      <xdr:row>22</xdr:row>
      <xdr:rowOff>1450924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9835" y="52327175"/>
          <a:ext cx="2063750" cy="720674"/>
        </a:xfrm>
        <a:prstGeom prst="rect">
          <a:avLst/>
        </a:prstGeom>
      </xdr:spPr>
    </xdr:pic>
    <xdr:clientData/>
  </xdr:twoCellAnchor>
  <xdr:twoCellAnchor editAs="oneCell">
    <xdr:from>
      <xdr:col>2</xdr:col>
      <xdr:colOff>836079</xdr:colOff>
      <xdr:row>30</xdr:row>
      <xdr:rowOff>74084</xdr:rowOff>
    </xdr:from>
    <xdr:to>
      <xdr:col>2</xdr:col>
      <xdr:colOff>1308326</xdr:colOff>
      <xdr:row>30</xdr:row>
      <xdr:rowOff>1979083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7" t="9573" r="43183" b="15282"/>
        <a:stretch/>
      </xdr:blipFill>
      <xdr:spPr>
        <a:xfrm>
          <a:off x="3693579" y="70187609"/>
          <a:ext cx="472247" cy="1904999"/>
        </a:xfrm>
        <a:prstGeom prst="rect">
          <a:avLst/>
        </a:prstGeom>
      </xdr:spPr>
    </xdr:pic>
    <xdr:clientData/>
  </xdr:twoCellAnchor>
  <xdr:twoCellAnchor editAs="oneCell">
    <xdr:from>
      <xdr:col>2</xdr:col>
      <xdr:colOff>825497</xdr:colOff>
      <xdr:row>31</xdr:row>
      <xdr:rowOff>52916</xdr:rowOff>
    </xdr:from>
    <xdr:to>
      <xdr:col>2</xdr:col>
      <xdr:colOff>1354664</xdr:colOff>
      <xdr:row>31</xdr:row>
      <xdr:rowOff>2007378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2997" y="72223841"/>
          <a:ext cx="529167" cy="1954462"/>
        </a:xfrm>
        <a:prstGeom prst="rect">
          <a:avLst/>
        </a:prstGeom>
      </xdr:spPr>
    </xdr:pic>
    <xdr:clientData/>
  </xdr:twoCellAnchor>
  <xdr:twoCellAnchor editAs="oneCell">
    <xdr:from>
      <xdr:col>2</xdr:col>
      <xdr:colOff>1121833</xdr:colOff>
      <xdr:row>36</xdr:row>
      <xdr:rowOff>148165</xdr:rowOff>
    </xdr:from>
    <xdr:to>
      <xdr:col>2</xdr:col>
      <xdr:colOff>1483411</xdr:colOff>
      <xdr:row>36</xdr:row>
      <xdr:rowOff>1971675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9333" y="84663490"/>
          <a:ext cx="361578" cy="1823510"/>
        </a:xfrm>
        <a:prstGeom prst="rect">
          <a:avLst/>
        </a:prstGeom>
      </xdr:spPr>
    </xdr:pic>
    <xdr:clientData/>
  </xdr:twoCellAnchor>
  <xdr:twoCellAnchor editAs="oneCell">
    <xdr:from>
      <xdr:col>2</xdr:col>
      <xdr:colOff>687917</xdr:colOff>
      <xdr:row>36</xdr:row>
      <xdr:rowOff>137584</xdr:rowOff>
    </xdr:from>
    <xdr:to>
      <xdr:col>2</xdr:col>
      <xdr:colOff>1023921</xdr:colOff>
      <xdr:row>36</xdr:row>
      <xdr:rowOff>1963208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5417" y="84652909"/>
          <a:ext cx="336004" cy="1825624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20</xdr:row>
      <xdr:rowOff>444499</xdr:rowOff>
    </xdr:from>
    <xdr:to>
      <xdr:col>2</xdr:col>
      <xdr:colOff>2117594</xdr:colOff>
      <xdr:row>20</xdr:row>
      <xdr:rowOff>1604432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250" y="47926624"/>
          <a:ext cx="2085844" cy="1159933"/>
        </a:xfrm>
        <a:prstGeom prst="rect">
          <a:avLst/>
        </a:prstGeom>
      </xdr:spPr>
    </xdr:pic>
    <xdr:clientData/>
  </xdr:twoCellAnchor>
  <xdr:oneCellAnchor>
    <xdr:from>
      <xdr:col>2</xdr:col>
      <xdr:colOff>804335</xdr:colOff>
      <xdr:row>8</xdr:row>
      <xdr:rowOff>42331</xdr:rowOff>
    </xdr:from>
    <xdr:ext cx="508000" cy="1954153"/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41" t="10679" r="42052" b="11064"/>
        <a:stretch/>
      </xdr:blipFill>
      <xdr:spPr>
        <a:xfrm>
          <a:off x="3661835" y="14606056"/>
          <a:ext cx="508000" cy="1954153"/>
        </a:xfrm>
        <a:prstGeom prst="rect">
          <a:avLst/>
        </a:prstGeom>
      </xdr:spPr>
    </xdr:pic>
    <xdr:clientData/>
  </xdr:oneCellAnchor>
  <xdr:oneCellAnchor>
    <xdr:from>
      <xdr:col>2</xdr:col>
      <xdr:colOff>804333</xdr:colOff>
      <xdr:row>9</xdr:row>
      <xdr:rowOff>63498</xdr:rowOff>
    </xdr:from>
    <xdr:ext cx="508000" cy="1949612"/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18" t="7366" r="41839" b="6294"/>
        <a:stretch/>
      </xdr:blipFill>
      <xdr:spPr>
        <a:xfrm>
          <a:off x="3661833" y="16684623"/>
          <a:ext cx="508000" cy="1949612"/>
        </a:xfrm>
        <a:prstGeom prst="rect">
          <a:avLst/>
        </a:prstGeom>
      </xdr:spPr>
    </xdr:pic>
    <xdr:clientData/>
  </xdr:oneCellAnchor>
  <xdr:twoCellAnchor editAs="oneCell">
    <xdr:from>
      <xdr:col>2</xdr:col>
      <xdr:colOff>455083</xdr:colOff>
      <xdr:row>32</xdr:row>
      <xdr:rowOff>457406</xdr:rowOff>
    </xdr:from>
    <xdr:to>
      <xdr:col>2</xdr:col>
      <xdr:colOff>857249</xdr:colOff>
      <xdr:row>32</xdr:row>
      <xdr:rowOff>1791607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2583" y="76743131"/>
          <a:ext cx="402166" cy="1334201"/>
        </a:xfrm>
        <a:prstGeom prst="rect">
          <a:avLst/>
        </a:prstGeom>
      </xdr:spPr>
    </xdr:pic>
    <xdr:clientData/>
  </xdr:twoCellAnchor>
  <xdr:twoCellAnchor editAs="oneCell">
    <xdr:from>
      <xdr:col>2</xdr:col>
      <xdr:colOff>1164166</xdr:colOff>
      <xdr:row>32</xdr:row>
      <xdr:rowOff>441655</xdr:rowOff>
    </xdr:from>
    <xdr:to>
      <xdr:col>2</xdr:col>
      <xdr:colOff>1725083</xdr:colOff>
      <xdr:row>32</xdr:row>
      <xdr:rowOff>1803327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1666" y="76727380"/>
          <a:ext cx="560917" cy="1361672"/>
        </a:xfrm>
        <a:prstGeom prst="rect">
          <a:avLst/>
        </a:prstGeom>
      </xdr:spPr>
    </xdr:pic>
    <xdr:clientData/>
  </xdr:twoCellAnchor>
  <xdr:twoCellAnchor editAs="oneCell">
    <xdr:from>
      <xdr:col>2</xdr:col>
      <xdr:colOff>42332</xdr:colOff>
      <xdr:row>18</xdr:row>
      <xdr:rowOff>486833</xdr:rowOff>
    </xdr:from>
    <xdr:to>
      <xdr:col>2</xdr:col>
      <xdr:colOff>2116666</xdr:colOff>
      <xdr:row>18</xdr:row>
      <xdr:rowOff>1594061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9832" y="43854158"/>
          <a:ext cx="2074334" cy="1107228"/>
        </a:xfrm>
        <a:prstGeom prst="rect">
          <a:avLst/>
        </a:prstGeom>
      </xdr:spPr>
    </xdr:pic>
    <xdr:clientData/>
  </xdr:twoCellAnchor>
  <xdr:oneCellAnchor>
    <xdr:from>
      <xdr:col>2</xdr:col>
      <xdr:colOff>225504</xdr:colOff>
      <xdr:row>3</xdr:row>
      <xdr:rowOff>62685</xdr:rowOff>
    </xdr:from>
    <xdr:ext cx="462410" cy="1902705"/>
    <xdr:pic>
      <xdr:nvPicPr>
        <xdr:cNvPr id="47" name="Рисунок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3004" y="4348935"/>
          <a:ext cx="462410" cy="1902705"/>
        </a:xfrm>
        <a:prstGeom prst="rect">
          <a:avLst/>
        </a:prstGeom>
      </xdr:spPr>
    </xdr:pic>
    <xdr:clientData/>
  </xdr:oneCellAnchor>
  <xdr:oneCellAnchor>
    <xdr:from>
      <xdr:col>2</xdr:col>
      <xdr:colOff>840810</xdr:colOff>
      <xdr:row>3</xdr:row>
      <xdr:rowOff>81847</xdr:rowOff>
    </xdr:from>
    <xdr:ext cx="450354" cy="1861464"/>
    <xdr:pic>
      <xdr:nvPicPr>
        <xdr:cNvPr id="48" name="Рисунок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8310" y="4368097"/>
          <a:ext cx="450354" cy="1861464"/>
        </a:xfrm>
        <a:prstGeom prst="rect">
          <a:avLst/>
        </a:prstGeom>
      </xdr:spPr>
    </xdr:pic>
    <xdr:clientData/>
  </xdr:oneCellAnchor>
  <xdr:oneCellAnchor>
    <xdr:from>
      <xdr:col>2</xdr:col>
      <xdr:colOff>1437748</xdr:colOff>
      <xdr:row>3</xdr:row>
      <xdr:rowOff>81760</xdr:rowOff>
    </xdr:from>
    <xdr:ext cx="456669" cy="1864110"/>
    <xdr:pic>
      <xdr:nvPicPr>
        <xdr:cNvPr id="49" name="Рисунок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248" y="4368010"/>
          <a:ext cx="456669" cy="1864110"/>
        </a:xfrm>
        <a:prstGeom prst="rect">
          <a:avLst/>
        </a:prstGeom>
      </xdr:spPr>
    </xdr:pic>
    <xdr:clientData/>
  </xdr:oneCellAnchor>
  <xdr:twoCellAnchor editAs="oneCell">
    <xdr:from>
      <xdr:col>2</xdr:col>
      <xdr:colOff>557894</xdr:colOff>
      <xdr:row>1</xdr:row>
      <xdr:rowOff>81644</xdr:rowOff>
    </xdr:from>
    <xdr:to>
      <xdr:col>2</xdr:col>
      <xdr:colOff>993322</xdr:colOff>
      <xdr:row>1</xdr:row>
      <xdr:rowOff>1866900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0069" y="224519"/>
          <a:ext cx="435428" cy="1785256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857250</xdr:colOff>
      <xdr:row>2</xdr:row>
      <xdr:rowOff>81643</xdr:rowOff>
    </xdr:from>
    <xdr:to>
      <xdr:col>2</xdr:col>
      <xdr:colOff>1265464</xdr:colOff>
      <xdr:row>2</xdr:row>
      <xdr:rowOff>2013192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2320018"/>
          <a:ext cx="408214" cy="1931549"/>
        </a:xfrm>
        <a:prstGeom prst="rect">
          <a:avLst/>
        </a:prstGeom>
      </xdr:spPr>
    </xdr:pic>
    <xdr:clientData/>
  </xdr:twoCellAnchor>
  <xdr:twoCellAnchor editAs="oneCell">
    <xdr:from>
      <xdr:col>2</xdr:col>
      <xdr:colOff>1211037</xdr:colOff>
      <xdr:row>1</xdr:row>
      <xdr:rowOff>68035</xdr:rowOff>
    </xdr:from>
    <xdr:to>
      <xdr:col>2</xdr:col>
      <xdr:colOff>1623039</xdr:colOff>
      <xdr:row>1</xdr:row>
      <xdr:rowOff>1878686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3212" y="210910"/>
          <a:ext cx="412002" cy="1810651"/>
        </a:xfrm>
        <a:prstGeom prst="rect">
          <a:avLst/>
        </a:prstGeom>
      </xdr:spPr>
    </xdr:pic>
    <xdr:clientData/>
  </xdr:twoCellAnchor>
  <xdr:twoCellAnchor editAs="oneCell">
    <xdr:from>
      <xdr:col>2</xdr:col>
      <xdr:colOff>68038</xdr:colOff>
      <xdr:row>33</xdr:row>
      <xdr:rowOff>552960</xdr:rowOff>
    </xdr:from>
    <xdr:to>
      <xdr:col>2</xdr:col>
      <xdr:colOff>1387930</xdr:colOff>
      <xdr:row>33</xdr:row>
      <xdr:rowOff>1771321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925538" y="78896085"/>
          <a:ext cx="1319892" cy="1218361"/>
        </a:xfrm>
        <a:prstGeom prst="rect">
          <a:avLst/>
        </a:prstGeom>
      </xdr:spPr>
    </xdr:pic>
    <xdr:clientData/>
  </xdr:twoCellAnchor>
  <xdr:twoCellAnchor editAs="oneCell">
    <xdr:from>
      <xdr:col>2</xdr:col>
      <xdr:colOff>68038</xdr:colOff>
      <xdr:row>34</xdr:row>
      <xdr:rowOff>462643</xdr:rowOff>
    </xdr:from>
    <xdr:to>
      <xdr:col>2</xdr:col>
      <xdr:colOff>1357936</xdr:colOff>
      <xdr:row>34</xdr:row>
      <xdr:rowOff>1686953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925538" y="80863168"/>
          <a:ext cx="1289898" cy="1224310"/>
        </a:xfrm>
        <a:prstGeom prst="rect">
          <a:avLst/>
        </a:prstGeom>
      </xdr:spPr>
    </xdr:pic>
    <xdr:clientData/>
  </xdr:twoCellAnchor>
  <xdr:twoCellAnchor editAs="oneCell">
    <xdr:from>
      <xdr:col>2</xdr:col>
      <xdr:colOff>1551214</xdr:colOff>
      <xdr:row>33</xdr:row>
      <xdr:rowOff>447652</xdr:rowOff>
    </xdr:from>
    <xdr:to>
      <xdr:col>2</xdr:col>
      <xdr:colOff>1850571</xdr:colOff>
      <xdr:row>33</xdr:row>
      <xdr:rowOff>1848810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408714" y="78790777"/>
          <a:ext cx="299357" cy="1401158"/>
        </a:xfrm>
        <a:prstGeom prst="rect">
          <a:avLst/>
        </a:prstGeom>
      </xdr:spPr>
    </xdr:pic>
    <xdr:clientData/>
  </xdr:twoCellAnchor>
  <xdr:twoCellAnchor editAs="oneCell">
    <xdr:from>
      <xdr:col>2</xdr:col>
      <xdr:colOff>1551214</xdr:colOff>
      <xdr:row>34</xdr:row>
      <xdr:rowOff>285749</xdr:rowOff>
    </xdr:from>
    <xdr:to>
      <xdr:col>2</xdr:col>
      <xdr:colOff>1850571</xdr:colOff>
      <xdr:row>34</xdr:row>
      <xdr:rowOff>1686907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408714" y="80686274"/>
          <a:ext cx="299357" cy="1401158"/>
        </a:xfrm>
        <a:prstGeom prst="rect">
          <a:avLst/>
        </a:prstGeom>
      </xdr:spPr>
    </xdr:pic>
    <xdr:clientData/>
  </xdr:twoCellAnchor>
  <xdr:twoCellAnchor editAs="oneCell">
    <xdr:from>
      <xdr:col>2</xdr:col>
      <xdr:colOff>81643</xdr:colOff>
      <xdr:row>23</xdr:row>
      <xdr:rowOff>254528</xdr:rowOff>
    </xdr:from>
    <xdr:to>
      <xdr:col>2</xdr:col>
      <xdr:colOff>2109107</xdr:colOff>
      <xdr:row>23</xdr:row>
      <xdr:rowOff>1847536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939143" y="55966253"/>
          <a:ext cx="2027464" cy="1593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00"/>
  </sheetPr>
  <dimension ref="A1:N807"/>
  <sheetViews>
    <sheetView tabSelected="1" zoomScale="85" zoomScaleNormal="85" workbookViewId="0">
      <pane ySplit="8" topLeftCell="A9" activePane="bottomLeft" state="frozen"/>
      <selection pane="bottomLeft" activeCell="A7" sqref="A7"/>
    </sheetView>
  </sheetViews>
  <sheetFormatPr defaultRowHeight="15" x14ac:dyDescent="0.25"/>
  <cols>
    <col min="1" max="1" width="29" customWidth="1"/>
    <col min="2" max="2" width="21.85546875" customWidth="1"/>
    <col min="3" max="3" width="84.140625" style="1" bestFit="1" customWidth="1"/>
    <col min="4" max="4" width="13" customWidth="1"/>
    <col min="5" max="5" width="18" customWidth="1"/>
    <col min="6" max="6" width="14.140625" customWidth="1"/>
    <col min="7" max="7" width="27.140625" customWidth="1"/>
    <col min="8" max="8" width="16.42578125" hidden="1" customWidth="1"/>
    <col min="9" max="9" width="19.42578125" customWidth="1"/>
    <col min="10" max="10" width="16.85546875" customWidth="1"/>
    <col min="11" max="11" width="22.28515625" customWidth="1"/>
    <col min="12" max="12" width="15" style="64" bestFit="1" customWidth="1"/>
    <col min="13" max="13" width="14.42578125" style="64" bestFit="1" customWidth="1"/>
    <col min="14" max="14" width="15" style="64" bestFit="1" customWidth="1"/>
    <col min="15" max="15" width="7.85546875" customWidth="1"/>
  </cols>
  <sheetData>
    <row r="1" spans="1:14" ht="15" customHeight="1" x14ac:dyDescent="0.25">
      <c r="A1" s="7"/>
      <c r="B1" s="8"/>
      <c r="C1" s="8"/>
      <c r="D1" s="10"/>
      <c r="E1" s="21"/>
      <c r="F1" s="21"/>
      <c r="G1" s="21"/>
      <c r="H1" s="21"/>
      <c r="I1" s="21"/>
      <c r="J1" s="21"/>
      <c r="K1" s="22"/>
    </row>
    <row r="2" spans="1:14" ht="15" customHeight="1" x14ac:dyDescent="0.25">
      <c r="A2" s="9"/>
      <c r="B2" s="10"/>
      <c r="C2" s="10"/>
      <c r="D2" s="10"/>
      <c r="E2" s="23"/>
      <c r="F2" s="23"/>
      <c r="G2" s="23"/>
      <c r="H2" s="23"/>
      <c r="I2" s="23"/>
      <c r="J2" s="23"/>
      <c r="K2" s="24"/>
    </row>
    <row r="3" spans="1:14" ht="15.75" x14ac:dyDescent="0.25">
      <c r="A3" s="9"/>
      <c r="B3" s="11"/>
      <c r="C3" s="12"/>
      <c r="D3" s="10"/>
      <c r="E3" s="23"/>
      <c r="F3" s="23"/>
      <c r="G3" s="23"/>
      <c r="H3" s="23"/>
      <c r="I3" s="23"/>
      <c r="J3" s="23"/>
      <c r="K3" s="24"/>
    </row>
    <row r="4" spans="1:14" ht="15.75" customHeight="1" x14ac:dyDescent="0.25">
      <c r="A4" s="9"/>
      <c r="B4" s="11"/>
      <c r="C4" s="13"/>
      <c r="D4" s="10"/>
      <c r="E4" s="23"/>
      <c r="F4" s="23"/>
      <c r="G4" s="23"/>
      <c r="H4" s="23"/>
      <c r="I4" s="23"/>
      <c r="J4" s="23"/>
      <c r="K4" s="24"/>
    </row>
    <row r="5" spans="1:14" ht="15" customHeight="1" x14ac:dyDescent="0.25">
      <c r="A5" s="9"/>
      <c r="B5" s="10"/>
      <c r="C5" s="12"/>
      <c r="D5" s="10"/>
      <c r="E5" s="23"/>
      <c r="F5" s="23"/>
      <c r="G5" s="23"/>
      <c r="H5" s="23"/>
      <c r="I5" s="23"/>
      <c r="J5" s="23"/>
      <c r="K5" s="24"/>
    </row>
    <row r="6" spans="1:14" ht="18.75" customHeight="1" thickBot="1" x14ac:dyDescent="0.3">
      <c r="A6" s="14"/>
      <c r="B6" s="15"/>
      <c r="C6" s="15"/>
      <c r="D6" s="15"/>
      <c r="E6" s="25"/>
      <c r="F6" s="25"/>
      <c r="G6" s="25"/>
      <c r="H6" s="25"/>
      <c r="I6" s="25"/>
      <c r="J6" s="25"/>
      <c r="K6" s="26"/>
    </row>
    <row r="7" spans="1:14" ht="27" customHeight="1" x14ac:dyDescent="0.25">
      <c r="A7" s="60" t="s">
        <v>3561</v>
      </c>
      <c r="B7" s="60"/>
      <c r="C7" s="60"/>
      <c r="D7" s="60"/>
      <c r="E7" s="60"/>
      <c r="F7" s="60"/>
      <c r="G7" s="60"/>
      <c r="H7" s="60"/>
      <c r="I7" s="60"/>
      <c r="J7" s="61"/>
      <c r="K7" s="62">
        <f>G806</f>
        <v>0</v>
      </c>
    </row>
    <row r="8" spans="1:14" ht="53.25" customHeight="1" x14ac:dyDescent="0.25">
      <c r="A8" s="29" t="s">
        <v>126</v>
      </c>
      <c r="B8" s="29" t="s">
        <v>0</v>
      </c>
      <c r="C8" s="29" t="s">
        <v>1</v>
      </c>
      <c r="D8" s="84" t="s">
        <v>148</v>
      </c>
      <c r="E8" s="85" t="s">
        <v>2585</v>
      </c>
      <c r="F8" s="85" t="s">
        <v>156</v>
      </c>
      <c r="G8" s="40" t="s">
        <v>769</v>
      </c>
      <c r="H8" s="40" t="s">
        <v>2730</v>
      </c>
      <c r="I8" s="28" t="s">
        <v>147</v>
      </c>
      <c r="J8" s="27" t="s">
        <v>157</v>
      </c>
      <c r="K8" s="28" t="s">
        <v>146</v>
      </c>
      <c r="L8" s="28" t="s">
        <v>1555</v>
      </c>
      <c r="M8" s="28" t="s">
        <v>1556</v>
      </c>
      <c r="N8" s="28" t="s">
        <v>776</v>
      </c>
    </row>
    <row r="9" spans="1:14" ht="18" customHeight="1" x14ac:dyDescent="0.25">
      <c r="A9" s="196"/>
      <c r="B9" s="199" t="s">
        <v>127</v>
      </c>
      <c r="C9" s="199"/>
      <c r="D9" s="199"/>
      <c r="E9" s="199"/>
      <c r="F9" s="199"/>
      <c r="G9" s="199"/>
      <c r="H9" s="199"/>
      <c r="I9" s="199"/>
      <c r="J9" s="199"/>
      <c r="K9" s="199"/>
    </row>
    <row r="10" spans="1:14" x14ac:dyDescent="0.25">
      <c r="A10" s="197"/>
      <c r="B10" s="33" t="s">
        <v>123</v>
      </c>
      <c r="C10" s="34" t="s">
        <v>10</v>
      </c>
      <c r="D10" s="35">
        <v>1</v>
      </c>
      <c r="E10" s="36">
        <v>50</v>
      </c>
      <c r="F10" s="36">
        <v>500</v>
      </c>
      <c r="G10" s="59">
        <f>'-'!G10</f>
        <v>47.18</v>
      </c>
      <c r="H10" s="59"/>
      <c r="I10" s="37"/>
      <c r="J10" s="38" t="s">
        <v>158</v>
      </c>
      <c r="K10" s="39">
        <f>G10*I10</f>
        <v>0</v>
      </c>
      <c r="L10" s="64" t="s">
        <v>777</v>
      </c>
      <c r="N10" s="64" t="s">
        <v>778</v>
      </c>
    </row>
    <row r="11" spans="1:14" x14ac:dyDescent="0.25">
      <c r="A11" s="197"/>
      <c r="B11" s="33" t="s">
        <v>122</v>
      </c>
      <c r="C11" s="34" t="s">
        <v>11</v>
      </c>
      <c r="D11" s="35">
        <v>1</v>
      </c>
      <c r="E11" s="36">
        <v>50</v>
      </c>
      <c r="F11" s="36">
        <v>500</v>
      </c>
      <c r="G11" s="59">
        <f>'-'!G11</f>
        <v>50.05</v>
      </c>
      <c r="H11" s="59"/>
      <c r="I11" s="37"/>
      <c r="J11" s="38" t="s">
        <v>158</v>
      </c>
      <c r="K11" s="39">
        <f t="shared" ref="K11:K76" si="0">G11*I11</f>
        <v>0</v>
      </c>
      <c r="L11" s="64" t="s">
        <v>779</v>
      </c>
      <c r="N11" s="64" t="s">
        <v>780</v>
      </c>
    </row>
    <row r="12" spans="1:14" x14ac:dyDescent="0.25">
      <c r="A12" s="197"/>
      <c r="B12" s="33" t="s">
        <v>121</v>
      </c>
      <c r="C12" s="34" t="s">
        <v>12</v>
      </c>
      <c r="D12" s="35">
        <v>1</v>
      </c>
      <c r="E12" s="36">
        <v>50</v>
      </c>
      <c r="F12" s="36">
        <v>300</v>
      </c>
      <c r="G12" s="59">
        <f>'-'!G12</f>
        <v>61.88</v>
      </c>
      <c r="H12" s="59"/>
      <c r="I12" s="37"/>
      <c r="J12" s="38" t="s">
        <v>158</v>
      </c>
      <c r="K12" s="39">
        <f t="shared" si="0"/>
        <v>0</v>
      </c>
      <c r="L12" s="64" t="s">
        <v>781</v>
      </c>
      <c r="N12" s="64" t="s">
        <v>782</v>
      </c>
    </row>
    <row r="13" spans="1:14" x14ac:dyDescent="0.25">
      <c r="A13" s="197"/>
      <c r="B13" s="33" t="s">
        <v>120</v>
      </c>
      <c r="C13" s="34" t="s">
        <v>13</v>
      </c>
      <c r="D13" s="35">
        <v>1</v>
      </c>
      <c r="E13" s="36">
        <v>50</v>
      </c>
      <c r="F13" s="36">
        <v>250</v>
      </c>
      <c r="G13" s="59">
        <f>'-'!G13</f>
        <v>76.86</v>
      </c>
      <c r="H13" s="59"/>
      <c r="I13" s="37"/>
      <c r="J13" s="38" t="s">
        <v>158</v>
      </c>
      <c r="K13" s="39">
        <f t="shared" si="0"/>
        <v>0</v>
      </c>
      <c r="L13" s="64" t="s">
        <v>783</v>
      </c>
      <c r="N13" s="64" t="s">
        <v>784</v>
      </c>
    </row>
    <row r="14" spans="1:14" x14ac:dyDescent="0.25">
      <c r="A14" s="197"/>
      <c r="B14" s="33" t="s">
        <v>119</v>
      </c>
      <c r="C14" s="34" t="s">
        <v>14</v>
      </c>
      <c r="D14" s="35">
        <v>1</v>
      </c>
      <c r="E14" s="36">
        <v>50</v>
      </c>
      <c r="F14" s="36">
        <v>200</v>
      </c>
      <c r="G14" s="59">
        <f>'-'!G14</f>
        <v>83.19</v>
      </c>
      <c r="H14" s="59"/>
      <c r="I14" s="37"/>
      <c r="J14" s="38" t="s">
        <v>158</v>
      </c>
      <c r="K14" s="39">
        <f t="shared" si="0"/>
        <v>0</v>
      </c>
      <c r="L14" s="64" t="s">
        <v>785</v>
      </c>
      <c r="N14" s="64" t="s">
        <v>786</v>
      </c>
    </row>
    <row r="15" spans="1:14" x14ac:dyDescent="0.25">
      <c r="A15" s="197"/>
      <c r="B15" s="33" t="s">
        <v>187</v>
      </c>
      <c r="C15" s="34" t="s">
        <v>159</v>
      </c>
      <c r="D15" s="35">
        <v>1</v>
      </c>
      <c r="E15" s="36">
        <v>50</v>
      </c>
      <c r="F15" s="36">
        <v>200</v>
      </c>
      <c r="G15" s="59">
        <f>'-'!G15</f>
        <v>96.51</v>
      </c>
      <c r="H15" s="59"/>
      <c r="I15" s="37"/>
      <c r="J15" s="38" t="s">
        <v>158</v>
      </c>
      <c r="K15" s="39">
        <f t="shared" si="0"/>
        <v>0</v>
      </c>
      <c r="L15" s="64" t="s">
        <v>787</v>
      </c>
      <c r="N15" s="64" t="s">
        <v>788</v>
      </c>
    </row>
    <row r="16" spans="1:14" x14ac:dyDescent="0.25">
      <c r="A16" s="197"/>
      <c r="B16" s="33" t="s">
        <v>1896</v>
      </c>
      <c r="C16" s="97" t="s">
        <v>3483</v>
      </c>
      <c r="D16" s="35">
        <v>1</v>
      </c>
      <c r="E16" s="36">
        <v>50</v>
      </c>
      <c r="F16" s="36">
        <v>200</v>
      </c>
      <c r="G16" s="59">
        <f>'-'!G16</f>
        <v>102.69</v>
      </c>
      <c r="H16" s="59"/>
      <c r="I16" s="37"/>
      <c r="J16" s="38" t="s">
        <v>158</v>
      </c>
      <c r="K16" s="39">
        <f t="shared" si="0"/>
        <v>0</v>
      </c>
      <c r="L16" s="64" t="s">
        <v>1898</v>
      </c>
      <c r="N16" s="64" t="s">
        <v>1899</v>
      </c>
    </row>
    <row r="17" spans="1:14" x14ac:dyDescent="0.25">
      <c r="A17" s="197"/>
      <c r="B17" s="33" t="s">
        <v>118</v>
      </c>
      <c r="C17" s="34" t="s">
        <v>15</v>
      </c>
      <c r="D17" s="35">
        <v>1</v>
      </c>
      <c r="E17" s="36">
        <v>50</v>
      </c>
      <c r="F17" s="36">
        <v>500</v>
      </c>
      <c r="G17" s="59">
        <f>'-'!G17</f>
        <v>47.5</v>
      </c>
      <c r="H17" s="59"/>
      <c r="I17" s="37"/>
      <c r="J17" s="38" t="s">
        <v>158</v>
      </c>
      <c r="K17" s="39">
        <f t="shared" si="0"/>
        <v>0</v>
      </c>
      <c r="L17" s="64" t="s">
        <v>789</v>
      </c>
      <c r="N17" s="64" t="s">
        <v>790</v>
      </c>
    </row>
    <row r="18" spans="1:14" x14ac:dyDescent="0.25">
      <c r="A18" s="197"/>
      <c r="B18" s="33" t="s">
        <v>107</v>
      </c>
      <c r="C18" s="34" t="s">
        <v>16</v>
      </c>
      <c r="D18" s="35">
        <v>1</v>
      </c>
      <c r="E18" s="36">
        <v>50</v>
      </c>
      <c r="F18" s="36">
        <v>500</v>
      </c>
      <c r="G18" s="59">
        <f>'-'!G18</f>
        <v>61.88</v>
      </c>
      <c r="H18" s="59"/>
      <c r="I18" s="37"/>
      <c r="J18" s="38" t="s">
        <v>158</v>
      </c>
      <c r="K18" s="39">
        <f t="shared" si="0"/>
        <v>0</v>
      </c>
      <c r="L18" s="64" t="s">
        <v>791</v>
      </c>
      <c r="N18" s="64" t="s">
        <v>792</v>
      </c>
    </row>
    <row r="19" spans="1:14" x14ac:dyDescent="0.25">
      <c r="A19" s="197"/>
      <c r="B19" s="33" t="s">
        <v>188</v>
      </c>
      <c r="C19" s="34" t="s">
        <v>160</v>
      </c>
      <c r="D19" s="35">
        <v>1</v>
      </c>
      <c r="E19" s="36">
        <v>50</v>
      </c>
      <c r="F19" s="36">
        <v>250</v>
      </c>
      <c r="G19" s="59">
        <f>'-'!G19</f>
        <v>75.13</v>
      </c>
      <c r="H19" s="59"/>
      <c r="I19" s="37"/>
      <c r="J19" s="38" t="s">
        <v>158</v>
      </c>
      <c r="K19" s="39">
        <f t="shared" si="0"/>
        <v>0</v>
      </c>
      <c r="L19" s="64" t="s">
        <v>793</v>
      </c>
      <c r="N19" s="64" t="s">
        <v>794</v>
      </c>
    </row>
    <row r="20" spans="1:14" x14ac:dyDescent="0.25">
      <c r="A20" s="197"/>
      <c r="B20" s="33" t="s">
        <v>244</v>
      </c>
      <c r="C20" s="34" t="s">
        <v>235</v>
      </c>
      <c r="D20" s="35">
        <v>1</v>
      </c>
      <c r="E20" s="36">
        <v>50</v>
      </c>
      <c r="F20" s="36">
        <v>200</v>
      </c>
      <c r="G20" s="59">
        <f>'-'!G20</f>
        <v>78.75</v>
      </c>
      <c r="H20" s="88"/>
      <c r="I20" s="37"/>
      <c r="J20" s="38" t="s">
        <v>158</v>
      </c>
      <c r="K20" s="39">
        <f t="shared" si="0"/>
        <v>0</v>
      </c>
      <c r="L20" s="64" t="s">
        <v>795</v>
      </c>
      <c r="N20" s="64" t="s">
        <v>796</v>
      </c>
    </row>
    <row r="21" spans="1:14" x14ac:dyDescent="0.25">
      <c r="A21" s="197"/>
      <c r="B21" s="33" t="s">
        <v>245</v>
      </c>
      <c r="C21" s="96" t="s">
        <v>3541</v>
      </c>
      <c r="D21" s="35">
        <v>1</v>
      </c>
      <c r="E21" s="36">
        <v>50</v>
      </c>
      <c r="F21" s="36">
        <v>100</v>
      </c>
      <c r="G21" s="59">
        <f>'-'!G21</f>
        <v>86.25</v>
      </c>
      <c r="H21" s="88"/>
      <c r="I21" s="37"/>
      <c r="J21" s="38" t="s">
        <v>158</v>
      </c>
      <c r="K21" s="39">
        <f t="shared" si="0"/>
        <v>0</v>
      </c>
      <c r="L21" s="64" t="s">
        <v>797</v>
      </c>
      <c r="N21" s="64" t="s">
        <v>798</v>
      </c>
    </row>
    <row r="22" spans="1:14" x14ac:dyDescent="0.25">
      <c r="A22" s="197"/>
      <c r="B22" s="33" t="s">
        <v>246</v>
      </c>
      <c r="C22" s="34" t="s">
        <v>1788</v>
      </c>
      <c r="D22" s="35">
        <v>1</v>
      </c>
      <c r="E22" s="36">
        <v>50</v>
      </c>
      <c r="F22" s="36">
        <v>100</v>
      </c>
      <c r="G22" s="59">
        <f>'-'!G22</f>
        <v>91.25</v>
      </c>
      <c r="H22" s="88"/>
      <c r="I22" s="37"/>
      <c r="J22" s="38" t="s">
        <v>158</v>
      </c>
      <c r="K22" s="39">
        <f t="shared" si="0"/>
        <v>0</v>
      </c>
      <c r="L22" s="64" t="s">
        <v>799</v>
      </c>
      <c r="N22" s="64" t="s">
        <v>800</v>
      </c>
    </row>
    <row r="23" spans="1:14" x14ac:dyDescent="0.25">
      <c r="A23" s="197"/>
      <c r="B23" s="33" t="s">
        <v>411</v>
      </c>
      <c r="C23" s="34" t="s">
        <v>368</v>
      </c>
      <c r="D23" s="35">
        <v>1</v>
      </c>
      <c r="E23" s="36">
        <v>50</v>
      </c>
      <c r="F23" s="36">
        <v>250</v>
      </c>
      <c r="G23" s="59">
        <f>'-'!G23</f>
        <v>122.5</v>
      </c>
      <c r="H23" s="59"/>
      <c r="I23" s="37"/>
      <c r="J23" s="38" t="s">
        <v>158</v>
      </c>
      <c r="K23" s="39">
        <f t="shared" si="0"/>
        <v>0</v>
      </c>
      <c r="L23" s="64" t="s">
        <v>801</v>
      </c>
      <c r="N23" s="64" t="s">
        <v>802</v>
      </c>
    </row>
    <row r="24" spans="1:14" x14ac:dyDescent="0.25">
      <c r="A24" s="197"/>
      <c r="B24" s="33" t="s">
        <v>412</v>
      </c>
      <c r="C24" s="97" t="s">
        <v>3481</v>
      </c>
      <c r="D24" s="35">
        <v>1</v>
      </c>
      <c r="E24" s="36">
        <v>50</v>
      </c>
      <c r="F24" s="36">
        <v>100</v>
      </c>
      <c r="G24" s="59">
        <f>'-'!G24</f>
        <v>131.25</v>
      </c>
      <c r="H24" s="59"/>
      <c r="I24" s="37"/>
      <c r="J24" s="38" t="s">
        <v>158</v>
      </c>
      <c r="K24" s="39">
        <f t="shared" si="0"/>
        <v>0</v>
      </c>
      <c r="L24" s="64" t="s">
        <v>803</v>
      </c>
      <c r="N24" s="64" t="s">
        <v>804</v>
      </c>
    </row>
    <row r="25" spans="1:14" x14ac:dyDescent="0.25">
      <c r="A25" s="197"/>
      <c r="B25" s="33" t="s">
        <v>1897</v>
      </c>
      <c r="C25" s="97" t="s">
        <v>3484</v>
      </c>
      <c r="D25" s="35">
        <v>1</v>
      </c>
      <c r="E25" s="36">
        <v>50</v>
      </c>
      <c r="F25" s="36">
        <v>100</v>
      </c>
      <c r="G25" s="59">
        <f>'-'!G25</f>
        <v>174.61</v>
      </c>
      <c r="H25" s="59"/>
      <c r="I25" s="37"/>
      <c r="J25" s="38" t="s">
        <v>158</v>
      </c>
      <c r="K25" s="39">
        <f t="shared" si="0"/>
        <v>0</v>
      </c>
      <c r="L25" s="64" t="s">
        <v>1900</v>
      </c>
      <c r="N25" s="64" t="s">
        <v>1901</v>
      </c>
    </row>
    <row r="26" spans="1:14" x14ac:dyDescent="0.25">
      <c r="A26" s="197"/>
      <c r="B26" s="33" t="s">
        <v>108</v>
      </c>
      <c r="C26" s="34" t="s">
        <v>17</v>
      </c>
      <c r="D26" s="35">
        <v>1</v>
      </c>
      <c r="E26" s="36">
        <v>50</v>
      </c>
      <c r="F26" s="36">
        <v>500</v>
      </c>
      <c r="G26" s="59">
        <f>'-'!G26</f>
        <v>57.65</v>
      </c>
      <c r="H26" s="59"/>
      <c r="I26" s="37"/>
      <c r="J26" s="38" t="s">
        <v>158</v>
      </c>
      <c r="K26" s="39">
        <f t="shared" si="0"/>
        <v>0</v>
      </c>
      <c r="L26" s="64" t="s">
        <v>805</v>
      </c>
      <c r="N26" s="64" t="s">
        <v>806</v>
      </c>
    </row>
    <row r="27" spans="1:14" x14ac:dyDescent="0.25">
      <c r="A27" s="197"/>
      <c r="B27" s="33" t="s">
        <v>109</v>
      </c>
      <c r="C27" s="34" t="s">
        <v>18</v>
      </c>
      <c r="D27" s="35">
        <v>1</v>
      </c>
      <c r="E27" s="36">
        <v>50</v>
      </c>
      <c r="F27" s="36">
        <v>400</v>
      </c>
      <c r="G27" s="59">
        <f>'-'!G27</f>
        <v>75.81</v>
      </c>
      <c r="H27" s="59"/>
      <c r="I27" s="37"/>
      <c r="J27" s="38" t="s">
        <v>158</v>
      </c>
      <c r="K27" s="39">
        <f t="shared" si="0"/>
        <v>0</v>
      </c>
      <c r="L27" s="64" t="s">
        <v>807</v>
      </c>
      <c r="N27" s="64" t="s">
        <v>808</v>
      </c>
    </row>
    <row r="28" spans="1:14" x14ac:dyDescent="0.25">
      <c r="A28" s="197"/>
      <c r="B28" s="33" t="s">
        <v>110</v>
      </c>
      <c r="C28" s="34" t="s">
        <v>19</v>
      </c>
      <c r="D28" s="35">
        <v>1</v>
      </c>
      <c r="E28" s="36">
        <v>50</v>
      </c>
      <c r="F28" s="36">
        <v>250</v>
      </c>
      <c r="G28" s="59">
        <f>'-'!G28</f>
        <v>83.26</v>
      </c>
      <c r="H28" s="88"/>
      <c r="I28" s="37"/>
      <c r="J28" s="38" t="s">
        <v>158</v>
      </c>
      <c r="K28" s="39">
        <f t="shared" si="0"/>
        <v>0</v>
      </c>
      <c r="L28" s="64" t="s">
        <v>809</v>
      </c>
      <c r="N28" s="64" t="s">
        <v>810</v>
      </c>
    </row>
    <row r="29" spans="1:14" x14ac:dyDescent="0.25">
      <c r="A29" s="197"/>
      <c r="B29" s="33" t="s">
        <v>111</v>
      </c>
      <c r="C29" s="34" t="s">
        <v>20</v>
      </c>
      <c r="D29" s="35">
        <v>1</v>
      </c>
      <c r="E29" s="36">
        <v>50</v>
      </c>
      <c r="F29" s="36">
        <v>200</v>
      </c>
      <c r="G29" s="59">
        <f>'-'!G29</f>
        <v>99.19</v>
      </c>
      <c r="H29" s="88"/>
      <c r="I29" s="37"/>
      <c r="J29" s="38" t="s">
        <v>158</v>
      </c>
      <c r="K29" s="39">
        <f t="shared" si="0"/>
        <v>0</v>
      </c>
      <c r="L29" s="64" t="s">
        <v>811</v>
      </c>
      <c r="N29" s="64" t="s">
        <v>812</v>
      </c>
    </row>
    <row r="30" spans="1:14" x14ac:dyDescent="0.25">
      <c r="A30" s="197"/>
      <c r="B30" s="33" t="s">
        <v>112</v>
      </c>
      <c r="C30" s="34" t="s">
        <v>6</v>
      </c>
      <c r="D30" s="35">
        <v>1</v>
      </c>
      <c r="E30" s="36">
        <v>50</v>
      </c>
      <c r="F30" s="36">
        <v>100</v>
      </c>
      <c r="G30" s="59">
        <f>'-'!G30</f>
        <v>108.11</v>
      </c>
      <c r="H30" s="59"/>
      <c r="I30" s="37"/>
      <c r="J30" s="38" t="s">
        <v>158</v>
      </c>
      <c r="K30" s="39">
        <f t="shared" si="0"/>
        <v>0</v>
      </c>
      <c r="L30" s="64" t="s">
        <v>813</v>
      </c>
      <c r="N30" s="64" t="s">
        <v>814</v>
      </c>
    </row>
    <row r="31" spans="1:14" x14ac:dyDescent="0.25">
      <c r="A31" s="197"/>
      <c r="B31" s="33" t="s">
        <v>113</v>
      </c>
      <c r="C31" s="34" t="s">
        <v>7</v>
      </c>
      <c r="D31" s="35">
        <v>1</v>
      </c>
      <c r="E31" s="36">
        <v>50</v>
      </c>
      <c r="F31" s="36">
        <v>100</v>
      </c>
      <c r="G31" s="59">
        <f>'-'!G31</f>
        <v>125.16</v>
      </c>
      <c r="H31" s="59"/>
      <c r="I31" s="37"/>
      <c r="J31" s="38" t="s">
        <v>158</v>
      </c>
      <c r="K31" s="39">
        <f t="shared" si="0"/>
        <v>0</v>
      </c>
      <c r="L31" s="64" t="s">
        <v>815</v>
      </c>
      <c r="N31" s="64" t="s">
        <v>816</v>
      </c>
    </row>
    <row r="32" spans="1:14" x14ac:dyDescent="0.25">
      <c r="A32" s="197"/>
      <c r="B32" s="33" t="s">
        <v>189</v>
      </c>
      <c r="C32" s="34" t="s">
        <v>161</v>
      </c>
      <c r="D32" s="35">
        <v>1</v>
      </c>
      <c r="E32" s="36">
        <v>50</v>
      </c>
      <c r="F32" s="36">
        <v>100</v>
      </c>
      <c r="G32" s="59">
        <f>'-'!G32</f>
        <v>131.25</v>
      </c>
      <c r="H32" s="59"/>
      <c r="I32" s="37"/>
      <c r="J32" s="38" t="s">
        <v>158</v>
      </c>
      <c r="K32" s="39">
        <f t="shared" si="0"/>
        <v>0</v>
      </c>
      <c r="L32" s="64" t="s">
        <v>817</v>
      </c>
      <c r="N32" s="64" t="s">
        <v>818</v>
      </c>
    </row>
    <row r="33" spans="1:14" x14ac:dyDescent="0.25">
      <c r="A33" s="197"/>
      <c r="B33" s="33" t="s">
        <v>190</v>
      </c>
      <c r="C33" s="34" t="s">
        <v>162</v>
      </c>
      <c r="D33" s="35">
        <v>1</v>
      </c>
      <c r="E33" s="36">
        <v>50</v>
      </c>
      <c r="F33" s="36">
        <v>100</v>
      </c>
      <c r="G33" s="59">
        <f>'-'!G33</f>
        <v>163.63</v>
      </c>
      <c r="H33" s="59"/>
      <c r="I33" s="37"/>
      <c r="J33" s="38" t="s">
        <v>158</v>
      </c>
      <c r="K33" s="39">
        <f t="shared" si="0"/>
        <v>0</v>
      </c>
      <c r="L33" s="64" t="s">
        <v>819</v>
      </c>
      <c r="N33" s="64" t="s">
        <v>820</v>
      </c>
    </row>
    <row r="34" spans="1:14" x14ac:dyDescent="0.25">
      <c r="A34" s="197"/>
      <c r="B34" s="33" t="s">
        <v>413</v>
      </c>
      <c r="C34" s="34" t="s">
        <v>369</v>
      </c>
      <c r="D34" s="35">
        <v>1</v>
      </c>
      <c r="E34" s="36">
        <v>50</v>
      </c>
      <c r="F34" s="36">
        <v>100</v>
      </c>
      <c r="G34" s="59">
        <f>'-'!G34</f>
        <v>181.25</v>
      </c>
      <c r="H34" s="59"/>
      <c r="I34" s="37"/>
      <c r="J34" s="38" t="s">
        <v>158</v>
      </c>
      <c r="K34" s="39">
        <f t="shared" si="0"/>
        <v>0</v>
      </c>
      <c r="L34" s="64" t="s">
        <v>821</v>
      </c>
      <c r="N34" s="64" t="s">
        <v>822</v>
      </c>
    </row>
    <row r="35" spans="1:14" x14ac:dyDescent="0.25">
      <c r="A35" s="197"/>
      <c r="B35" s="33" t="s">
        <v>414</v>
      </c>
      <c r="C35" s="34" t="s">
        <v>370</v>
      </c>
      <c r="D35" s="35">
        <v>1</v>
      </c>
      <c r="E35" s="36">
        <v>25</v>
      </c>
      <c r="F35" s="36">
        <v>50</v>
      </c>
      <c r="G35" s="59">
        <f>'-'!G35</f>
        <v>256.25</v>
      </c>
      <c r="H35" s="59"/>
      <c r="I35" s="37"/>
      <c r="J35" s="38" t="s">
        <v>158</v>
      </c>
      <c r="K35" s="39">
        <f t="shared" si="0"/>
        <v>0</v>
      </c>
      <c r="L35" s="64" t="s">
        <v>823</v>
      </c>
      <c r="N35" s="64" t="s">
        <v>824</v>
      </c>
    </row>
    <row r="36" spans="1:14" x14ac:dyDescent="0.25">
      <c r="A36" s="197"/>
      <c r="B36" s="33" t="s">
        <v>415</v>
      </c>
      <c r="C36" s="34" t="s">
        <v>371</v>
      </c>
      <c r="D36" s="35">
        <v>1</v>
      </c>
      <c r="E36" s="36">
        <v>25</v>
      </c>
      <c r="F36" s="36">
        <v>50</v>
      </c>
      <c r="G36" s="59">
        <f>'-'!G36</f>
        <v>349.99</v>
      </c>
      <c r="H36" s="59"/>
      <c r="I36" s="37"/>
      <c r="J36" s="38" t="s">
        <v>158</v>
      </c>
      <c r="K36" s="39">
        <f t="shared" si="0"/>
        <v>0</v>
      </c>
      <c r="L36" s="64" t="s">
        <v>825</v>
      </c>
      <c r="N36" s="64" t="s">
        <v>826</v>
      </c>
    </row>
    <row r="37" spans="1:14" x14ac:dyDescent="0.25">
      <c r="A37" s="197"/>
      <c r="B37" s="33" t="s">
        <v>114</v>
      </c>
      <c r="C37" s="34" t="s">
        <v>8</v>
      </c>
      <c r="D37" s="35">
        <v>1</v>
      </c>
      <c r="E37" s="36">
        <v>50</v>
      </c>
      <c r="F37" s="36">
        <v>250</v>
      </c>
      <c r="G37" s="59">
        <f>'-'!G37</f>
        <v>58.75</v>
      </c>
      <c r="H37" s="59"/>
      <c r="I37" s="37"/>
      <c r="J37" s="38" t="s">
        <v>158</v>
      </c>
      <c r="K37" s="39">
        <f t="shared" si="0"/>
        <v>0</v>
      </c>
      <c r="L37" s="64" t="s">
        <v>827</v>
      </c>
      <c r="N37" s="64" t="s">
        <v>828</v>
      </c>
    </row>
    <row r="38" spans="1:14" x14ac:dyDescent="0.25">
      <c r="A38" s="197"/>
      <c r="B38" s="33" t="s">
        <v>115</v>
      </c>
      <c r="C38" s="34" t="s">
        <v>9</v>
      </c>
      <c r="D38" s="35">
        <v>1</v>
      </c>
      <c r="E38" s="36">
        <v>50</v>
      </c>
      <c r="F38" s="36">
        <v>250</v>
      </c>
      <c r="G38" s="59">
        <f>'-'!G38</f>
        <v>78.959999999999994</v>
      </c>
      <c r="H38" s="59"/>
      <c r="I38" s="37"/>
      <c r="J38" s="38" t="s">
        <v>158</v>
      </c>
      <c r="K38" s="39">
        <f t="shared" si="0"/>
        <v>0</v>
      </c>
      <c r="L38" s="64" t="s">
        <v>829</v>
      </c>
      <c r="N38" s="64" t="s">
        <v>830</v>
      </c>
    </row>
    <row r="39" spans="1:14" x14ac:dyDescent="0.25">
      <c r="A39" s="197"/>
      <c r="B39" s="33" t="s">
        <v>116</v>
      </c>
      <c r="C39" s="34" t="s">
        <v>5</v>
      </c>
      <c r="D39" s="35">
        <v>1</v>
      </c>
      <c r="E39" s="36">
        <v>50</v>
      </c>
      <c r="F39" s="36">
        <v>250</v>
      </c>
      <c r="G39" s="59">
        <f>'-'!G39</f>
        <v>104.13</v>
      </c>
      <c r="H39" s="59"/>
      <c r="I39" s="37"/>
      <c r="J39" s="38" t="s">
        <v>158</v>
      </c>
      <c r="K39" s="39">
        <f t="shared" si="0"/>
        <v>0</v>
      </c>
      <c r="L39" s="64" t="s">
        <v>831</v>
      </c>
      <c r="N39" s="64" t="s">
        <v>832</v>
      </c>
    </row>
    <row r="40" spans="1:14" x14ac:dyDescent="0.25">
      <c r="A40" s="197"/>
      <c r="B40" s="33" t="s">
        <v>117</v>
      </c>
      <c r="C40" s="34" t="s">
        <v>4</v>
      </c>
      <c r="D40" s="35">
        <v>1</v>
      </c>
      <c r="E40" s="36">
        <v>50</v>
      </c>
      <c r="F40" s="36">
        <v>200</v>
      </c>
      <c r="G40" s="59">
        <f>'-'!G40</f>
        <v>111.95</v>
      </c>
      <c r="H40" s="59"/>
      <c r="I40" s="37"/>
      <c r="J40" s="38" t="s">
        <v>158</v>
      </c>
      <c r="K40" s="39">
        <f t="shared" si="0"/>
        <v>0</v>
      </c>
      <c r="L40" s="64" t="s">
        <v>833</v>
      </c>
      <c r="N40" s="64" t="s">
        <v>834</v>
      </c>
    </row>
    <row r="41" spans="1:14" x14ac:dyDescent="0.25">
      <c r="A41" s="197"/>
      <c r="B41" s="33" t="s">
        <v>191</v>
      </c>
      <c r="C41" s="34" t="s">
        <v>163</v>
      </c>
      <c r="D41" s="35">
        <v>1</v>
      </c>
      <c r="E41" s="36">
        <v>50</v>
      </c>
      <c r="F41" s="36">
        <v>100</v>
      </c>
      <c r="G41" s="59">
        <f>'-'!G41</f>
        <v>115.72</v>
      </c>
      <c r="H41" s="59"/>
      <c r="I41" s="37"/>
      <c r="J41" s="38" t="s">
        <v>158</v>
      </c>
      <c r="K41" s="39">
        <f t="shared" si="0"/>
        <v>0</v>
      </c>
      <c r="L41" s="64" t="s">
        <v>835</v>
      </c>
      <c r="N41" s="64" t="s">
        <v>836</v>
      </c>
    </row>
    <row r="42" spans="1:14" x14ac:dyDescent="0.25">
      <c r="A42" s="197"/>
      <c r="B42" s="33" t="s">
        <v>192</v>
      </c>
      <c r="C42" s="34" t="s">
        <v>164</v>
      </c>
      <c r="D42" s="35">
        <v>1</v>
      </c>
      <c r="E42" s="36">
        <v>50</v>
      </c>
      <c r="F42" s="36">
        <v>100</v>
      </c>
      <c r="G42" s="59">
        <f>'-'!G42</f>
        <v>115.33</v>
      </c>
      <c r="H42" s="59"/>
      <c r="I42" s="37"/>
      <c r="J42" s="38" t="s">
        <v>158</v>
      </c>
      <c r="K42" s="39">
        <f t="shared" si="0"/>
        <v>0</v>
      </c>
      <c r="L42" s="64" t="s">
        <v>837</v>
      </c>
      <c r="N42" s="64" t="s">
        <v>838</v>
      </c>
    </row>
    <row r="43" spans="1:14" x14ac:dyDescent="0.25">
      <c r="A43" s="197"/>
      <c r="B43" s="33" t="s">
        <v>317</v>
      </c>
      <c r="C43" s="34" t="s">
        <v>298</v>
      </c>
      <c r="D43" s="35">
        <v>1</v>
      </c>
      <c r="E43" s="36">
        <v>50</v>
      </c>
      <c r="F43" s="36">
        <v>100</v>
      </c>
      <c r="G43" s="59">
        <f>'-'!G43</f>
        <v>139.26</v>
      </c>
      <c r="H43" s="59"/>
      <c r="I43" s="37"/>
      <c r="J43" s="38" t="s">
        <v>158</v>
      </c>
      <c r="K43" s="39">
        <f t="shared" si="0"/>
        <v>0</v>
      </c>
      <c r="L43" s="64" t="s">
        <v>839</v>
      </c>
      <c r="N43" s="64" t="s">
        <v>840</v>
      </c>
    </row>
    <row r="44" spans="1:14" x14ac:dyDescent="0.25">
      <c r="A44" s="197"/>
      <c r="B44" s="33" t="s">
        <v>193</v>
      </c>
      <c r="C44" s="34" t="s">
        <v>165</v>
      </c>
      <c r="D44" s="35">
        <v>1</v>
      </c>
      <c r="E44" s="36">
        <v>50</v>
      </c>
      <c r="F44" s="36">
        <v>100</v>
      </c>
      <c r="G44" s="59">
        <f>'-'!G44</f>
        <v>145.16</v>
      </c>
      <c r="H44" s="59"/>
      <c r="I44" s="37"/>
      <c r="J44" s="38" t="s">
        <v>158</v>
      </c>
      <c r="K44" s="39">
        <f t="shared" si="0"/>
        <v>0</v>
      </c>
      <c r="L44" s="64" t="s">
        <v>841</v>
      </c>
      <c r="N44" s="64" t="s">
        <v>842</v>
      </c>
    </row>
    <row r="45" spans="1:14" x14ac:dyDescent="0.25">
      <c r="A45" s="197"/>
      <c r="B45" s="33" t="s">
        <v>318</v>
      </c>
      <c r="C45" s="34" t="s">
        <v>299</v>
      </c>
      <c r="D45" s="35">
        <v>1</v>
      </c>
      <c r="E45" s="36">
        <v>25</v>
      </c>
      <c r="F45" s="36">
        <v>50</v>
      </c>
      <c r="G45" s="59">
        <f>'-'!G45</f>
        <v>183.81</v>
      </c>
      <c r="H45" s="59"/>
      <c r="I45" s="37"/>
      <c r="J45" s="38" t="s">
        <v>158</v>
      </c>
      <c r="K45" s="39">
        <f t="shared" si="0"/>
        <v>0</v>
      </c>
      <c r="L45" s="64" t="s">
        <v>843</v>
      </c>
      <c r="N45" s="64" t="s">
        <v>844</v>
      </c>
    </row>
    <row r="46" spans="1:14" x14ac:dyDescent="0.25">
      <c r="A46" s="197"/>
      <c r="B46" s="33" t="s">
        <v>416</v>
      </c>
      <c r="C46" s="34" t="s">
        <v>372</v>
      </c>
      <c r="D46" s="35">
        <v>1</v>
      </c>
      <c r="E46" s="36">
        <v>25</v>
      </c>
      <c r="F46" s="36">
        <v>50</v>
      </c>
      <c r="G46" s="59">
        <f>'-'!G46</f>
        <v>263.35000000000002</v>
      </c>
      <c r="H46" s="59"/>
      <c r="I46" s="37"/>
      <c r="J46" s="38" t="s">
        <v>158</v>
      </c>
      <c r="K46" s="39">
        <f t="shared" si="0"/>
        <v>0</v>
      </c>
      <c r="L46" s="64" t="s">
        <v>845</v>
      </c>
      <c r="N46" s="64" t="s">
        <v>846</v>
      </c>
    </row>
    <row r="47" spans="1:14" x14ac:dyDescent="0.25">
      <c r="A47" s="197"/>
      <c r="B47" s="33" t="s">
        <v>417</v>
      </c>
      <c r="C47" s="96" t="s">
        <v>3542</v>
      </c>
      <c r="D47" s="35">
        <v>1</v>
      </c>
      <c r="E47" s="36">
        <v>25</v>
      </c>
      <c r="F47" s="36">
        <v>50</v>
      </c>
      <c r="G47" s="59">
        <f>'-'!G47</f>
        <v>323.75</v>
      </c>
      <c r="H47" s="59"/>
      <c r="I47" s="37"/>
      <c r="J47" s="38" t="s">
        <v>158</v>
      </c>
      <c r="K47" s="39">
        <f t="shared" si="0"/>
        <v>0</v>
      </c>
      <c r="L47" s="64" t="s">
        <v>847</v>
      </c>
      <c r="N47" s="64" t="s">
        <v>848</v>
      </c>
    </row>
    <row r="48" spans="1:14" x14ac:dyDescent="0.25">
      <c r="A48" s="197"/>
      <c r="B48" s="33" t="s">
        <v>418</v>
      </c>
      <c r="C48" s="34" t="s">
        <v>373</v>
      </c>
      <c r="D48" s="35">
        <v>1</v>
      </c>
      <c r="E48" s="36">
        <v>25</v>
      </c>
      <c r="F48" s="36">
        <v>300</v>
      </c>
      <c r="G48" s="59">
        <f>'-'!G48</f>
        <v>86.25</v>
      </c>
      <c r="H48" s="59"/>
      <c r="I48" s="37"/>
      <c r="J48" s="38" t="s">
        <v>158</v>
      </c>
      <c r="K48" s="39">
        <f t="shared" si="0"/>
        <v>0</v>
      </c>
      <c r="L48" s="64" t="s">
        <v>849</v>
      </c>
      <c r="N48" s="64" t="s">
        <v>850</v>
      </c>
    </row>
    <row r="49" spans="1:14" x14ac:dyDescent="0.25">
      <c r="A49" s="197"/>
      <c r="B49" s="33" t="s">
        <v>247</v>
      </c>
      <c r="C49" s="34" t="s">
        <v>236</v>
      </c>
      <c r="D49" s="35">
        <v>1</v>
      </c>
      <c r="E49" s="36">
        <v>25</v>
      </c>
      <c r="F49" s="36">
        <v>200</v>
      </c>
      <c r="G49" s="59">
        <f>'-'!G49</f>
        <v>104.18</v>
      </c>
      <c r="H49" s="59"/>
      <c r="I49" s="37"/>
      <c r="J49" s="38" t="s">
        <v>158</v>
      </c>
      <c r="K49" s="39">
        <f t="shared" si="0"/>
        <v>0</v>
      </c>
      <c r="L49" s="64" t="s">
        <v>851</v>
      </c>
      <c r="N49" s="64" t="s">
        <v>852</v>
      </c>
    </row>
    <row r="50" spans="1:14" x14ac:dyDescent="0.25">
      <c r="A50" s="197"/>
      <c r="B50" s="33" t="s">
        <v>248</v>
      </c>
      <c r="C50" s="34" t="s">
        <v>237</v>
      </c>
      <c r="D50" s="35">
        <v>1</v>
      </c>
      <c r="E50" s="36">
        <v>25</v>
      </c>
      <c r="F50" s="36">
        <v>200</v>
      </c>
      <c r="G50" s="59">
        <f>'-'!G50</f>
        <v>150.52000000000001</v>
      </c>
      <c r="H50" s="88"/>
      <c r="I50" s="37"/>
      <c r="J50" s="38" t="s">
        <v>158</v>
      </c>
      <c r="K50" s="39">
        <f t="shared" si="0"/>
        <v>0</v>
      </c>
      <c r="L50" s="64" t="s">
        <v>853</v>
      </c>
      <c r="N50" s="64" t="s">
        <v>854</v>
      </c>
    </row>
    <row r="51" spans="1:14" x14ac:dyDescent="0.25">
      <c r="A51" s="197"/>
      <c r="B51" s="33" t="s">
        <v>249</v>
      </c>
      <c r="C51" s="34" t="s">
        <v>238</v>
      </c>
      <c r="D51" s="35">
        <v>1</v>
      </c>
      <c r="E51" s="36">
        <v>25</v>
      </c>
      <c r="F51" s="36">
        <v>100</v>
      </c>
      <c r="G51" s="59">
        <f>'-'!G51</f>
        <v>152.62</v>
      </c>
      <c r="H51" s="59"/>
      <c r="I51" s="37"/>
      <c r="J51" s="38" t="s">
        <v>158</v>
      </c>
      <c r="K51" s="39">
        <f t="shared" si="0"/>
        <v>0</v>
      </c>
      <c r="L51" s="64" t="s">
        <v>855</v>
      </c>
      <c r="N51" s="64" t="s">
        <v>856</v>
      </c>
    </row>
    <row r="52" spans="1:14" x14ac:dyDescent="0.25">
      <c r="A52" s="197"/>
      <c r="B52" s="33" t="s">
        <v>250</v>
      </c>
      <c r="C52" s="34" t="s">
        <v>239</v>
      </c>
      <c r="D52" s="35">
        <v>1</v>
      </c>
      <c r="E52" s="36">
        <v>25</v>
      </c>
      <c r="F52" s="36">
        <v>100</v>
      </c>
      <c r="G52" s="59">
        <f>'-'!G52</f>
        <v>145.04</v>
      </c>
      <c r="H52" s="59"/>
      <c r="I52" s="37"/>
      <c r="J52" s="38" t="s">
        <v>158</v>
      </c>
      <c r="K52" s="39">
        <f t="shared" si="0"/>
        <v>0</v>
      </c>
      <c r="L52" s="64" t="s">
        <v>857</v>
      </c>
      <c r="N52" s="64" t="s">
        <v>858</v>
      </c>
    </row>
    <row r="53" spans="1:14" x14ac:dyDescent="0.25">
      <c r="A53" s="197"/>
      <c r="B53" s="33" t="s">
        <v>319</v>
      </c>
      <c r="C53" s="34" t="s">
        <v>300</v>
      </c>
      <c r="D53" s="35">
        <v>1</v>
      </c>
      <c r="E53" s="36">
        <v>25</v>
      </c>
      <c r="F53" s="36">
        <v>100</v>
      </c>
      <c r="G53" s="59">
        <f>'-'!G53</f>
        <v>220.15</v>
      </c>
      <c r="H53" s="59"/>
      <c r="I53" s="37"/>
      <c r="J53" s="38" t="s">
        <v>158</v>
      </c>
      <c r="K53" s="39">
        <f t="shared" si="0"/>
        <v>0</v>
      </c>
      <c r="L53" s="64" t="s">
        <v>859</v>
      </c>
      <c r="N53" s="64" t="s">
        <v>860</v>
      </c>
    </row>
    <row r="54" spans="1:14" x14ac:dyDescent="0.25">
      <c r="A54" s="197"/>
      <c r="B54" s="33" t="s">
        <v>320</v>
      </c>
      <c r="C54" s="34" t="s">
        <v>301</v>
      </c>
      <c r="D54" s="35">
        <v>1</v>
      </c>
      <c r="E54" s="36">
        <v>25</v>
      </c>
      <c r="F54" s="36">
        <v>50</v>
      </c>
      <c r="G54" s="59">
        <f>'-'!G54</f>
        <v>193.23</v>
      </c>
      <c r="H54" s="59"/>
      <c r="I54" s="37"/>
      <c r="J54" s="38" t="s">
        <v>158</v>
      </c>
      <c r="K54" s="39">
        <f t="shared" si="0"/>
        <v>0</v>
      </c>
      <c r="L54" s="64" t="s">
        <v>861</v>
      </c>
      <c r="N54" s="64" t="s">
        <v>862</v>
      </c>
    </row>
    <row r="55" spans="1:14" x14ac:dyDescent="0.25">
      <c r="A55" s="197"/>
      <c r="B55" s="33" t="s">
        <v>419</v>
      </c>
      <c r="C55" s="34" t="s">
        <v>374</v>
      </c>
      <c r="D55" s="35">
        <v>1</v>
      </c>
      <c r="E55" s="36">
        <v>25</v>
      </c>
      <c r="F55" s="36">
        <v>50</v>
      </c>
      <c r="G55" s="59">
        <f>'-'!G55</f>
        <v>228.34</v>
      </c>
      <c r="H55" s="59"/>
      <c r="I55" s="37"/>
      <c r="J55" s="38" t="s">
        <v>158</v>
      </c>
      <c r="K55" s="39">
        <f t="shared" si="0"/>
        <v>0</v>
      </c>
      <c r="L55" s="64" t="s">
        <v>863</v>
      </c>
      <c r="N55" s="64" t="s">
        <v>864</v>
      </c>
    </row>
    <row r="56" spans="1:14" x14ac:dyDescent="0.25">
      <c r="A56" s="197"/>
      <c r="B56" s="33" t="s">
        <v>420</v>
      </c>
      <c r="C56" s="34" t="s">
        <v>375</v>
      </c>
      <c r="D56" s="35">
        <v>1</v>
      </c>
      <c r="E56" s="36">
        <v>25</v>
      </c>
      <c r="F56" s="36">
        <v>50</v>
      </c>
      <c r="G56" s="59">
        <f>'-'!G56</f>
        <v>318.75</v>
      </c>
      <c r="H56" s="59"/>
      <c r="I56" s="37"/>
      <c r="J56" s="38" t="s">
        <v>158</v>
      </c>
      <c r="K56" s="39">
        <f t="shared" si="0"/>
        <v>0</v>
      </c>
      <c r="L56" s="64" t="s">
        <v>865</v>
      </c>
      <c r="N56" s="64" t="s">
        <v>866</v>
      </c>
    </row>
    <row r="57" spans="1:14" x14ac:dyDescent="0.25">
      <c r="A57" s="197"/>
      <c r="B57" s="33" t="s">
        <v>421</v>
      </c>
      <c r="C57" s="34" t="s">
        <v>376</v>
      </c>
      <c r="D57" s="35">
        <v>1</v>
      </c>
      <c r="E57" s="36">
        <v>25</v>
      </c>
      <c r="F57" s="36">
        <v>25</v>
      </c>
      <c r="G57" s="59">
        <f>'-'!G57</f>
        <v>376.64</v>
      </c>
      <c r="H57" s="59"/>
      <c r="I57" s="37"/>
      <c r="J57" s="38" t="s">
        <v>158</v>
      </c>
      <c r="K57" s="39">
        <f t="shared" si="0"/>
        <v>0</v>
      </c>
      <c r="L57" s="64" t="s">
        <v>867</v>
      </c>
      <c r="N57" s="64" t="s">
        <v>868</v>
      </c>
    </row>
    <row r="58" spans="1:14" x14ac:dyDescent="0.25">
      <c r="A58" s="197"/>
      <c r="B58" s="33" t="s">
        <v>422</v>
      </c>
      <c r="C58" s="34" t="s">
        <v>377</v>
      </c>
      <c r="D58" s="35">
        <v>1</v>
      </c>
      <c r="E58" s="36">
        <v>10</v>
      </c>
      <c r="F58" s="36">
        <v>200</v>
      </c>
      <c r="G58" s="59">
        <f>'-'!G58</f>
        <v>98.75</v>
      </c>
      <c r="H58" s="59"/>
      <c r="I58" s="37"/>
      <c r="J58" s="38" t="s">
        <v>158</v>
      </c>
      <c r="K58" s="39">
        <f t="shared" si="0"/>
        <v>0</v>
      </c>
      <c r="L58" s="64" t="s">
        <v>869</v>
      </c>
      <c r="N58" s="64" t="s">
        <v>870</v>
      </c>
    </row>
    <row r="59" spans="1:14" x14ac:dyDescent="0.25">
      <c r="A59" s="197"/>
      <c r="B59" s="33" t="s">
        <v>423</v>
      </c>
      <c r="C59" s="34" t="s">
        <v>378</v>
      </c>
      <c r="D59" s="35">
        <v>1</v>
      </c>
      <c r="E59" s="36">
        <v>10</v>
      </c>
      <c r="F59" s="36">
        <v>100</v>
      </c>
      <c r="G59" s="59">
        <f>'-'!G59</f>
        <v>117.5</v>
      </c>
      <c r="H59" s="59"/>
      <c r="I59" s="37"/>
      <c r="J59" s="38" t="s">
        <v>158</v>
      </c>
      <c r="K59" s="39">
        <f t="shared" si="0"/>
        <v>0</v>
      </c>
      <c r="L59" s="64" t="s">
        <v>871</v>
      </c>
      <c r="N59" s="64" t="s">
        <v>872</v>
      </c>
    </row>
    <row r="60" spans="1:14" x14ac:dyDescent="0.25">
      <c r="A60" s="197"/>
      <c r="B60" s="33" t="s">
        <v>424</v>
      </c>
      <c r="C60" s="34" t="s">
        <v>385</v>
      </c>
      <c r="D60" s="35">
        <v>1</v>
      </c>
      <c r="E60" s="36">
        <v>10</v>
      </c>
      <c r="F60" s="36">
        <v>100</v>
      </c>
      <c r="G60" s="59">
        <f>'-'!G60</f>
        <v>133.75</v>
      </c>
      <c r="H60" s="59"/>
      <c r="I60" s="37"/>
      <c r="J60" s="38" t="s">
        <v>158</v>
      </c>
      <c r="K60" s="39">
        <f t="shared" si="0"/>
        <v>0</v>
      </c>
      <c r="L60" s="64" t="s">
        <v>873</v>
      </c>
      <c r="N60" s="64" t="s">
        <v>874</v>
      </c>
    </row>
    <row r="61" spans="1:14" x14ac:dyDescent="0.25">
      <c r="A61" s="197"/>
      <c r="B61" s="33" t="s">
        <v>425</v>
      </c>
      <c r="C61" s="34" t="s">
        <v>384</v>
      </c>
      <c r="D61" s="35">
        <v>1</v>
      </c>
      <c r="E61" s="36">
        <v>10</v>
      </c>
      <c r="F61" s="36">
        <v>100</v>
      </c>
      <c r="G61" s="59">
        <f>'-'!G61</f>
        <v>199.55</v>
      </c>
      <c r="H61" s="59"/>
      <c r="I61" s="37"/>
      <c r="J61" s="38" t="s">
        <v>158</v>
      </c>
      <c r="K61" s="39">
        <f t="shared" si="0"/>
        <v>0</v>
      </c>
      <c r="L61" s="64" t="s">
        <v>875</v>
      </c>
      <c r="N61" s="64" t="s">
        <v>876</v>
      </c>
    </row>
    <row r="62" spans="1:14" x14ac:dyDescent="0.25">
      <c r="A62" s="197"/>
      <c r="B62" s="33" t="s">
        <v>426</v>
      </c>
      <c r="C62" s="34" t="s">
        <v>383</v>
      </c>
      <c r="D62" s="35">
        <v>1</v>
      </c>
      <c r="E62" s="36">
        <v>10</v>
      </c>
      <c r="F62" s="36">
        <v>100</v>
      </c>
      <c r="G62" s="59">
        <f>'-'!G62</f>
        <v>185.63</v>
      </c>
      <c r="H62" s="59"/>
      <c r="I62" s="37"/>
      <c r="J62" s="38" t="s">
        <v>158</v>
      </c>
      <c r="K62" s="39">
        <f t="shared" si="0"/>
        <v>0</v>
      </c>
      <c r="L62" s="64" t="s">
        <v>877</v>
      </c>
      <c r="N62" s="64" t="s">
        <v>878</v>
      </c>
    </row>
    <row r="63" spans="1:14" x14ac:dyDescent="0.25">
      <c r="A63" s="197"/>
      <c r="B63" s="33" t="s">
        <v>427</v>
      </c>
      <c r="C63" s="34" t="s">
        <v>382</v>
      </c>
      <c r="D63" s="35">
        <v>1</v>
      </c>
      <c r="E63" s="36">
        <v>10</v>
      </c>
      <c r="F63" s="36">
        <v>50</v>
      </c>
      <c r="G63" s="59">
        <f>'-'!G63</f>
        <v>187.5</v>
      </c>
      <c r="H63" s="59"/>
      <c r="I63" s="37"/>
      <c r="J63" s="38" t="s">
        <v>158</v>
      </c>
      <c r="K63" s="39">
        <f t="shared" si="0"/>
        <v>0</v>
      </c>
      <c r="L63" s="64" t="s">
        <v>879</v>
      </c>
      <c r="N63" s="64" t="s">
        <v>880</v>
      </c>
    </row>
    <row r="64" spans="1:14" x14ac:dyDescent="0.25">
      <c r="A64" s="197"/>
      <c r="B64" s="33" t="s">
        <v>428</v>
      </c>
      <c r="C64" s="34" t="s">
        <v>381</v>
      </c>
      <c r="D64" s="35">
        <v>1</v>
      </c>
      <c r="E64" s="36">
        <v>10</v>
      </c>
      <c r="F64" s="36">
        <v>50</v>
      </c>
      <c r="G64" s="59">
        <f>'-'!G64</f>
        <v>206.25</v>
      </c>
      <c r="H64" s="59"/>
      <c r="I64" s="37"/>
      <c r="J64" s="38" t="s">
        <v>158</v>
      </c>
      <c r="K64" s="39">
        <f t="shared" si="0"/>
        <v>0</v>
      </c>
      <c r="L64" s="64" t="s">
        <v>881</v>
      </c>
      <c r="N64" s="64" t="s">
        <v>882</v>
      </c>
    </row>
    <row r="65" spans="1:14" x14ac:dyDescent="0.25">
      <c r="A65" s="197"/>
      <c r="B65" s="33" t="s">
        <v>429</v>
      </c>
      <c r="C65" s="96" t="s">
        <v>3543</v>
      </c>
      <c r="D65" s="35">
        <v>1</v>
      </c>
      <c r="E65" s="36">
        <v>10</v>
      </c>
      <c r="F65" s="36">
        <v>50</v>
      </c>
      <c r="G65" s="59">
        <f>'-'!G65</f>
        <v>275</v>
      </c>
      <c r="H65" s="59"/>
      <c r="I65" s="37"/>
      <c r="J65" s="38" t="s">
        <v>158</v>
      </c>
      <c r="K65" s="39">
        <f t="shared" si="0"/>
        <v>0</v>
      </c>
      <c r="L65" s="64" t="s">
        <v>883</v>
      </c>
      <c r="N65" s="64" t="s">
        <v>884</v>
      </c>
    </row>
    <row r="66" spans="1:14" x14ac:dyDescent="0.25">
      <c r="A66" s="197"/>
      <c r="B66" s="33" t="s">
        <v>430</v>
      </c>
      <c r="C66" s="34" t="s">
        <v>380</v>
      </c>
      <c r="D66" s="35">
        <v>1</v>
      </c>
      <c r="E66" s="36">
        <v>25</v>
      </c>
      <c r="F66" s="36">
        <v>25</v>
      </c>
      <c r="G66" s="59">
        <f>'-'!G66</f>
        <v>385</v>
      </c>
      <c r="H66" s="59"/>
      <c r="I66" s="37"/>
      <c r="J66" s="38" t="s">
        <v>158</v>
      </c>
      <c r="K66" s="39">
        <f t="shared" si="0"/>
        <v>0</v>
      </c>
      <c r="L66" s="64" t="s">
        <v>885</v>
      </c>
      <c r="N66" s="64" t="s">
        <v>886</v>
      </c>
    </row>
    <row r="67" spans="1:14" x14ac:dyDescent="0.25">
      <c r="A67" s="197"/>
      <c r="B67" s="33" t="s">
        <v>431</v>
      </c>
      <c r="C67" s="34" t="s">
        <v>379</v>
      </c>
      <c r="D67" s="35">
        <v>1</v>
      </c>
      <c r="E67" s="36">
        <v>25</v>
      </c>
      <c r="F67" s="36">
        <v>25</v>
      </c>
      <c r="G67" s="59">
        <f>'-'!G67</f>
        <v>443.75</v>
      </c>
      <c r="H67" s="59"/>
      <c r="I67" s="37"/>
      <c r="J67" s="38" t="s">
        <v>158</v>
      </c>
      <c r="K67" s="39">
        <f t="shared" si="0"/>
        <v>0</v>
      </c>
      <c r="L67" s="64" t="s">
        <v>887</v>
      </c>
      <c r="N67" s="64" t="s">
        <v>888</v>
      </c>
    </row>
    <row r="68" spans="1:14" x14ac:dyDescent="0.25">
      <c r="A68" s="197"/>
      <c r="B68" s="33" t="s">
        <v>657</v>
      </c>
      <c r="C68" s="97" t="s">
        <v>3482</v>
      </c>
      <c r="D68" s="35">
        <v>1</v>
      </c>
      <c r="E68" s="36">
        <v>10</v>
      </c>
      <c r="F68" s="36">
        <v>100</v>
      </c>
      <c r="G68" s="59">
        <f>'-'!G68</f>
        <v>98.75</v>
      </c>
      <c r="H68" s="59"/>
      <c r="I68" s="37"/>
      <c r="J68" s="38" t="s">
        <v>158</v>
      </c>
      <c r="K68" s="39">
        <f t="shared" si="0"/>
        <v>0</v>
      </c>
      <c r="L68" s="64" t="s">
        <v>889</v>
      </c>
      <c r="N68" s="64" t="s">
        <v>890</v>
      </c>
    </row>
    <row r="69" spans="1:14" x14ac:dyDescent="0.25">
      <c r="A69" s="197"/>
      <c r="B69" s="33" t="s">
        <v>658</v>
      </c>
      <c r="C69" s="34" t="s">
        <v>637</v>
      </c>
      <c r="D69" s="35">
        <v>1</v>
      </c>
      <c r="E69" s="36">
        <v>10</v>
      </c>
      <c r="F69" s="36">
        <v>100</v>
      </c>
      <c r="G69" s="59">
        <f>'-'!G69</f>
        <v>143.75</v>
      </c>
      <c r="H69" s="59"/>
      <c r="I69" s="37"/>
      <c r="J69" s="38" t="s">
        <v>158</v>
      </c>
      <c r="K69" s="39">
        <f t="shared" si="0"/>
        <v>0</v>
      </c>
      <c r="L69" s="64" t="s">
        <v>891</v>
      </c>
      <c r="N69" s="64" t="s">
        <v>892</v>
      </c>
    </row>
    <row r="70" spans="1:14" x14ac:dyDescent="0.25">
      <c r="A70" s="197"/>
      <c r="B70" s="33" t="s">
        <v>659</v>
      </c>
      <c r="C70" s="34" t="s">
        <v>638</v>
      </c>
      <c r="D70" s="35">
        <v>1</v>
      </c>
      <c r="E70" s="36">
        <v>10</v>
      </c>
      <c r="F70" s="36">
        <v>100</v>
      </c>
      <c r="G70" s="59">
        <f>'-'!G70</f>
        <v>168.75</v>
      </c>
      <c r="H70" s="59"/>
      <c r="I70" s="37"/>
      <c r="J70" s="38" t="s">
        <v>158</v>
      </c>
      <c r="K70" s="39">
        <f t="shared" si="0"/>
        <v>0</v>
      </c>
      <c r="L70" s="64" t="s">
        <v>893</v>
      </c>
      <c r="N70" s="64" t="s">
        <v>894</v>
      </c>
    </row>
    <row r="71" spans="1:14" x14ac:dyDescent="0.25">
      <c r="A71" s="197"/>
      <c r="B71" s="33" t="s">
        <v>660</v>
      </c>
      <c r="C71" s="34" t="s">
        <v>639</v>
      </c>
      <c r="D71" s="35">
        <v>1</v>
      </c>
      <c r="E71" s="36">
        <v>10</v>
      </c>
      <c r="F71" s="36">
        <v>100</v>
      </c>
      <c r="G71" s="59">
        <f>'-'!G71</f>
        <v>208.44</v>
      </c>
      <c r="H71" s="59"/>
      <c r="I71" s="37"/>
      <c r="J71" s="38" t="s">
        <v>158</v>
      </c>
      <c r="K71" s="39">
        <f t="shared" si="0"/>
        <v>0</v>
      </c>
      <c r="L71" s="64" t="s">
        <v>895</v>
      </c>
      <c r="N71" s="64" t="s">
        <v>896</v>
      </c>
    </row>
    <row r="72" spans="1:14" x14ac:dyDescent="0.25">
      <c r="A72" s="197"/>
      <c r="B72" s="33" t="s">
        <v>661</v>
      </c>
      <c r="C72" s="34" t="s">
        <v>640</v>
      </c>
      <c r="D72" s="35">
        <v>1</v>
      </c>
      <c r="E72" s="36">
        <v>10</v>
      </c>
      <c r="F72" s="36">
        <v>50</v>
      </c>
      <c r="G72" s="59">
        <f>'-'!G72</f>
        <v>198.75</v>
      </c>
      <c r="H72" s="59"/>
      <c r="I72" s="37"/>
      <c r="J72" s="38" t="s">
        <v>158</v>
      </c>
      <c r="K72" s="39">
        <f t="shared" si="0"/>
        <v>0</v>
      </c>
      <c r="L72" s="64" t="s">
        <v>897</v>
      </c>
      <c r="N72" s="64" t="s">
        <v>898</v>
      </c>
    </row>
    <row r="73" spans="1:14" x14ac:dyDescent="0.25">
      <c r="A73" s="197"/>
      <c r="B73" s="33" t="s">
        <v>662</v>
      </c>
      <c r="C73" s="34" t="s">
        <v>641</v>
      </c>
      <c r="D73" s="35">
        <v>1</v>
      </c>
      <c r="E73" s="36">
        <v>10</v>
      </c>
      <c r="F73" s="36">
        <v>50</v>
      </c>
      <c r="G73" s="59">
        <f>'-'!G73</f>
        <v>231.25</v>
      </c>
      <c r="H73" s="59"/>
      <c r="I73" s="37"/>
      <c r="J73" s="38" t="s">
        <v>158</v>
      </c>
      <c r="K73" s="39">
        <f t="shared" si="0"/>
        <v>0</v>
      </c>
      <c r="L73" s="64" t="s">
        <v>899</v>
      </c>
      <c r="N73" s="64" t="s">
        <v>900</v>
      </c>
    </row>
    <row r="74" spans="1:14" x14ac:dyDescent="0.25">
      <c r="A74" s="197"/>
      <c r="B74" s="33" t="s">
        <v>663</v>
      </c>
      <c r="C74" s="34" t="s">
        <v>642</v>
      </c>
      <c r="D74" s="35">
        <v>1</v>
      </c>
      <c r="E74" s="36">
        <v>10</v>
      </c>
      <c r="F74" s="36">
        <v>50</v>
      </c>
      <c r="G74" s="59">
        <f>'-'!G74</f>
        <v>237.5</v>
      </c>
      <c r="H74" s="59"/>
      <c r="I74" s="37"/>
      <c r="J74" s="38" t="s">
        <v>158</v>
      </c>
      <c r="K74" s="39">
        <f t="shared" si="0"/>
        <v>0</v>
      </c>
      <c r="L74" s="64" t="s">
        <v>901</v>
      </c>
      <c r="N74" s="64" t="s">
        <v>902</v>
      </c>
    </row>
    <row r="75" spans="1:14" x14ac:dyDescent="0.25">
      <c r="A75" s="197"/>
      <c r="B75" s="33" t="s">
        <v>664</v>
      </c>
      <c r="C75" s="96" t="s">
        <v>3544</v>
      </c>
      <c r="D75" s="35">
        <v>1</v>
      </c>
      <c r="E75" s="36">
        <v>10</v>
      </c>
      <c r="F75" s="36">
        <v>50</v>
      </c>
      <c r="G75" s="59">
        <f>'-'!G75</f>
        <v>337.5</v>
      </c>
      <c r="H75" s="59"/>
      <c r="I75" s="37"/>
      <c r="J75" s="38" t="s">
        <v>158</v>
      </c>
      <c r="K75" s="39">
        <f t="shared" si="0"/>
        <v>0</v>
      </c>
      <c r="L75" s="64" t="s">
        <v>903</v>
      </c>
      <c r="N75" s="64" t="s">
        <v>904</v>
      </c>
    </row>
    <row r="76" spans="1:14" x14ac:dyDescent="0.25">
      <c r="A76" s="197"/>
      <c r="B76" s="33" t="s">
        <v>665</v>
      </c>
      <c r="C76" s="34" t="s">
        <v>643</v>
      </c>
      <c r="D76" s="35">
        <v>1</v>
      </c>
      <c r="E76" s="36">
        <v>25</v>
      </c>
      <c r="F76" s="36">
        <v>25</v>
      </c>
      <c r="G76" s="59">
        <f>'-'!G76</f>
        <v>412.5</v>
      </c>
      <c r="H76" s="59"/>
      <c r="I76" s="37"/>
      <c r="J76" s="38" t="s">
        <v>158</v>
      </c>
      <c r="K76" s="39">
        <f t="shared" si="0"/>
        <v>0</v>
      </c>
      <c r="L76" s="64" t="s">
        <v>905</v>
      </c>
      <c r="N76" s="64" t="s">
        <v>906</v>
      </c>
    </row>
    <row r="77" spans="1:14" x14ac:dyDescent="0.25">
      <c r="A77" s="197"/>
      <c r="B77" s="33" t="s">
        <v>666</v>
      </c>
      <c r="C77" s="34" t="s">
        <v>644</v>
      </c>
      <c r="D77" s="35">
        <v>1</v>
      </c>
      <c r="E77" s="36">
        <v>25</v>
      </c>
      <c r="F77" s="36">
        <v>25</v>
      </c>
      <c r="G77" s="59">
        <f>'-'!G77</f>
        <v>487.5</v>
      </c>
      <c r="H77" s="59"/>
      <c r="I77" s="37"/>
      <c r="J77" s="38" t="s">
        <v>158</v>
      </c>
      <c r="K77" s="39">
        <f>G77*I77</f>
        <v>0</v>
      </c>
      <c r="L77" s="64" t="s">
        <v>907</v>
      </c>
      <c r="N77" s="64" t="s">
        <v>908</v>
      </c>
    </row>
    <row r="78" spans="1:14" x14ac:dyDescent="0.25">
      <c r="A78" s="197"/>
      <c r="B78" s="33" t="s">
        <v>1902</v>
      </c>
      <c r="C78" s="34" t="s">
        <v>1843</v>
      </c>
      <c r="D78" s="35">
        <v>1</v>
      </c>
      <c r="E78" s="36">
        <v>10</v>
      </c>
      <c r="F78" s="36">
        <v>100</v>
      </c>
      <c r="G78" s="59">
        <f>'-'!G78</f>
        <v>171.25</v>
      </c>
      <c r="H78" s="59"/>
      <c r="I78" s="37"/>
      <c r="J78" s="38" t="s">
        <v>158</v>
      </c>
      <c r="K78" s="39">
        <f t="shared" ref="K78:K92" si="1">G78*I78</f>
        <v>0</v>
      </c>
      <c r="L78" s="64" t="s">
        <v>1917</v>
      </c>
      <c r="N78" s="64" t="s">
        <v>1932</v>
      </c>
    </row>
    <row r="79" spans="1:14" x14ac:dyDescent="0.25">
      <c r="A79" s="197"/>
      <c r="B79" s="33" t="s">
        <v>1903</v>
      </c>
      <c r="C79" s="34" t="s">
        <v>1844</v>
      </c>
      <c r="D79" s="35">
        <v>1</v>
      </c>
      <c r="E79" s="36">
        <v>10</v>
      </c>
      <c r="F79" s="36">
        <v>100</v>
      </c>
      <c r="G79" s="59">
        <f>'-'!G79</f>
        <v>181.25</v>
      </c>
      <c r="H79" s="59"/>
      <c r="I79" s="37"/>
      <c r="J79" s="38" t="s">
        <v>158</v>
      </c>
      <c r="K79" s="39">
        <f t="shared" si="1"/>
        <v>0</v>
      </c>
      <c r="L79" s="64" t="s">
        <v>1918</v>
      </c>
      <c r="N79" s="64" t="s">
        <v>1933</v>
      </c>
    </row>
    <row r="80" spans="1:14" x14ac:dyDescent="0.25">
      <c r="A80" s="197"/>
      <c r="B80" s="33" t="s">
        <v>1904</v>
      </c>
      <c r="C80" s="34" t="s">
        <v>1845</v>
      </c>
      <c r="D80" s="35">
        <v>1</v>
      </c>
      <c r="E80" s="36">
        <v>25</v>
      </c>
      <c r="F80" s="36">
        <v>50</v>
      </c>
      <c r="G80" s="59">
        <f>'-'!G80</f>
        <v>211.25</v>
      </c>
      <c r="H80" s="59"/>
      <c r="I80" s="37"/>
      <c r="J80" s="38" t="s">
        <v>158</v>
      </c>
      <c r="K80" s="39">
        <f t="shared" si="1"/>
        <v>0</v>
      </c>
      <c r="L80" s="64" t="s">
        <v>1919</v>
      </c>
      <c r="N80" s="64" t="s">
        <v>1934</v>
      </c>
    </row>
    <row r="81" spans="1:14" x14ac:dyDescent="0.25">
      <c r="A81" s="197"/>
      <c r="B81" s="33" t="s">
        <v>1905</v>
      </c>
      <c r="C81" s="34" t="s">
        <v>1846</v>
      </c>
      <c r="D81" s="35">
        <v>1</v>
      </c>
      <c r="E81" s="36">
        <v>25</v>
      </c>
      <c r="F81" s="36">
        <v>50</v>
      </c>
      <c r="G81" s="59">
        <f>'-'!G81</f>
        <v>286.06</v>
      </c>
      <c r="H81" s="59"/>
      <c r="I81" s="37"/>
      <c r="J81" s="38" t="s">
        <v>158</v>
      </c>
      <c r="K81" s="39">
        <f t="shared" si="1"/>
        <v>0</v>
      </c>
      <c r="L81" s="64" t="s">
        <v>1920</v>
      </c>
      <c r="N81" s="64" t="s">
        <v>1935</v>
      </c>
    </row>
    <row r="82" spans="1:14" x14ac:dyDescent="0.25">
      <c r="A82" s="197"/>
      <c r="B82" s="33" t="s">
        <v>1906</v>
      </c>
      <c r="C82" s="34" t="s">
        <v>1847</v>
      </c>
      <c r="D82" s="35">
        <v>1</v>
      </c>
      <c r="E82" s="36">
        <v>25</v>
      </c>
      <c r="F82" s="36">
        <v>50</v>
      </c>
      <c r="G82" s="59">
        <f>'-'!G82</f>
        <v>255</v>
      </c>
      <c r="H82" s="59"/>
      <c r="I82" s="37"/>
      <c r="J82" s="38" t="s">
        <v>158</v>
      </c>
      <c r="K82" s="39">
        <f t="shared" si="1"/>
        <v>0</v>
      </c>
      <c r="L82" s="64" t="s">
        <v>1921</v>
      </c>
      <c r="N82" s="64" t="s">
        <v>1936</v>
      </c>
    </row>
    <row r="83" spans="1:14" x14ac:dyDescent="0.25">
      <c r="A83" s="197"/>
      <c r="B83" s="33" t="s">
        <v>1907</v>
      </c>
      <c r="C83" s="34" t="s">
        <v>1848</v>
      </c>
      <c r="D83" s="35">
        <v>1</v>
      </c>
      <c r="E83" s="36">
        <v>25</v>
      </c>
      <c r="F83" s="36">
        <v>50</v>
      </c>
      <c r="G83" s="59">
        <f>'-'!G83</f>
        <v>330.47</v>
      </c>
      <c r="H83" s="59"/>
      <c r="I83" s="37"/>
      <c r="J83" s="38" t="s">
        <v>158</v>
      </c>
      <c r="K83" s="39">
        <f t="shared" si="1"/>
        <v>0</v>
      </c>
      <c r="L83" s="64" t="s">
        <v>1922</v>
      </c>
      <c r="N83" s="64" t="s">
        <v>1937</v>
      </c>
    </row>
    <row r="84" spans="1:14" x14ac:dyDescent="0.25">
      <c r="A84" s="197"/>
      <c r="B84" s="33" t="s">
        <v>1908</v>
      </c>
      <c r="C84" s="34" t="s">
        <v>1849</v>
      </c>
      <c r="D84" s="35">
        <v>1</v>
      </c>
      <c r="E84" s="36">
        <v>25</v>
      </c>
      <c r="F84" s="36">
        <v>50</v>
      </c>
      <c r="G84" s="59">
        <f>'-'!G84</f>
        <v>358.59</v>
      </c>
      <c r="H84" s="59"/>
      <c r="I84" s="37"/>
      <c r="J84" s="38" t="s">
        <v>158</v>
      </c>
      <c r="K84" s="39">
        <f t="shared" si="1"/>
        <v>0</v>
      </c>
      <c r="L84" s="64" t="s">
        <v>1923</v>
      </c>
      <c r="N84" s="64" t="s">
        <v>1938</v>
      </c>
    </row>
    <row r="85" spans="1:14" x14ac:dyDescent="0.25">
      <c r="A85" s="197"/>
      <c r="B85" s="33" t="s">
        <v>1909</v>
      </c>
      <c r="C85" s="34" t="s">
        <v>1850</v>
      </c>
      <c r="D85" s="35">
        <v>1</v>
      </c>
      <c r="E85" s="36">
        <v>25</v>
      </c>
      <c r="F85" s="36">
        <v>25</v>
      </c>
      <c r="G85" s="59">
        <f>'-'!G85</f>
        <v>531.25</v>
      </c>
      <c r="H85" s="59"/>
      <c r="I85" s="37"/>
      <c r="J85" s="38" t="s">
        <v>158</v>
      </c>
      <c r="K85" s="39">
        <f t="shared" si="1"/>
        <v>0</v>
      </c>
      <c r="L85" s="64" t="s">
        <v>1924</v>
      </c>
      <c r="N85" s="64" t="s">
        <v>1939</v>
      </c>
    </row>
    <row r="86" spans="1:14" x14ac:dyDescent="0.25">
      <c r="A86" s="197"/>
      <c r="B86" s="33" t="s">
        <v>1910</v>
      </c>
      <c r="C86" s="34" t="s">
        <v>1851</v>
      </c>
      <c r="D86" s="35">
        <v>1</v>
      </c>
      <c r="E86" s="36">
        <v>10</v>
      </c>
      <c r="F86" s="36">
        <v>20</v>
      </c>
      <c r="G86" s="59">
        <f>'-'!G86</f>
        <v>581.25</v>
      </c>
      <c r="H86" s="59"/>
      <c r="I86" s="37"/>
      <c r="J86" s="38" t="s">
        <v>158</v>
      </c>
      <c r="K86" s="39">
        <f t="shared" si="1"/>
        <v>0</v>
      </c>
      <c r="L86" s="64" t="s">
        <v>1925</v>
      </c>
      <c r="N86" s="64" t="s">
        <v>1940</v>
      </c>
    </row>
    <row r="87" spans="1:14" x14ac:dyDescent="0.25">
      <c r="A87" s="197"/>
      <c r="B87" s="33" t="s">
        <v>1911</v>
      </c>
      <c r="C87" s="34" t="s">
        <v>1852</v>
      </c>
      <c r="D87" s="35">
        <v>1</v>
      </c>
      <c r="E87" s="36">
        <v>10</v>
      </c>
      <c r="F87" s="36">
        <v>100</v>
      </c>
      <c r="G87" s="59">
        <f>'-'!G87</f>
        <v>240</v>
      </c>
      <c r="H87" s="59"/>
      <c r="I87" s="37"/>
      <c r="J87" s="38" t="s">
        <v>158</v>
      </c>
      <c r="K87" s="39">
        <f t="shared" si="1"/>
        <v>0</v>
      </c>
      <c r="L87" s="64" t="s">
        <v>1926</v>
      </c>
      <c r="N87" s="64" t="s">
        <v>1941</v>
      </c>
    </row>
    <row r="88" spans="1:14" x14ac:dyDescent="0.25">
      <c r="A88" s="197"/>
      <c r="B88" s="33" t="s">
        <v>1912</v>
      </c>
      <c r="C88" s="34" t="s">
        <v>1853</v>
      </c>
      <c r="D88" s="35">
        <v>1</v>
      </c>
      <c r="E88" s="36">
        <v>25</v>
      </c>
      <c r="F88" s="36">
        <v>50</v>
      </c>
      <c r="G88" s="59">
        <f>'-'!G88</f>
        <v>251.86</v>
      </c>
      <c r="H88" s="59"/>
      <c r="I88" s="37"/>
      <c r="J88" s="38" t="s">
        <v>158</v>
      </c>
      <c r="K88" s="39">
        <f t="shared" si="1"/>
        <v>0</v>
      </c>
      <c r="L88" s="64" t="s">
        <v>1927</v>
      </c>
      <c r="N88" s="64" t="s">
        <v>1942</v>
      </c>
    </row>
    <row r="89" spans="1:14" x14ac:dyDescent="0.25">
      <c r="A89" s="197"/>
      <c r="B89" s="33" t="s">
        <v>1913</v>
      </c>
      <c r="C89" s="34" t="s">
        <v>1854</v>
      </c>
      <c r="D89" s="35">
        <v>1</v>
      </c>
      <c r="E89" s="36">
        <v>25</v>
      </c>
      <c r="F89" s="36">
        <v>50</v>
      </c>
      <c r="G89" s="59">
        <f>'-'!G89</f>
        <v>281.24</v>
      </c>
      <c r="H89" s="59"/>
      <c r="I89" s="37"/>
      <c r="J89" s="38" t="s">
        <v>158</v>
      </c>
      <c r="K89" s="39">
        <f t="shared" si="1"/>
        <v>0</v>
      </c>
      <c r="L89" s="64" t="s">
        <v>1928</v>
      </c>
      <c r="N89" s="64" t="s">
        <v>1943</v>
      </c>
    </row>
    <row r="90" spans="1:14" x14ac:dyDescent="0.25">
      <c r="A90" s="197"/>
      <c r="B90" s="33" t="s">
        <v>1914</v>
      </c>
      <c r="C90" s="34" t="s">
        <v>1855</v>
      </c>
      <c r="D90" s="35">
        <v>1</v>
      </c>
      <c r="E90" s="36">
        <v>25</v>
      </c>
      <c r="F90" s="36">
        <v>50</v>
      </c>
      <c r="G90" s="59">
        <f>'-'!G90</f>
        <v>299.85000000000002</v>
      </c>
      <c r="H90" s="59"/>
      <c r="I90" s="37"/>
      <c r="J90" s="38" t="s">
        <v>158</v>
      </c>
      <c r="K90" s="39">
        <f t="shared" si="1"/>
        <v>0</v>
      </c>
      <c r="L90" s="64" t="s">
        <v>1929</v>
      </c>
      <c r="N90" s="64" t="s">
        <v>1944</v>
      </c>
    </row>
    <row r="91" spans="1:14" x14ac:dyDescent="0.25">
      <c r="A91" s="197"/>
      <c r="B91" s="33" t="s">
        <v>1915</v>
      </c>
      <c r="C91" s="34" t="s">
        <v>1856</v>
      </c>
      <c r="D91" s="35">
        <v>1</v>
      </c>
      <c r="E91" s="36">
        <v>25</v>
      </c>
      <c r="F91" s="36">
        <v>50</v>
      </c>
      <c r="G91" s="59">
        <f>'-'!G91</f>
        <v>331.63</v>
      </c>
      <c r="H91" s="59"/>
      <c r="I91" s="37"/>
      <c r="J91" s="38" t="s">
        <v>158</v>
      </c>
      <c r="K91" s="39">
        <f t="shared" si="1"/>
        <v>0</v>
      </c>
      <c r="L91" s="64" t="s">
        <v>1930</v>
      </c>
      <c r="N91" s="64" t="s">
        <v>1945</v>
      </c>
    </row>
    <row r="92" spans="1:14" x14ac:dyDescent="0.25">
      <c r="A92" s="198"/>
      <c r="B92" s="33" t="s">
        <v>1916</v>
      </c>
      <c r="C92" s="34" t="s">
        <v>1857</v>
      </c>
      <c r="D92" s="35">
        <v>1</v>
      </c>
      <c r="E92" s="36">
        <v>25</v>
      </c>
      <c r="F92" s="36">
        <v>25</v>
      </c>
      <c r="G92" s="59">
        <f>'-'!G92</f>
        <v>372.64</v>
      </c>
      <c r="H92" s="59"/>
      <c r="I92" s="37"/>
      <c r="J92" s="38" t="s">
        <v>158</v>
      </c>
      <c r="K92" s="39">
        <f t="shared" si="1"/>
        <v>0</v>
      </c>
      <c r="L92" s="64" t="s">
        <v>1931</v>
      </c>
      <c r="N92" s="64" t="s">
        <v>1946</v>
      </c>
    </row>
    <row r="93" spans="1:14" x14ac:dyDescent="0.25">
      <c r="A93" s="202"/>
      <c r="B93" s="199" t="s">
        <v>128</v>
      </c>
      <c r="C93" s="199"/>
      <c r="D93" s="199"/>
      <c r="E93" s="199"/>
      <c r="F93" s="199"/>
      <c r="G93" s="199"/>
      <c r="H93" s="199"/>
      <c r="I93" s="199"/>
      <c r="J93" s="199"/>
      <c r="K93" s="199"/>
    </row>
    <row r="94" spans="1:14" x14ac:dyDescent="0.25">
      <c r="A94" s="203"/>
      <c r="B94" s="33" t="s">
        <v>106</v>
      </c>
      <c r="C94" s="34" t="s">
        <v>2</v>
      </c>
      <c r="D94" s="35">
        <v>1</v>
      </c>
      <c r="E94" s="36">
        <v>10</v>
      </c>
      <c r="F94" s="36">
        <v>100</v>
      </c>
      <c r="G94" s="59">
        <f>'-'!G94</f>
        <v>126.39</v>
      </c>
      <c r="H94" s="59"/>
      <c r="I94" s="37"/>
      <c r="J94" s="38" t="s">
        <v>158</v>
      </c>
      <c r="K94" s="39">
        <f t="shared" ref="K94:K99" si="2">G94*I94</f>
        <v>0</v>
      </c>
      <c r="L94" s="64" t="s">
        <v>909</v>
      </c>
      <c r="N94" s="64" t="s">
        <v>910</v>
      </c>
    </row>
    <row r="95" spans="1:14" x14ac:dyDescent="0.25">
      <c r="A95" s="203"/>
      <c r="B95" s="33" t="s">
        <v>105</v>
      </c>
      <c r="C95" s="34" t="s">
        <v>3</v>
      </c>
      <c r="D95" s="35">
        <v>1</v>
      </c>
      <c r="E95" s="36">
        <v>10</v>
      </c>
      <c r="F95" s="36">
        <v>100</v>
      </c>
      <c r="G95" s="59">
        <f>'-'!G95</f>
        <v>183.48</v>
      </c>
      <c r="H95" s="59"/>
      <c r="I95" s="37"/>
      <c r="J95" s="38" t="s">
        <v>158</v>
      </c>
      <c r="K95" s="39">
        <f t="shared" si="2"/>
        <v>0</v>
      </c>
      <c r="L95" s="64" t="s">
        <v>911</v>
      </c>
      <c r="N95" s="64" t="s">
        <v>912</v>
      </c>
    </row>
    <row r="96" spans="1:14" ht="15" customHeight="1" x14ac:dyDescent="0.25">
      <c r="A96" s="203"/>
      <c r="B96" s="33" t="s">
        <v>2468</v>
      </c>
      <c r="C96" s="34" t="s">
        <v>2464</v>
      </c>
      <c r="D96" s="35">
        <v>1</v>
      </c>
      <c r="E96" s="36">
        <v>10</v>
      </c>
      <c r="F96" s="36">
        <v>50</v>
      </c>
      <c r="G96" s="59">
        <f>'-'!G96</f>
        <v>216.25</v>
      </c>
      <c r="H96" s="59"/>
      <c r="I96" s="37"/>
      <c r="J96" s="38" t="s">
        <v>158</v>
      </c>
      <c r="K96" s="39">
        <f t="shared" si="2"/>
        <v>0</v>
      </c>
      <c r="L96" s="64" t="s">
        <v>2472</v>
      </c>
      <c r="N96" s="64" t="s">
        <v>2476</v>
      </c>
    </row>
    <row r="97" spans="1:14" ht="15" customHeight="1" x14ac:dyDescent="0.25">
      <c r="A97" s="203"/>
      <c r="B97" s="33" t="s">
        <v>2469</v>
      </c>
      <c r="C97" s="34" t="s">
        <v>2465</v>
      </c>
      <c r="D97" s="35">
        <v>1</v>
      </c>
      <c r="E97" s="36">
        <v>10</v>
      </c>
      <c r="F97" s="36">
        <v>50</v>
      </c>
      <c r="G97" s="59">
        <f>'-'!G97</f>
        <v>287.56</v>
      </c>
      <c r="H97" s="59"/>
      <c r="I97" s="37"/>
      <c r="J97" s="38" t="s">
        <v>158</v>
      </c>
      <c r="K97" s="39">
        <f t="shared" si="2"/>
        <v>0</v>
      </c>
      <c r="L97" s="64" t="s">
        <v>2473</v>
      </c>
      <c r="N97" s="64" t="s">
        <v>2477</v>
      </c>
    </row>
    <row r="98" spans="1:14" ht="15" customHeight="1" x14ac:dyDescent="0.25">
      <c r="A98" s="203"/>
      <c r="B98" s="33" t="s">
        <v>2470</v>
      </c>
      <c r="C98" s="34" t="s">
        <v>2466</v>
      </c>
      <c r="D98" s="35">
        <v>1</v>
      </c>
      <c r="E98" s="36">
        <v>5</v>
      </c>
      <c r="F98" s="36">
        <v>25</v>
      </c>
      <c r="G98" s="59">
        <f>'-'!G98</f>
        <v>310.56</v>
      </c>
      <c r="H98" s="59"/>
      <c r="I98" s="37"/>
      <c r="J98" s="38" t="s">
        <v>158</v>
      </c>
      <c r="K98" s="39">
        <f t="shared" si="2"/>
        <v>0</v>
      </c>
      <c r="L98" s="64" t="s">
        <v>2474</v>
      </c>
      <c r="N98" s="64" t="s">
        <v>2478</v>
      </c>
    </row>
    <row r="99" spans="1:14" ht="15" customHeight="1" x14ac:dyDescent="0.25">
      <c r="A99" s="204"/>
      <c r="B99" s="33" t="s">
        <v>2471</v>
      </c>
      <c r="C99" s="34" t="s">
        <v>2467</v>
      </c>
      <c r="D99" s="35">
        <v>1</v>
      </c>
      <c r="E99" s="36">
        <v>5</v>
      </c>
      <c r="F99" s="36">
        <v>25</v>
      </c>
      <c r="G99" s="59">
        <f>'-'!G99</f>
        <v>411.9</v>
      </c>
      <c r="H99" s="59"/>
      <c r="I99" s="37"/>
      <c r="J99" s="38" t="s">
        <v>158</v>
      </c>
      <c r="K99" s="39">
        <f t="shared" si="2"/>
        <v>0</v>
      </c>
      <c r="L99" s="64" t="s">
        <v>2475</v>
      </c>
      <c r="N99" s="64" t="s">
        <v>2479</v>
      </c>
    </row>
    <row r="100" spans="1:14" x14ac:dyDescent="0.25">
      <c r="A100" s="202"/>
      <c r="B100" s="199" t="s">
        <v>129</v>
      </c>
      <c r="C100" s="199"/>
      <c r="D100" s="199"/>
      <c r="E100" s="199"/>
      <c r="F100" s="199"/>
      <c r="G100" s="199"/>
      <c r="H100" s="199"/>
      <c r="I100" s="199"/>
      <c r="J100" s="199"/>
      <c r="K100" s="199"/>
    </row>
    <row r="101" spans="1:14" x14ac:dyDescent="0.25">
      <c r="A101" s="203"/>
      <c r="B101" s="33" t="s">
        <v>1947</v>
      </c>
      <c r="C101" s="34" t="s">
        <v>1858</v>
      </c>
      <c r="D101" s="35">
        <v>1</v>
      </c>
      <c r="E101" s="36" t="s">
        <v>2584</v>
      </c>
      <c r="F101" s="36">
        <v>50</v>
      </c>
      <c r="G101" s="59">
        <f>'-'!G101</f>
        <v>351.13</v>
      </c>
      <c r="H101" s="59"/>
      <c r="I101" s="37"/>
      <c r="J101" s="38" t="s">
        <v>158</v>
      </c>
      <c r="K101" s="39">
        <f>G101*I101</f>
        <v>0</v>
      </c>
      <c r="L101" s="64" t="s">
        <v>1950</v>
      </c>
      <c r="N101" s="64" t="s">
        <v>1953</v>
      </c>
    </row>
    <row r="102" spans="1:14" x14ac:dyDescent="0.25">
      <c r="A102" s="203"/>
      <c r="B102" s="33" t="s">
        <v>1948</v>
      </c>
      <c r="C102" s="34" t="s">
        <v>1859</v>
      </c>
      <c r="D102" s="35">
        <v>1</v>
      </c>
      <c r="E102" s="36" t="s">
        <v>2584</v>
      </c>
      <c r="F102" s="36">
        <v>50</v>
      </c>
      <c r="G102" s="59">
        <f>'-'!G102</f>
        <v>364.48</v>
      </c>
      <c r="H102" s="59"/>
      <c r="I102" s="37"/>
      <c r="J102" s="38" t="s">
        <v>158</v>
      </c>
      <c r="K102" s="39">
        <f>G102*I102</f>
        <v>0</v>
      </c>
      <c r="L102" s="64" t="s">
        <v>1951</v>
      </c>
      <c r="N102" s="64" t="s">
        <v>1954</v>
      </c>
    </row>
    <row r="103" spans="1:14" x14ac:dyDescent="0.25">
      <c r="A103" s="203"/>
      <c r="B103" s="33" t="s">
        <v>1949</v>
      </c>
      <c r="C103" s="34" t="s">
        <v>1860</v>
      </c>
      <c r="D103" s="35">
        <v>1</v>
      </c>
      <c r="E103" s="36" t="s">
        <v>2584</v>
      </c>
      <c r="F103" s="36">
        <v>50</v>
      </c>
      <c r="G103" s="59">
        <f>'-'!G103</f>
        <v>438.6</v>
      </c>
      <c r="H103" s="59"/>
      <c r="I103" s="37"/>
      <c r="J103" s="38" t="s">
        <v>158</v>
      </c>
      <c r="K103" s="39">
        <f>G103*I103</f>
        <v>0</v>
      </c>
      <c r="L103" s="64" t="s">
        <v>1952</v>
      </c>
      <c r="N103" s="64" t="s">
        <v>1955</v>
      </c>
    </row>
    <row r="104" spans="1:14" x14ac:dyDescent="0.25">
      <c r="A104" s="203"/>
      <c r="B104" s="33" t="s">
        <v>291</v>
      </c>
      <c r="C104" s="34" t="s">
        <v>267</v>
      </c>
      <c r="D104" s="35">
        <v>1</v>
      </c>
      <c r="E104" s="36" t="s">
        <v>2584</v>
      </c>
      <c r="F104" s="36">
        <v>50</v>
      </c>
      <c r="G104" s="59">
        <f>'-'!G104</f>
        <v>547</v>
      </c>
      <c r="H104" s="59"/>
      <c r="I104" s="37"/>
      <c r="J104" s="38" t="s">
        <v>158</v>
      </c>
      <c r="K104" s="39">
        <f>G104*I104</f>
        <v>0</v>
      </c>
      <c r="L104" s="64" t="s">
        <v>913</v>
      </c>
      <c r="N104" s="64" t="s">
        <v>914</v>
      </c>
    </row>
    <row r="105" spans="1:14" x14ac:dyDescent="0.25">
      <c r="A105" s="203"/>
      <c r="B105" s="33" t="s">
        <v>292</v>
      </c>
      <c r="C105" s="34" t="s">
        <v>268</v>
      </c>
      <c r="D105" s="35">
        <v>1</v>
      </c>
      <c r="E105" s="36" t="s">
        <v>2584</v>
      </c>
      <c r="F105" s="36">
        <v>50</v>
      </c>
      <c r="G105" s="59">
        <f>'-'!G105</f>
        <v>586.84</v>
      </c>
      <c r="H105" s="59"/>
      <c r="I105" s="37"/>
      <c r="J105" s="38" t="s">
        <v>158</v>
      </c>
      <c r="K105" s="39">
        <f t="shared" ref="K105:K116" si="3">G105*I105</f>
        <v>0</v>
      </c>
      <c r="L105" s="64" t="s">
        <v>915</v>
      </c>
      <c r="N105" s="64" t="s">
        <v>916</v>
      </c>
    </row>
    <row r="106" spans="1:14" x14ac:dyDescent="0.25">
      <c r="A106" s="203"/>
      <c r="B106" s="33" t="s">
        <v>293</v>
      </c>
      <c r="C106" s="34" t="s">
        <v>269</v>
      </c>
      <c r="D106" s="35">
        <v>1</v>
      </c>
      <c r="E106" s="36" t="s">
        <v>2584</v>
      </c>
      <c r="F106" s="36">
        <v>20</v>
      </c>
      <c r="G106" s="59">
        <f>'-'!G106</f>
        <v>481.84</v>
      </c>
      <c r="H106" s="59"/>
      <c r="I106" s="37"/>
      <c r="J106" s="38" t="s">
        <v>158</v>
      </c>
      <c r="K106" s="39">
        <f t="shared" si="3"/>
        <v>0</v>
      </c>
      <c r="L106" s="64" t="s">
        <v>917</v>
      </c>
      <c r="N106" s="64" t="s">
        <v>918</v>
      </c>
    </row>
    <row r="107" spans="1:14" x14ac:dyDescent="0.25">
      <c r="A107" s="203"/>
      <c r="B107" s="33" t="s">
        <v>294</v>
      </c>
      <c r="C107" s="34" t="s">
        <v>270</v>
      </c>
      <c r="D107" s="35">
        <v>1</v>
      </c>
      <c r="E107" s="36" t="s">
        <v>2584</v>
      </c>
      <c r="F107" s="36">
        <v>20</v>
      </c>
      <c r="G107" s="59">
        <f>'-'!G107</f>
        <v>506.55</v>
      </c>
      <c r="H107" s="59"/>
      <c r="I107" s="37"/>
      <c r="J107" s="38" t="s">
        <v>158</v>
      </c>
      <c r="K107" s="39">
        <f t="shared" si="3"/>
        <v>0</v>
      </c>
      <c r="L107" s="64" t="s">
        <v>919</v>
      </c>
      <c r="N107" s="64" t="s">
        <v>920</v>
      </c>
    </row>
    <row r="108" spans="1:14" x14ac:dyDescent="0.25">
      <c r="A108" s="203"/>
      <c r="B108" s="33" t="s">
        <v>104</v>
      </c>
      <c r="C108" s="34" t="s">
        <v>21</v>
      </c>
      <c r="D108" s="35">
        <v>1</v>
      </c>
      <c r="E108" s="36" t="s">
        <v>2584</v>
      </c>
      <c r="F108" s="36">
        <v>20</v>
      </c>
      <c r="G108" s="59">
        <f>'-'!G108</f>
        <v>647.19000000000005</v>
      </c>
      <c r="H108" s="59"/>
      <c r="I108" s="37"/>
      <c r="J108" s="38" t="s">
        <v>158</v>
      </c>
      <c r="K108" s="39">
        <f t="shared" si="3"/>
        <v>0</v>
      </c>
      <c r="L108" s="64" t="s">
        <v>921</v>
      </c>
      <c r="N108" s="64" t="s">
        <v>922</v>
      </c>
    </row>
    <row r="109" spans="1:14" x14ac:dyDescent="0.25">
      <c r="A109" s="203"/>
      <c r="B109" s="33" t="s">
        <v>103</v>
      </c>
      <c r="C109" s="34" t="s">
        <v>22</v>
      </c>
      <c r="D109" s="35">
        <v>1</v>
      </c>
      <c r="E109" s="36" t="s">
        <v>2584</v>
      </c>
      <c r="F109" s="36">
        <v>20</v>
      </c>
      <c r="G109" s="59">
        <f>'-'!G109</f>
        <v>700.16</v>
      </c>
      <c r="H109" s="59"/>
      <c r="I109" s="37"/>
      <c r="J109" s="38" t="s">
        <v>158</v>
      </c>
      <c r="K109" s="39">
        <f t="shared" si="3"/>
        <v>0</v>
      </c>
      <c r="L109" s="64" t="s">
        <v>923</v>
      </c>
      <c r="N109" s="64" t="s">
        <v>924</v>
      </c>
    </row>
    <row r="110" spans="1:14" x14ac:dyDescent="0.25">
      <c r="A110" s="203"/>
      <c r="B110" s="33" t="s">
        <v>102</v>
      </c>
      <c r="C110" s="34" t="s">
        <v>23</v>
      </c>
      <c r="D110" s="35">
        <v>1</v>
      </c>
      <c r="E110" s="36" t="s">
        <v>2584</v>
      </c>
      <c r="F110" s="36">
        <v>20</v>
      </c>
      <c r="G110" s="59">
        <f>'-'!G110</f>
        <v>734.95</v>
      </c>
      <c r="H110" s="59"/>
      <c r="I110" s="37"/>
      <c r="J110" s="38" t="s">
        <v>158</v>
      </c>
      <c r="K110" s="39">
        <f t="shared" si="3"/>
        <v>0</v>
      </c>
      <c r="L110" s="64" t="s">
        <v>925</v>
      </c>
      <c r="N110" s="64" t="s">
        <v>926</v>
      </c>
    </row>
    <row r="111" spans="1:14" x14ac:dyDescent="0.25">
      <c r="A111" s="203"/>
      <c r="B111" s="33" t="s">
        <v>101</v>
      </c>
      <c r="C111" s="34" t="s">
        <v>24</v>
      </c>
      <c r="D111" s="35">
        <v>1</v>
      </c>
      <c r="E111" s="36" t="s">
        <v>2584</v>
      </c>
      <c r="F111" s="36">
        <v>20</v>
      </c>
      <c r="G111" s="59">
        <f>'-'!G111</f>
        <v>630.09</v>
      </c>
      <c r="H111" s="59"/>
      <c r="I111" s="37"/>
      <c r="J111" s="38" t="s">
        <v>158</v>
      </c>
      <c r="K111" s="39">
        <f t="shared" si="3"/>
        <v>0</v>
      </c>
      <c r="L111" s="64" t="s">
        <v>927</v>
      </c>
      <c r="N111" s="64" t="s">
        <v>928</v>
      </c>
    </row>
    <row r="112" spans="1:14" x14ac:dyDescent="0.25">
      <c r="A112" s="203"/>
      <c r="B112" s="33" t="s">
        <v>194</v>
      </c>
      <c r="C112" s="34" t="s">
        <v>166</v>
      </c>
      <c r="D112" s="35">
        <v>1</v>
      </c>
      <c r="E112" s="36" t="s">
        <v>2584</v>
      </c>
      <c r="F112" s="36">
        <v>10</v>
      </c>
      <c r="G112" s="59">
        <f>'-'!G112</f>
        <v>1114.4000000000001</v>
      </c>
      <c r="H112" s="59"/>
      <c r="I112" s="37"/>
      <c r="J112" s="38" t="s">
        <v>158</v>
      </c>
      <c r="K112" s="39">
        <f t="shared" si="3"/>
        <v>0</v>
      </c>
      <c r="L112" s="64" t="s">
        <v>929</v>
      </c>
      <c r="N112" s="64" t="s">
        <v>930</v>
      </c>
    </row>
    <row r="113" spans="1:14" x14ac:dyDescent="0.25">
      <c r="A113" s="203"/>
      <c r="B113" s="33" t="s">
        <v>195</v>
      </c>
      <c r="C113" s="34" t="s">
        <v>167</v>
      </c>
      <c r="D113" s="35">
        <v>1</v>
      </c>
      <c r="E113" s="36" t="s">
        <v>2584</v>
      </c>
      <c r="F113" s="36">
        <v>10</v>
      </c>
      <c r="G113" s="59">
        <f>'-'!G113</f>
        <v>1216.3399999999999</v>
      </c>
      <c r="H113" s="59"/>
      <c r="I113" s="37"/>
      <c r="J113" s="38" t="s">
        <v>158</v>
      </c>
      <c r="K113" s="39">
        <f t="shared" si="3"/>
        <v>0</v>
      </c>
      <c r="L113" s="64" t="s">
        <v>931</v>
      </c>
      <c r="N113" s="64" t="s">
        <v>932</v>
      </c>
    </row>
    <row r="114" spans="1:14" x14ac:dyDescent="0.25">
      <c r="A114" s="203"/>
      <c r="B114" s="33" t="s">
        <v>196</v>
      </c>
      <c r="C114" s="34" t="s">
        <v>168</v>
      </c>
      <c r="D114" s="35">
        <v>1</v>
      </c>
      <c r="E114" s="36" t="s">
        <v>2584</v>
      </c>
      <c r="F114" s="36">
        <v>10</v>
      </c>
      <c r="G114" s="59">
        <f>'-'!G114</f>
        <v>1359.02</v>
      </c>
      <c r="H114" s="59"/>
      <c r="I114" s="37"/>
      <c r="J114" s="38" t="s">
        <v>158</v>
      </c>
      <c r="K114" s="39">
        <f t="shared" si="3"/>
        <v>0</v>
      </c>
      <c r="L114" s="64" t="s">
        <v>933</v>
      </c>
      <c r="N114" s="64" t="s">
        <v>934</v>
      </c>
    </row>
    <row r="115" spans="1:14" x14ac:dyDescent="0.25">
      <c r="A115" s="203"/>
      <c r="B115" s="33" t="s">
        <v>1956</v>
      </c>
      <c r="C115" s="34" t="s">
        <v>1861</v>
      </c>
      <c r="D115" s="35">
        <v>1</v>
      </c>
      <c r="E115" s="36" t="s">
        <v>2584</v>
      </c>
      <c r="F115" s="36">
        <v>10</v>
      </c>
      <c r="G115" s="59">
        <f>'-'!G115</f>
        <v>1428.7</v>
      </c>
      <c r="H115" s="59"/>
      <c r="I115" s="37"/>
      <c r="J115" s="38" t="s">
        <v>158</v>
      </c>
      <c r="K115" s="39">
        <f t="shared" si="3"/>
        <v>0</v>
      </c>
      <c r="L115" s="64" t="s">
        <v>1958</v>
      </c>
      <c r="N115" s="64" t="s">
        <v>1960</v>
      </c>
    </row>
    <row r="116" spans="1:14" x14ac:dyDescent="0.25">
      <c r="A116" s="204"/>
      <c r="B116" s="33" t="s">
        <v>1957</v>
      </c>
      <c r="C116" s="34" t="s">
        <v>1862</v>
      </c>
      <c r="D116" s="35">
        <v>1</v>
      </c>
      <c r="E116" s="36" t="s">
        <v>2584</v>
      </c>
      <c r="F116" s="36">
        <v>10</v>
      </c>
      <c r="G116" s="59">
        <f>'-'!G116</f>
        <v>1985.66</v>
      </c>
      <c r="H116" s="59"/>
      <c r="I116" s="37"/>
      <c r="J116" s="38" t="s">
        <v>158</v>
      </c>
      <c r="K116" s="39">
        <f t="shared" si="3"/>
        <v>0</v>
      </c>
      <c r="L116" s="64" t="s">
        <v>1959</v>
      </c>
      <c r="N116" s="64" t="s">
        <v>1961</v>
      </c>
    </row>
    <row r="117" spans="1:14" x14ac:dyDescent="0.25">
      <c r="A117" s="202"/>
      <c r="B117" s="205" t="s">
        <v>2720</v>
      </c>
      <c r="C117" s="206"/>
      <c r="D117" s="206"/>
      <c r="E117" s="206"/>
      <c r="F117" s="206"/>
      <c r="G117" s="206"/>
      <c r="H117" s="206"/>
      <c r="I117" s="206"/>
      <c r="J117" s="206"/>
      <c r="K117" s="207"/>
    </row>
    <row r="118" spans="1:14" ht="24.75" customHeight="1" x14ac:dyDescent="0.25">
      <c r="A118" s="203"/>
      <c r="B118" s="33" t="s">
        <v>2426</v>
      </c>
      <c r="C118" s="34" t="s">
        <v>2719</v>
      </c>
      <c r="D118" s="35">
        <v>1</v>
      </c>
      <c r="E118" s="36" t="s">
        <v>2584</v>
      </c>
      <c r="F118" s="36">
        <v>30</v>
      </c>
      <c r="G118" s="59">
        <f>'-'!G118</f>
        <v>1876.56</v>
      </c>
      <c r="H118" s="59"/>
      <c r="I118" s="37"/>
      <c r="J118" s="38" t="s">
        <v>158</v>
      </c>
      <c r="K118" s="39">
        <f>G118*I118</f>
        <v>0</v>
      </c>
      <c r="L118" s="64" t="s">
        <v>2429</v>
      </c>
      <c r="N118" s="64" t="s">
        <v>2432</v>
      </c>
    </row>
    <row r="119" spans="1:14" ht="24.75" customHeight="1" x14ac:dyDescent="0.25">
      <c r="A119" s="203"/>
      <c r="B119" s="33" t="s">
        <v>2427</v>
      </c>
      <c r="C119" s="34" t="s">
        <v>2721</v>
      </c>
      <c r="D119" s="35">
        <v>1</v>
      </c>
      <c r="E119" s="36" t="s">
        <v>2584</v>
      </c>
      <c r="F119" s="36">
        <v>30</v>
      </c>
      <c r="G119" s="59">
        <f>'-'!G119</f>
        <v>2024.4</v>
      </c>
      <c r="H119" s="59"/>
      <c r="I119" s="37"/>
      <c r="J119" s="38" t="s">
        <v>158</v>
      </c>
      <c r="K119" s="39">
        <f>G119*I119</f>
        <v>0</v>
      </c>
      <c r="L119" s="64" t="s">
        <v>2430</v>
      </c>
      <c r="N119" s="64" t="s">
        <v>2433</v>
      </c>
    </row>
    <row r="120" spans="1:14" ht="24.75" customHeight="1" x14ac:dyDescent="0.25">
      <c r="A120" s="204"/>
      <c r="B120" s="33" t="s">
        <v>2428</v>
      </c>
      <c r="C120" s="34" t="s">
        <v>2722</v>
      </c>
      <c r="D120" s="35">
        <v>1</v>
      </c>
      <c r="E120" s="36" t="s">
        <v>2584</v>
      </c>
      <c r="F120" s="36">
        <v>30</v>
      </c>
      <c r="G120" s="59">
        <f>'-'!G120</f>
        <v>1840.36</v>
      </c>
      <c r="H120" s="59"/>
      <c r="I120" s="37"/>
      <c r="J120" s="38" t="s">
        <v>158</v>
      </c>
      <c r="K120" s="39">
        <f>G120*I120</f>
        <v>0</v>
      </c>
      <c r="L120" s="64" t="s">
        <v>2431</v>
      </c>
      <c r="N120" s="64" t="s">
        <v>2434</v>
      </c>
    </row>
    <row r="121" spans="1:14" x14ac:dyDescent="0.25">
      <c r="A121" s="200"/>
      <c r="B121" s="199" t="s">
        <v>1626</v>
      </c>
      <c r="C121" s="199"/>
      <c r="D121" s="199"/>
      <c r="E121" s="199"/>
      <c r="F121" s="199"/>
      <c r="G121" s="199"/>
      <c r="H121" s="199"/>
      <c r="I121" s="199"/>
      <c r="J121" s="199"/>
      <c r="K121" s="199"/>
    </row>
    <row r="122" spans="1:14" ht="90.75" customHeight="1" x14ac:dyDescent="0.25">
      <c r="A122" s="200"/>
      <c r="B122" s="33" t="s">
        <v>1628</v>
      </c>
      <c r="C122" s="96" t="s">
        <v>1627</v>
      </c>
      <c r="D122" s="35">
        <v>1</v>
      </c>
      <c r="E122" s="36">
        <v>5</v>
      </c>
      <c r="F122" s="36">
        <v>20</v>
      </c>
      <c r="G122" s="59">
        <f>'-'!G122</f>
        <v>1410.94</v>
      </c>
      <c r="H122" s="88"/>
      <c r="I122" s="37"/>
      <c r="J122" s="38" t="s">
        <v>158</v>
      </c>
      <c r="K122" s="39">
        <f>G122*I122</f>
        <v>0</v>
      </c>
      <c r="L122" s="64" t="s">
        <v>1629</v>
      </c>
      <c r="N122" s="64" t="s">
        <v>1630</v>
      </c>
    </row>
    <row r="123" spans="1:14" x14ac:dyDescent="0.25">
      <c r="A123" s="201"/>
      <c r="B123" s="199" t="s">
        <v>390</v>
      </c>
      <c r="C123" s="199"/>
      <c r="D123" s="199"/>
      <c r="E123" s="199"/>
      <c r="F123" s="199"/>
      <c r="G123" s="199"/>
      <c r="H123" s="199"/>
      <c r="I123" s="199"/>
      <c r="J123" s="199"/>
      <c r="K123" s="199"/>
    </row>
    <row r="124" spans="1:14" ht="15" customHeight="1" x14ac:dyDescent="0.25">
      <c r="A124" s="201"/>
      <c r="B124" s="33" t="s">
        <v>409</v>
      </c>
      <c r="C124" s="34" t="s">
        <v>3284</v>
      </c>
      <c r="D124" s="35">
        <v>1</v>
      </c>
      <c r="E124" s="36">
        <v>16</v>
      </c>
      <c r="F124" s="36">
        <v>400</v>
      </c>
      <c r="G124" s="59">
        <f>'-'!G124</f>
        <v>152.58000000000001</v>
      </c>
      <c r="H124" s="88"/>
      <c r="I124" s="37"/>
      <c r="J124" s="38" t="s">
        <v>158</v>
      </c>
      <c r="K124" s="39">
        <f t="shared" ref="K124:K149" si="4">G124*I124</f>
        <v>0</v>
      </c>
      <c r="L124" s="64" t="s">
        <v>935</v>
      </c>
      <c r="N124" s="64" t="s">
        <v>936</v>
      </c>
    </row>
    <row r="125" spans="1:14" ht="15" customHeight="1" x14ac:dyDescent="0.25">
      <c r="A125" s="201"/>
      <c r="B125" s="33" t="s">
        <v>410</v>
      </c>
      <c r="C125" s="97" t="s">
        <v>3485</v>
      </c>
      <c r="D125" s="35">
        <v>1</v>
      </c>
      <c r="E125" s="36">
        <v>16</v>
      </c>
      <c r="F125" s="36">
        <v>400</v>
      </c>
      <c r="G125" s="59">
        <f>'-'!G125</f>
        <v>118.75</v>
      </c>
      <c r="H125" s="88"/>
      <c r="I125" s="37"/>
      <c r="J125" s="38" t="s">
        <v>158</v>
      </c>
      <c r="K125" s="39">
        <f t="shared" si="4"/>
        <v>0</v>
      </c>
      <c r="L125" s="64" t="s">
        <v>937</v>
      </c>
      <c r="N125" s="64" t="s">
        <v>938</v>
      </c>
    </row>
    <row r="126" spans="1:14" ht="15" customHeight="1" x14ac:dyDescent="0.25">
      <c r="A126" s="201"/>
      <c r="B126" s="33" t="s">
        <v>447</v>
      </c>
      <c r="C126" s="34" t="s">
        <v>3285</v>
      </c>
      <c r="D126" s="35">
        <v>1</v>
      </c>
      <c r="E126" s="36">
        <v>16</v>
      </c>
      <c r="F126" s="36">
        <v>288</v>
      </c>
      <c r="G126" s="59">
        <f>'-'!G126</f>
        <v>197.18</v>
      </c>
      <c r="H126" s="88"/>
      <c r="I126" s="37"/>
      <c r="J126" s="38" t="s">
        <v>158</v>
      </c>
      <c r="K126" s="39">
        <f t="shared" si="4"/>
        <v>0</v>
      </c>
      <c r="L126" s="64" t="s">
        <v>939</v>
      </c>
      <c r="N126" s="64" t="s">
        <v>940</v>
      </c>
    </row>
    <row r="127" spans="1:14" ht="15" customHeight="1" x14ac:dyDescent="0.25">
      <c r="A127" s="201"/>
      <c r="B127" s="33" t="s">
        <v>448</v>
      </c>
      <c r="C127" s="34" t="s">
        <v>3286</v>
      </c>
      <c r="D127" s="35">
        <v>1</v>
      </c>
      <c r="E127" s="36">
        <v>16</v>
      </c>
      <c r="F127" s="36">
        <v>192</v>
      </c>
      <c r="G127" s="59">
        <f>'-'!G127</f>
        <v>217.69</v>
      </c>
      <c r="H127" s="88"/>
      <c r="I127" s="37"/>
      <c r="J127" s="38" t="s">
        <v>158</v>
      </c>
      <c r="K127" s="39">
        <f t="shared" si="4"/>
        <v>0</v>
      </c>
      <c r="L127" s="64" t="s">
        <v>941</v>
      </c>
      <c r="N127" s="64" t="s">
        <v>942</v>
      </c>
    </row>
    <row r="128" spans="1:14" ht="15" customHeight="1" x14ac:dyDescent="0.25">
      <c r="A128" s="201"/>
      <c r="B128" s="33" t="s">
        <v>449</v>
      </c>
      <c r="C128" s="34" t="s">
        <v>3287</v>
      </c>
      <c r="D128" s="35">
        <v>1</v>
      </c>
      <c r="E128" s="36">
        <v>16</v>
      </c>
      <c r="F128" s="36">
        <v>192</v>
      </c>
      <c r="G128" s="59">
        <f>'-'!G128</f>
        <v>234.74</v>
      </c>
      <c r="H128" s="88"/>
      <c r="I128" s="37"/>
      <c r="J128" s="38" t="s">
        <v>158</v>
      </c>
      <c r="K128" s="39">
        <f t="shared" si="4"/>
        <v>0</v>
      </c>
      <c r="L128" s="64" t="s">
        <v>943</v>
      </c>
      <c r="N128" s="64" t="s">
        <v>944</v>
      </c>
    </row>
    <row r="129" spans="1:14" ht="15" customHeight="1" x14ac:dyDescent="0.25">
      <c r="A129" s="201"/>
      <c r="B129" s="33" t="s">
        <v>450</v>
      </c>
      <c r="C129" s="34" t="s">
        <v>3288</v>
      </c>
      <c r="D129" s="35">
        <v>1</v>
      </c>
      <c r="E129" s="36">
        <v>10</v>
      </c>
      <c r="F129" s="36">
        <v>160</v>
      </c>
      <c r="G129" s="59">
        <f>'-'!G129</f>
        <v>257.57</v>
      </c>
      <c r="H129" s="88"/>
      <c r="I129" s="37"/>
      <c r="J129" s="38" t="s">
        <v>158</v>
      </c>
      <c r="K129" s="39">
        <f t="shared" si="4"/>
        <v>0</v>
      </c>
      <c r="L129" s="64" t="s">
        <v>945</v>
      </c>
      <c r="N129" s="64" t="s">
        <v>946</v>
      </c>
    </row>
    <row r="130" spans="1:14" ht="15" customHeight="1" x14ac:dyDescent="0.25">
      <c r="A130" s="201"/>
      <c r="B130" s="33" t="s">
        <v>451</v>
      </c>
      <c r="C130" s="34" t="s">
        <v>3289</v>
      </c>
      <c r="D130" s="35">
        <v>1</v>
      </c>
      <c r="E130" s="36">
        <v>10</v>
      </c>
      <c r="F130" s="36">
        <v>160</v>
      </c>
      <c r="G130" s="59">
        <f>'-'!G130</f>
        <v>275.83</v>
      </c>
      <c r="H130" s="88"/>
      <c r="I130" s="37"/>
      <c r="J130" s="38" t="s">
        <v>158</v>
      </c>
      <c r="K130" s="39">
        <f t="shared" si="4"/>
        <v>0</v>
      </c>
      <c r="L130" s="64" t="s">
        <v>947</v>
      </c>
      <c r="N130" s="64" t="s">
        <v>948</v>
      </c>
    </row>
    <row r="131" spans="1:14" ht="15" customHeight="1" x14ac:dyDescent="0.25">
      <c r="A131" s="201"/>
      <c r="B131" s="33" t="s">
        <v>452</v>
      </c>
      <c r="C131" s="34" t="s">
        <v>3290</v>
      </c>
      <c r="D131" s="35">
        <v>1</v>
      </c>
      <c r="E131" s="36">
        <v>8</v>
      </c>
      <c r="F131" s="36">
        <v>128</v>
      </c>
      <c r="G131" s="59">
        <f>'-'!G131</f>
        <v>324.82</v>
      </c>
      <c r="H131" s="88"/>
      <c r="I131" s="37"/>
      <c r="J131" s="38" t="s">
        <v>158</v>
      </c>
      <c r="K131" s="39">
        <f t="shared" si="4"/>
        <v>0</v>
      </c>
      <c r="L131" s="64" t="s">
        <v>949</v>
      </c>
      <c r="N131" s="64" t="s">
        <v>950</v>
      </c>
    </row>
    <row r="132" spans="1:14" ht="15" customHeight="1" x14ac:dyDescent="0.25">
      <c r="A132" s="201"/>
      <c r="B132" s="33" t="s">
        <v>453</v>
      </c>
      <c r="C132" s="34" t="s">
        <v>3291</v>
      </c>
      <c r="D132" s="35">
        <v>1</v>
      </c>
      <c r="E132" s="36">
        <v>16</v>
      </c>
      <c r="F132" s="36">
        <v>128</v>
      </c>
      <c r="G132" s="59">
        <f>'-'!G132</f>
        <v>334.68</v>
      </c>
      <c r="H132" s="88"/>
      <c r="I132" s="37"/>
      <c r="J132" s="38" t="s">
        <v>158</v>
      </c>
      <c r="K132" s="39">
        <f t="shared" si="4"/>
        <v>0</v>
      </c>
      <c r="L132" s="64" t="s">
        <v>951</v>
      </c>
      <c r="N132" s="64" t="s">
        <v>952</v>
      </c>
    </row>
    <row r="133" spans="1:14" ht="15" customHeight="1" x14ac:dyDescent="0.25">
      <c r="A133" s="201"/>
      <c r="B133" s="33" t="s">
        <v>454</v>
      </c>
      <c r="C133" s="34" t="s">
        <v>3292</v>
      </c>
      <c r="D133" s="35">
        <v>1</v>
      </c>
      <c r="E133" s="36">
        <v>16</v>
      </c>
      <c r="F133" s="36">
        <v>128</v>
      </c>
      <c r="G133" s="59">
        <f>'-'!G133</f>
        <v>369.72</v>
      </c>
      <c r="H133" s="88"/>
      <c r="I133" s="37"/>
      <c r="J133" s="38" t="s">
        <v>158</v>
      </c>
      <c r="K133" s="39">
        <f t="shared" si="4"/>
        <v>0</v>
      </c>
      <c r="L133" s="64" t="s">
        <v>953</v>
      </c>
      <c r="N133" s="64" t="s">
        <v>954</v>
      </c>
    </row>
    <row r="134" spans="1:14" ht="15" customHeight="1" x14ac:dyDescent="0.25">
      <c r="A134" s="201"/>
      <c r="B134" s="33" t="s">
        <v>455</v>
      </c>
      <c r="C134" s="34" t="s">
        <v>3293</v>
      </c>
      <c r="D134" s="35">
        <v>1</v>
      </c>
      <c r="E134" s="36">
        <v>6</v>
      </c>
      <c r="F134" s="36">
        <v>96</v>
      </c>
      <c r="G134" s="59">
        <f>'-'!G134</f>
        <v>379.11</v>
      </c>
      <c r="H134" s="88"/>
      <c r="I134" s="37"/>
      <c r="J134" s="38" t="s">
        <v>158</v>
      </c>
      <c r="K134" s="39">
        <f t="shared" si="4"/>
        <v>0</v>
      </c>
      <c r="L134" s="64" t="s">
        <v>955</v>
      </c>
      <c r="N134" s="64" t="s">
        <v>956</v>
      </c>
    </row>
    <row r="135" spans="1:14" ht="15" customHeight="1" x14ac:dyDescent="0.25">
      <c r="A135" s="201"/>
      <c r="B135" s="33" t="s">
        <v>456</v>
      </c>
      <c r="C135" s="34" t="s">
        <v>3294</v>
      </c>
      <c r="D135" s="35">
        <v>1</v>
      </c>
      <c r="E135" s="36">
        <v>10</v>
      </c>
      <c r="F135" s="36">
        <v>100</v>
      </c>
      <c r="G135" s="59">
        <f>'-'!G135</f>
        <v>455.49</v>
      </c>
      <c r="H135" s="88"/>
      <c r="I135" s="37"/>
      <c r="J135" s="38" t="s">
        <v>158</v>
      </c>
      <c r="K135" s="39">
        <f t="shared" si="4"/>
        <v>0</v>
      </c>
      <c r="L135" s="64" t="s">
        <v>957</v>
      </c>
      <c r="N135" s="64" t="s">
        <v>958</v>
      </c>
    </row>
    <row r="136" spans="1:14" ht="15" customHeight="1" x14ac:dyDescent="0.25">
      <c r="A136" s="201"/>
      <c r="B136" s="33" t="s">
        <v>457</v>
      </c>
      <c r="C136" s="34" t="s">
        <v>3295</v>
      </c>
      <c r="D136" s="35">
        <v>1</v>
      </c>
      <c r="E136" s="36">
        <v>10</v>
      </c>
      <c r="F136" s="36">
        <v>100</v>
      </c>
      <c r="G136" s="59">
        <f>'-'!G136</f>
        <v>498.38</v>
      </c>
      <c r="H136" s="88"/>
      <c r="I136" s="37"/>
      <c r="J136" s="38" t="s">
        <v>158</v>
      </c>
      <c r="K136" s="39">
        <f t="shared" si="4"/>
        <v>0</v>
      </c>
      <c r="L136" s="64" t="s">
        <v>959</v>
      </c>
      <c r="N136" s="64" t="s">
        <v>960</v>
      </c>
    </row>
    <row r="137" spans="1:14" ht="15" customHeight="1" x14ac:dyDescent="0.25">
      <c r="A137" s="201"/>
      <c r="B137" s="33" t="s">
        <v>458</v>
      </c>
      <c r="C137" s="34" t="s">
        <v>3296</v>
      </c>
      <c r="D137" s="35">
        <v>1</v>
      </c>
      <c r="E137" s="36">
        <v>10</v>
      </c>
      <c r="F137" s="36">
        <v>100</v>
      </c>
      <c r="G137" s="59">
        <f>'-'!G137</f>
        <v>492.95</v>
      </c>
      <c r="H137" s="88"/>
      <c r="I137" s="37"/>
      <c r="J137" s="38" t="s">
        <v>158</v>
      </c>
      <c r="K137" s="39">
        <f t="shared" si="4"/>
        <v>0</v>
      </c>
      <c r="L137" s="64" t="s">
        <v>961</v>
      </c>
      <c r="N137" s="64" t="s">
        <v>962</v>
      </c>
    </row>
    <row r="138" spans="1:14" ht="15" customHeight="1" x14ac:dyDescent="0.25">
      <c r="A138" s="201"/>
      <c r="B138" s="33" t="s">
        <v>459</v>
      </c>
      <c r="C138" s="34" t="s">
        <v>3297</v>
      </c>
      <c r="D138" s="35">
        <v>1</v>
      </c>
      <c r="E138" s="36">
        <v>10</v>
      </c>
      <c r="F138" s="36">
        <v>100</v>
      </c>
      <c r="G138" s="59">
        <f>'-'!G138</f>
        <v>611.45000000000005</v>
      </c>
      <c r="H138" s="59"/>
      <c r="I138" s="37"/>
      <c r="J138" s="38" t="s">
        <v>158</v>
      </c>
      <c r="K138" s="39">
        <f t="shared" si="4"/>
        <v>0</v>
      </c>
      <c r="L138" s="64" t="s">
        <v>963</v>
      </c>
      <c r="N138" s="64" t="s">
        <v>964</v>
      </c>
    </row>
    <row r="139" spans="1:14" ht="15" customHeight="1" x14ac:dyDescent="0.25">
      <c r="A139" s="201"/>
      <c r="B139" s="33" t="s">
        <v>460</v>
      </c>
      <c r="C139" s="34" t="s">
        <v>3298</v>
      </c>
      <c r="D139" s="35">
        <v>1</v>
      </c>
      <c r="E139" s="36">
        <v>10</v>
      </c>
      <c r="F139" s="36">
        <v>100</v>
      </c>
      <c r="G139" s="59">
        <f>'-'!G139</f>
        <v>611.65</v>
      </c>
      <c r="H139" s="88"/>
      <c r="I139" s="37"/>
      <c r="J139" s="38" t="s">
        <v>158</v>
      </c>
      <c r="K139" s="39">
        <f t="shared" si="4"/>
        <v>0</v>
      </c>
      <c r="L139" s="64" t="s">
        <v>965</v>
      </c>
      <c r="N139" s="64" t="s">
        <v>966</v>
      </c>
    </row>
    <row r="140" spans="1:14" ht="15" customHeight="1" x14ac:dyDescent="0.25">
      <c r="A140" s="201"/>
      <c r="B140" s="33" t="s">
        <v>461</v>
      </c>
      <c r="C140" s="34" t="s">
        <v>3299</v>
      </c>
      <c r="D140" s="35">
        <v>1</v>
      </c>
      <c r="E140" s="36">
        <v>10</v>
      </c>
      <c r="F140" s="36">
        <v>100</v>
      </c>
      <c r="G140" s="59">
        <f>'-'!G140</f>
        <v>645.54</v>
      </c>
      <c r="H140" s="88"/>
      <c r="I140" s="37"/>
      <c r="J140" s="38" t="s">
        <v>158</v>
      </c>
      <c r="K140" s="39">
        <f t="shared" si="4"/>
        <v>0</v>
      </c>
      <c r="L140" s="64" t="s">
        <v>967</v>
      </c>
      <c r="N140" s="64" t="s">
        <v>968</v>
      </c>
    </row>
    <row r="141" spans="1:14" ht="15" customHeight="1" x14ac:dyDescent="0.25">
      <c r="A141" s="201"/>
      <c r="B141" s="33" t="s">
        <v>462</v>
      </c>
      <c r="C141" s="34" t="s">
        <v>3300</v>
      </c>
      <c r="D141" s="35">
        <v>1</v>
      </c>
      <c r="E141" s="36">
        <v>10</v>
      </c>
      <c r="F141" s="36">
        <v>100</v>
      </c>
      <c r="G141" s="59">
        <f>'-'!G141</f>
        <v>692.48</v>
      </c>
      <c r="H141" s="88"/>
      <c r="I141" s="37"/>
      <c r="J141" s="38" t="s">
        <v>158</v>
      </c>
      <c r="K141" s="39">
        <f t="shared" si="4"/>
        <v>0</v>
      </c>
      <c r="L141" s="64" t="s">
        <v>969</v>
      </c>
      <c r="N141" s="64" t="s">
        <v>970</v>
      </c>
    </row>
    <row r="142" spans="1:14" ht="15" customHeight="1" x14ac:dyDescent="0.25">
      <c r="A142" s="201"/>
      <c r="B142" s="33" t="s">
        <v>463</v>
      </c>
      <c r="C142" s="97" t="s">
        <v>3486</v>
      </c>
      <c r="D142" s="35">
        <v>1</v>
      </c>
      <c r="E142" s="36">
        <v>5</v>
      </c>
      <c r="F142" s="36">
        <v>50</v>
      </c>
      <c r="G142" s="59">
        <f>'-'!G142</f>
        <v>562.5</v>
      </c>
      <c r="H142" s="88"/>
      <c r="I142" s="37"/>
      <c r="J142" s="38" t="s">
        <v>158</v>
      </c>
      <c r="K142" s="39">
        <f t="shared" si="4"/>
        <v>0</v>
      </c>
      <c r="L142" s="64" t="s">
        <v>971</v>
      </c>
      <c r="N142" s="64" t="s">
        <v>972</v>
      </c>
    </row>
    <row r="143" spans="1:14" ht="15" customHeight="1" x14ac:dyDescent="0.25">
      <c r="A143" s="201"/>
      <c r="B143" s="33" t="s">
        <v>464</v>
      </c>
      <c r="C143" s="34" t="s">
        <v>3301</v>
      </c>
      <c r="D143" s="35">
        <v>1</v>
      </c>
      <c r="E143" s="36">
        <v>5</v>
      </c>
      <c r="F143" s="36">
        <v>50</v>
      </c>
      <c r="G143" s="59">
        <f>'-'!G143</f>
        <v>762.91</v>
      </c>
      <c r="H143" s="88"/>
      <c r="I143" s="37"/>
      <c r="J143" s="38" t="s">
        <v>158</v>
      </c>
      <c r="K143" s="39">
        <f t="shared" si="4"/>
        <v>0</v>
      </c>
      <c r="L143" s="64" t="s">
        <v>973</v>
      </c>
      <c r="N143" s="64" t="s">
        <v>974</v>
      </c>
    </row>
    <row r="144" spans="1:14" ht="15" customHeight="1" x14ac:dyDescent="0.25">
      <c r="A144" s="201"/>
      <c r="B144" s="33" t="s">
        <v>465</v>
      </c>
      <c r="C144" s="34" t="s">
        <v>3302</v>
      </c>
      <c r="D144" s="35">
        <v>1</v>
      </c>
      <c r="E144" s="36">
        <v>5</v>
      </c>
      <c r="F144" s="36">
        <v>50</v>
      </c>
      <c r="G144" s="59">
        <f>'-'!G144</f>
        <v>815.73</v>
      </c>
      <c r="H144" s="88"/>
      <c r="I144" s="37"/>
      <c r="J144" s="38" t="s">
        <v>158</v>
      </c>
      <c r="K144" s="39">
        <f t="shared" si="4"/>
        <v>0</v>
      </c>
      <c r="L144" s="64" t="s">
        <v>975</v>
      </c>
      <c r="N144" s="64" t="s">
        <v>976</v>
      </c>
    </row>
    <row r="145" spans="1:14" ht="15" customHeight="1" x14ac:dyDescent="0.25">
      <c r="A145" s="201"/>
      <c r="B145" s="33" t="s">
        <v>466</v>
      </c>
      <c r="C145" s="34" t="s">
        <v>3303</v>
      </c>
      <c r="D145" s="35">
        <v>1</v>
      </c>
      <c r="E145" s="36">
        <v>5</v>
      </c>
      <c r="F145" s="36">
        <v>50</v>
      </c>
      <c r="G145" s="59">
        <f>'-'!G145</f>
        <v>845.08</v>
      </c>
      <c r="H145" s="88"/>
      <c r="I145" s="37"/>
      <c r="J145" s="38" t="s">
        <v>158</v>
      </c>
      <c r="K145" s="39">
        <f t="shared" si="4"/>
        <v>0</v>
      </c>
      <c r="L145" s="64" t="s">
        <v>977</v>
      </c>
      <c r="N145" s="64" t="s">
        <v>978</v>
      </c>
    </row>
    <row r="146" spans="1:14" ht="15" customHeight="1" x14ac:dyDescent="0.25">
      <c r="A146" s="201"/>
      <c r="B146" s="33" t="s">
        <v>467</v>
      </c>
      <c r="C146" s="34" t="s">
        <v>3304</v>
      </c>
      <c r="D146" s="35">
        <v>1</v>
      </c>
      <c r="E146" s="36">
        <v>5</v>
      </c>
      <c r="F146" s="36">
        <v>50</v>
      </c>
      <c r="G146" s="59">
        <f>'-'!G146</f>
        <v>886.45</v>
      </c>
      <c r="H146" s="88"/>
      <c r="I146" s="37"/>
      <c r="J146" s="38" t="s">
        <v>158</v>
      </c>
      <c r="K146" s="39">
        <f t="shared" si="4"/>
        <v>0</v>
      </c>
      <c r="L146" s="64" t="s">
        <v>979</v>
      </c>
      <c r="N146" s="64" t="s">
        <v>980</v>
      </c>
    </row>
    <row r="147" spans="1:14" x14ac:dyDescent="0.25">
      <c r="A147" s="201"/>
      <c r="B147" s="33" t="s">
        <v>468</v>
      </c>
      <c r="C147" s="34" t="s">
        <v>3305</v>
      </c>
      <c r="D147" s="35">
        <v>1</v>
      </c>
      <c r="E147" s="36">
        <v>5</v>
      </c>
      <c r="F147" s="36">
        <v>50</v>
      </c>
      <c r="G147" s="59">
        <f>'-'!G147</f>
        <v>944.94</v>
      </c>
      <c r="H147" s="88"/>
      <c r="I147" s="37"/>
      <c r="J147" s="38" t="s">
        <v>158</v>
      </c>
      <c r="K147" s="39">
        <f t="shared" si="4"/>
        <v>0</v>
      </c>
      <c r="L147" s="64" t="s">
        <v>981</v>
      </c>
      <c r="N147" s="64" t="s">
        <v>982</v>
      </c>
    </row>
    <row r="148" spans="1:14" ht="15" customHeight="1" x14ac:dyDescent="0.25">
      <c r="A148" s="201"/>
      <c r="B148" s="33" t="s">
        <v>469</v>
      </c>
      <c r="C148" s="34" t="s">
        <v>3306</v>
      </c>
      <c r="D148" s="35">
        <v>1</v>
      </c>
      <c r="E148" s="36">
        <v>5</v>
      </c>
      <c r="F148" s="36">
        <v>50</v>
      </c>
      <c r="G148" s="59">
        <f>'-'!G148</f>
        <v>979.1</v>
      </c>
      <c r="H148" s="88"/>
      <c r="I148" s="37"/>
      <c r="J148" s="38" t="s">
        <v>158</v>
      </c>
      <c r="K148" s="39">
        <f t="shared" si="4"/>
        <v>0</v>
      </c>
      <c r="L148" s="64" t="s">
        <v>983</v>
      </c>
      <c r="N148" s="64" t="s">
        <v>984</v>
      </c>
    </row>
    <row r="149" spans="1:14" ht="15" customHeight="1" x14ac:dyDescent="0.25">
      <c r="A149" s="201"/>
      <c r="B149" s="33" t="s">
        <v>470</v>
      </c>
      <c r="C149" s="34" t="s">
        <v>3307</v>
      </c>
      <c r="D149" s="35">
        <v>1</v>
      </c>
      <c r="E149" s="36">
        <v>10</v>
      </c>
      <c r="F149" s="36">
        <v>50</v>
      </c>
      <c r="G149" s="59">
        <f>'-'!G149</f>
        <v>1024.6500000000001</v>
      </c>
      <c r="H149" s="88"/>
      <c r="I149" s="37"/>
      <c r="J149" s="38" t="s">
        <v>158</v>
      </c>
      <c r="K149" s="39">
        <f t="shared" si="4"/>
        <v>0</v>
      </c>
      <c r="L149" s="64" t="s">
        <v>985</v>
      </c>
      <c r="N149" s="64" t="s">
        <v>986</v>
      </c>
    </row>
    <row r="150" spans="1:14" x14ac:dyDescent="0.25">
      <c r="A150" s="201"/>
      <c r="B150" s="199" t="s">
        <v>130</v>
      </c>
      <c r="C150" s="199"/>
      <c r="D150" s="199"/>
      <c r="E150" s="199"/>
      <c r="F150" s="199"/>
      <c r="G150" s="199"/>
      <c r="H150" s="199"/>
      <c r="I150" s="199"/>
      <c r="J150" s="199"/>
      <c r="K150" s="199"/>
    </row>
    <row r="151" spans="1:14" x14ac:dyDescent="0.25">
      <c r="A151" s="201"/>
      <c r="B151" s="33" t="s">
        <v>100</v>
      </c>
      <c r="C151" s="34" t="s">
        <v>25</v>
      </c>
      <c r="D151" s="35">
        <v>1</v>
      </c>
      <c r="E151" s="36">
        <v>10</v>
      </c>
      <c r="F151" s="36">
        <v>100</v>
      </c>
      <c r="G151" s="59">
        <f>'-'!G151</f>
        <v>120.85</v>
      </c>
      <c r="H151" s="59"/>
      <c r="I151" s="37"/>
      <c r="J151" s="38" t="s">
        <v>158</v>
      </c>
      <c r="K151" s="39">
        <f>G151*I151</f>
        <v>0</v>
      </c>
      <c r="L151" s="64" t="s">
        <v>987</v>
      </c>
      <c r="N151" s="64" t="s">
        <v>988</v>
      </c>
    </row>
    <row r="152" spans="1:14" x14ac:dyDescent="0.25">
      <c r="A152" s="201"/>
      <c r="B152" s="33" t="s">
        <v>99</v>
      </c>
      <c r="C152" s="34" t="s">
        <v>26</v>
      </c>
      <c r="D152" s="35">
        <v>1</v>
      </c>
      <c r="E152" s="36">
        <v>10</v>
      </c>
      <c r="F152" s="36">
        <v>50</v>
      </c>
      <c r="G152" s="59">
        <f>'-'!G152</f>
        <v>199.53</v>
      </c>
      <c r="H152" s="88"/>
      <c r="I152" s="37"/>
      <c r="J152" s="38" t="s">
        <v>158</v>
      </c>
      <c r="K152" s="39">
        <f>G152*I152</f>
        <v>0</v>
      </c>
      <c r="L152" s="64" t="s">
        <v>989</v>
      </c>
      <c r="N152" s="64" t="s">
        <v>990</v>
      </c>
    </row>
    <row r="153" spans="1:14" x14ac:dyDescent="0.25">
      <c r="A153" s="201"/>
      <c r="B153" s="199" t="s">
        <v>754</v>
      </c>
      <c r="C153" s="199"/>
      <c r="D153" s="199"/>
      <c r="E153" s="199"/>
      <c r="F153" s="199"/>
      <c r="G153" s="199"/>
      <c r="H153" s="199"/>
      <c r="I153" s="199"/>
      <c r="J153" s="199"/>
      <c r="K153" s="199"/>
    </row>
    <row r="154" spans="1:14" x14ac:dyDescent="0.25">
      <c r="A154" s="201"/>
      <c r="B154" s="33" t="s">
        <v>407</v>
      </c>
      <c r="C154" s="34" t="s">
        <v>387</v>
      </c>
      <c r="D154" s="35">
        <v>1</v>
      </c>
      <c r="E154" s="36">
        <v>10</v>
      </c>
      <c r="F154" s="36">
        <v>50</v>
      </c>
      <c r="G154" s="59">
        <f>'-'!G154</f>
        <v>261.04000000000002</v>
      </c>
      <c r="H154" s="88"/>
      <c r="I154" s="37"/>
      <c r="J154" s="38" t="s">
        <v>158</v>
      </c>
      <c r="K154" s="39">
        <f>G154*I154</f>
        <v>0</v>
      </c>
      <c r="L154" s="64" t="s">
        <v>991</v>
      </c>
      <c r="N154" s="64" t="s">
        <v>992</v>
      </c>
    </row>
    <row r="155" spans="1:14" x14ac:dyDescent="0.25">
      <c r="A155" s="201"/>
      <c r="B155" s="33" t="s">
        <v>408</v>
      </c>
      <c r="C155" s="34" t="s">
        <v>386</v>
      </c>
      <c r="D155" s="35">
        <v>1</v>
      </c>
      <c r="E155" s="36">
        <v>5</v>
      </c>
      <c r="F155" s="36">
        <v>25</v>
      </c>
      <c r="G155" s="59">
        <f>'-'!G155</f>
        <v>326.91000000000003</v>
      </c>
      <c r="H155" s="59"/>
      <c r="I155" s="37"/>
      <c r="J155" s="38" t="s">
        <v>158</v>
      </c>
      <c r="K155" s="39">
        <f>G155*I155</f>
        <v>0</v>
      </c>
      <c r="L155" s="64" t="s">
        <v>993</v>
      </c>
      <c r="N155" s="64" t="s">
        <v>994</v>
      </c>
    </row>
    <row r="156" spans="1:14" x14ac:dyDescent="0.25">
      <c r="A156" s="202"/>
      <c r="B156" s="199" t="s">
        <v>169</v>
      </c>
      <c r="C156" s="199"/>
      <c r="D156" s="199"/>
      <c r="E156" s="199"/>
      <c r="F156" s="199"/>
      <c r="G156" s="199"/>
      <c r="H156" s="199"/>
      <c r="I156" s="199"/>
      <c r="J156" s="199"/>
      <c r="K156" s="199"/>
    </row>
    <row r="157" spans="1:14" x14ac:dyDescent="0.25">
      <c r="A157" s="203"/>
      <c r="B157" s="33" t="s">
        <v>98</v>
      </c>
      <c r="C157" s="34" t="s">
        <v>124</v>
      </c>
      <c r="D157" s="35">
        <v>1</v>
      </c>
      <c r="E157" s="36">
        <v>50</v>
      </c>
      <c r="F157" s="36">
        <v>500</v>
      </c>
      <c r="G157" s="59">
        <f>'-'!G157</f>
        <v>81.72</v>
      </c>
      <c r="H157" s="88"/>
      <c r="I157" s="37"/>
      <c r="J157" s="38" t="s">
        <v>158</v>
      </c>
      <c r="K157" s="39">
        <f>G157*I157</f>
        <v>0</v>
      </c>
      <c r="L157" s="64" t="s">
        <v>995</v>
      </c>
      <c r="N157" s="64" t="s">
        <v>996</v>
      </c>
    </row>
    <row r="158" spans="1:14" x14ac:dyDescent="0.25">
      <c r="A158" s="203"/>
      <c r="B158" s="33" t="s">
        <v>97</v>
      </c>
      <c r="C158" s="34" t="s">
        <v>125</v>
      </c>
      <c r="D158" s="35">
        <v>1</v>
      </c>
      <c r="E158" s="36">
        <v>50</v>
      </c>
      <c r="F158" s="36">
        <v>500</v>
      </c>
      <c r="G158" s="59">
        <f>'-'!G158</f>
        <v>103.81</v>
      </c>
      <c r="H158" s="88"/>
      <c r="I158" s="37"/>
      <c r="J158" s="38" t="s">
        <v>158</v>
      </c>
      <c r="K158" s="39">
        <f>G158*I158</f>
        <v>0</v>
      </c>
      <c r="L158" s="64" t="s">
        <v>997</v>
      </c>
      <c r="N158" s="64" t="s">
        <v>998</v>
      </c>
    </row>
    <row r="159" spans="1:14" x14ac:dyDescent="0.25">
      <c r="A159" s="203"/>
      <c r="B159" s="33" t="s">
        <v>1962</v>
      </c>
      <c r="C159" s="34" t="s">
        <v>1863</v>
      </c>
      <c r="D159" s="35">
        <v>1</v>
      </c>
      <c r="E159" s="36">
        <v>50</v>
      </c>
      <c r="F159" s="36">
        <v>500</v>
      </c>
      <c r="G159" s="59">
        <f>'-'!G159</f>
        <v>137.19999999999999</v>
      </c>
      <c r="H159" s="59"/>
      <c r="I159" s="37"/>
      <c r="J159" s="38" t="s">
        <v>158</v>
      </c>
      <c r="K159" s="39">
        <f>G159*I159</f>
        <v>0</v>
      </c>
      <c r="L159" s="64" t="s">
        <v>1964</v>
      </c>
      <c r="N159" s="64" t="s">
        <v>1966</v>
      </c>
    </row>
    <row r="160" spans="1:14" x14ac:dyDescent="0.25">
      <c r="A160" s="204"/>
      <c r="B160" s="33" t="s">
        <v>1963</v>
      </c>
      <c r="C160" s="34" t="s">
        <v>1864</v>
      </c>
      <c r="D160" s="35">
        <v>1</v>
      </c>
      <c r="E160" s="36">
        <v>50</v>
      </c>
      <c r="F160" s="36">
        <v>500</v>
      </c>
      <c r="G160" s="59">
        <f>'-'!G160</f>
        <v>146.43</v>
      </c>
      <c r="H160" s="59"/>
      <c r="I160" s="37"/>
      <c r="J160" s="38" t="s">
        <v>158</v>
      </c>
      <c r="K160" s="39">
        <f>G160*I160</f>
        <v>0</v>
      </c>
      <c r="L160" s="64" t="s">
        <v>1965</v>
      </c>
      <c r="N160" s="64" t="s">
        <v>1967</v>
      </c>
    </row>
    <row r="161" spans="1:14" x14ac:dyDescent="0.25">
      <c r="A161" s="202"/>
      <c r="B161" s="199" t="s">
        <v>170</v>
      </c>
      <c r="C161" s="199"/>
      <c r="D161" s="199"/>
      <c r="E161" s="199"/>
      <c r="F161" s="199"/>
      <c r="G161" s="199"/>
      <c r="H161" s="199"/>
      <c r="I161" s="199"/>
      <c r="J161" s="199"/>
      <c r="K161" s="199"/>
    </row>
    <row r="162" spans="1:14" x14ac:dyDescent="0.25">
      <c r="A162" s="203"/>
      <c r="B162" s="33" t="s">
        <v>197</v>
      </c>
      <c r="C162" s="42" t="s">
        <v>171</v>
      </c>
      <c r="D162" s="35">
        <v>1</v>
      </c>
      <c r="E162" s="36">
        <v>50</v>
      </c>
      <c r="F162" s="36">
        <v>500</v>
      </c>
      <c r="G162" s="59">
        <f>'-'!G162</f>
        <v>143.03</v>
      </c>
      <c r="H162" s="59"/>
      <c r="I162" s="37"/>
      <c r="J162" s="38" t="s">
        <v>158</v>
      </c>
      <c r="K162" s="39">
        <f>G162*I162</f>
        <v>0</v>
      </c>
      <c r="L162" s="64" t="s">
        <v>999</v>
      </c>
      <c r="N162" s="64" t="s">
        <v>1000</v>
      </c>
    </row>
    <row r="163" spans="1:14" x14ac:dyDescent="0.25">
      <c r="A163" s="203"/>
      <c r="B163" s="33" t="s">
        <v>198</v>
      </c>
      <c r="C163" s="42" t="s">
        <v>172</v>
      </c>
      <c r="D163" s="35">
        <v>1</v>
      </c>
      <c r="E163" s="36">
        <v>50</v>
      </c>
      <c r="F163" s="36">
        <v>500</v>
      </c>
      <c r="G163" s="59">
        <f>'-'!G163</f>
        <v>157.29</v>
      </c>
      <c r="H163" s="88"/>
      <c r="I163" s="37"/>
      <c r="J163" s="38" t="s">
        <v>158</v>
      </c>
      <c r="K163" s="39">
        <f>G163*I163</f>
        <v>0</v>
      </c>
      <c r="L163" s="64" t="s">
        <v>1001</v>
      </c>
      <c r="N163" s="64" t="s">
        <v>1002</v>
      </c>
    </row>
    <row r="164" spans="1:14" x14ac:dyDescent="0.25">
      <c r="A164" s="203"/>
      <c r="B164" s="33" t="s">
        <v>1972</v>
      </c>
      <c r="C164" s="42" t="s">
        <v>1865</v>
      </c>
      <c r="D164" s="35">
        <v>1</v>
      </c>
      <c r="E164" s="36">
        <v>50</v>
      </c>
      <c r="F164" s="36">
        <v>500</v>
      </c>
      <c r="G164" s="59">
        <f>'-'!G164</f>
        <v>217.51</v>
      </c>
      <c r="H164" s="59"/>
      <c r="I164" s="37"/>
      <c r="J164" s="38" t="s">
        <v>158</v>
      </c>
      <c r="K164" s="39">
        <f>G164*I164</f>
        <v>0</v>
      </c>
      <c r="L164" s="64" t="s">
        <v>1968</v>
      </c>
      <c r="N164" s="64" t="s">
        <v>1970</v>
      </c>
    </row>
    <row r="165" spans="1:14" x14ac:dyDescent="0.25">
      <c r="A165" s="204"/>
      <c r="B165" s="33" t="s">
        <v>1973</v>
      </c>
      <c r="C165" s="42" t="s">
        <v>1866</v>
      </c>
      <c r="D165" s="35">
        <v>1</v>
      </c>
      <c r="E165" s="36">
        <v>50</v>
      </c>
      <c r="F165" s="36">
        <v>500</v>
      </c>
      <c r="G165" s="59">
        <f>'-'!G165</f>
        <v>230.05</v>
      </c>
      <c r="H165" s="59"/>
      <c r="I165" s="37"/>
      <c r="J165" s="38" t="s">
        <v>158</v>
      </c>
      <c r="K165" s="39">
        <f>G165*I165</f>
        <v>0</v>
      </c>
      <c r="L165" s="64" t="s">
        <v>1969</v>
      </c>
      <c r="N165" s="64" t="s">
        <v>1971</v>
      </c>
    </row>
    <row r="166" spans="1:14" x14ac:dyDescent="0.25">
      <c r="A166" s="201"/>
      <c r="B166" s="199" t="s">
        <v>131</v>
      </c>
      <c r="C166" s="199"/>
      <c r="D166" s="199"/>
      <c r="E166" s="199"/>
      <c r="F166" s="199"/>
      <c r="G166" s="199"/>
      <c r="H166" s="199"/>
      <c r="I166" s="199"/>
      <c r="J166" s="199"/>
      <c r="K166" s="199"/>
    </row>
    <row r="167" spans="1:14" x14ac:dyDescent="0.25">
      <c r="A167" s="201"/>
      <c r="B167" s="33" t="s">
        <v>96</v>
      </c>
      <c r="C167" s="34" t="s">
        <v>27</v>
      </c>
      <c r="D167" s="43">
        <v>10</v>
      </c>
      <c r="E167" s="36">
        <v>10</v>
      </c>
      <c r="F167" s="36">
        <v>600</v>
      </c>
      <c r="G167" s="59">
        <f>'-'!G167</f>
        <v>58.8</v>
      </c>
      <c r="H167" s="59"/>
      <c r="I167" s="37"/>
      <c r="J167" s="38" t="s">
        <v>158</v>
      </c>
      <c r="K167" s="39">
        <f t="shared" ref="K167:K201" si="5">G167*I167</f>
        <v>0</v>
      </c>
      <c r="L167" s="64" t="s">
        <v>1003</v>
      </c>
      <c r="N167" s="64" t="s">
        <v>1004</v>
      </c>
    </row>
    <row r="168" spans="1:14" x14ac:dyDescent="0.25">
      <c r="A168" s="201"/>
      <c r="B168" s="33" t="s">
        <v>95</v>
      </c>
      <c r="C168" s="34" t="s">
        <v>28</v>
      </c>
      <c r="D168" s="43">
        <v>10</v>
      </c>
      <c r="E168" s="36">
        <v>10</v>
      </c>
      <c r="F168" s="36">
        <v>600</v>
      </c>
      <c r="G168" s="59">
        <f>'-'!G168</f>
        <v>65.91</v>
      </c>
      <c r="H168" s="59"/>
      <c r="I168" s="37"/>
      <c r="J168" s="38" t="s">
        <v>158</v>
      </c>
      <c r="K168" s="39">
        <f t="shared" si="5"/>
        <v>0</v>
      </c>
      <c r="L168" s="64" t="s">
        <v>1005</v>
      </c>
      <c r="N168" s="64" t="s">
        <v>1006</v>
      </c>
    </row>
    <row r="169" spans="1:14" x14ac:dyDescent="0.25">
      <c r="A169" s="201"/>
      <c r="B169" s="33" t="s">
        <v>94</v>
      </c>
      <c r="C169" s="34" t="s">
        <v>29</v>
      </c>
      <c r="D169" s="43">
        <v>10</v>
      </c>
      <c r="E169" s="36">
        <v>10</v>
      </c>
      <c r="F169" s="36">
        <v>400</v>
      </c>
      <c r="G169" s="59">
        <f>'-'!G169</f>
        <v>67.599999999999994</v>
      </c>
      <c r="H169" s="88"/>
      <c r="I169" s="37"/>
      <c r="J169" s="38" t="s">
        <v>158</v>
      </c>
      <c r="K169" s="39">
        <f t="shared" si="5"/>
        <v>0</v>
      </c>
      <c r="L169" s="64" t="s">
        <v>1007</v>
      </c>
      <c r="N169" s="64" t="s">
        <v>1008</v>
      </c>
    </row>
    <row r="170" spans="1:14" x14ac:dyDescent="0.25">
      <c r="A170" s="201"/>
      <c r="B170" s="33" t="s">
        <v>93</v>
      </c>
      <c r="C170" s="34" t="s">
        <v>30</v>
      </c>
      <c r="D170" s="43">
        <v>10</v>
      </c>
      <c r="E170" s="36">
        <v>10</v>
      </c>
      <c r="F170" s="36">
        <v>400</v>
      </c>
      <c r="G170" s="59">
        <f>'-'!G170</f>
        <v>82.83</v>
      </c>
      <c r="H170" s="88"/>
      <c r="I170" s="37"/>
      <c r="J170" s="38" t="s">
        <v>158</v>
      </c>
      <c r="K170" s="39">
        <f t="shared" si="5"/>
        <v>0</v>
      </c>
      <c r="L170" s="64" t="s">
        <v>1009</v>
      </c>
      <c r="N170" s="64" t="s">
        <v>1010</v>
      </c>
    </row>
    <row r="171" spans="1:14" x14ac:dyDescent="0.25">
      <c r="A171" s="201"/>
      <c r="B171" s="33" t="s">
        <v>92</v>
      </c>
      <c r="C171" s="96" t="s">
        <v>31</v>
      </c>
      <c r="D171" s="43">
        <v>10</v>
      </c>
      <c r="E171" s="36">
        <v>10</v>
      </c>
      <c r="F171" s="36">
        <v>400</v>
      </c>
      <c r="G171" s="59">
        <f>'-'!G171</f>
        <v>83.14</v>
      </c>
      <c r="H171" s="88"/>
      <c r="I171" s="37"/>
      <c r="J171" s="38" t="s">
        <v>158</v>
      </c>
      <c r="K171" s="39">
        <f t="shared" si="5"/>
        <v>0</v>
      </c>
      <c r="L171" s="64" t="s">
        <v>1011</v>
      </c>
      <c r="N171" s="64" t="s">
        <v>1012</v>
      </c>
    </row>
    <row r="172" spans="1:14" x14ac:dyDescent="0.25">
      <c r="A172" s="201"/>
      <c r="B172" s="33" t="s">
        <v>91</v>
      </c>
      <c r="C172" s="96" t="s">
        <v>32</v>
      </c>
      <c r="D172" s="43">
        <v>10</v>
      </c>
      <c r="E172" s="36">
        <v>10</v>
      </c>
      <c r="F172" s="36">
        <v>400</v>
      </c>
      <c r="G172" s="59">
        <f>'-'!G172</f>
        <v>100.96</v>
      </c>
      <c r="H172" s="88"/>
      <c r="I172" s="37"/>
      <c r="J172" s="38" t="s">
        <v>158</v>
      </c>
      <c r="K172" s="39">
        <f t="shared" si="5"/>
        <v>0</v>
      </c>
      <c r="L172" s="64" t="s">
        <v>1013</v>
      </c>
      <c r="N172" s="64" t="s">
        <v>1014</v>
      </c>
    </row>
    <row r="173" spans="1:14" x14ac:dyDescent="0.25">
      <c r="A173" s="201"/>
      <c r="B173" s="33" t="s">
        <v>90</v>
      </c>
      <c r="C173" s="96" t="s">
        <v>33</v>
      </c>
      <c r="D173" s="43">
        <v>10</v>
      </c>
      <c r="E173" s="36">
        <v>10</v>
      </c>
      <c r="F173" s="36">
        <v>200</v>
      </c>
      <c r="G173" s="59">
        <f>'-'!G173</f>
        <v>101.48</v>
      </c>
      <c r="H173" s="59"/>
      <c r="I173" s="37"/>
      <c r="J173" s="38" t="s">
        <v>158</v>
      </c>
      <c r="K173" s="39">
        <f t="shared" si="5"/>
        <v>0</v>
      </c>
      <c r="L173" s="64" t="s">
        <v>1015</v>
      </c>
      <c r="N173" s="64" t="s">
        <v>1016</v>
      </c>
    </row>
    <row r="174" spans="1:14" x14ac:dyDescent="0.25">
      <c r="A174" s="201"/>
      <c r="B174" s="33" t="s">
        <v>89</v>
      </c>
      <c r="C174" s="96" t="s">
        <v>34</v>
      </c>
      <c r="D174" s="43">
        <v>10</v>
      </c>
      <c r="E174" s="36">
        <v>10</v>
      </c>
      <c r="F174" s="36">
        <v>200</v>
      </c>
      <c r="G174" s="59">
        <f>'-'!G174</f>
        <v>101.9</v>
      </c>
      <c r="H174" s="88"/>
      <c r="I174" s="37"/>
      <c r="J174" s="38" t="s">
        <v>158</v>
      </c>
      <c r="K174" s="39">
        <f t="shared" si="5"/>
        <v>0</v>
      </c>
      <c r="L174" s="64" t="s">
        <v>1017</v>
      </c>
      <c r="N174" s="64" t="s">
        <v>1018</v>
      </c>
    </row>
    <row r="175" spans="1:14" x14ac:dyDescent="0.25">
      <c r="A175" s="201"/>
      <c r="B175" s="33" t="s">
        <v>199</v>
      </c>
      <c r="C175" s="96" t="s">
        <v>173</v>
      </c>
      <c r="D175" s="43">
        <v>10</v>
      </c>
      <c r="E175" s="36">
        <v>10</v>
      </c>
      <c r="F175" s="36">
        <v>200</v>
      </c>
      <c r="G175" s="59">
        <f>'-'!G175</f>
        <v>133.94</v>
      </c>
      <c r="H175" s="88"/>
      <c r="I175" s="37"/>
      <c r="J175" s="38" t="s">
        <v>158</v>
      </c>
      <c r="K175" s="39">
        <f t="shared" si="5"/>
        <v>0</v>
      </c>
      <c r="L175" s="64" t="s">
        <v>1019</v>
      </c>
      <c r="N175" s="64" t="s">
        <v>1020</v>
      </c>
    </row>
    <row r="176" spans="1:14" x14ac:dyDescent="0.25">
      <c r="A176" s="201"/>
      <c r="B176" s="33" t="s">
        <v>88</v>
      </c>
      <c r="C176" s="96" t="s">
        <v>35</v>
      </c>
      <c r="D176" s="43">
        <v>10</v>
      </c>
      <c r="E176" s="36">
        <v>10</v>
      </c>
      <c r="F176" s="36">
        <v>200</v>
      </c>
      <c r="G176" s="59">
        <f>'-'!G176</f>
        <v>131.33000000000001</v>
      </c>
      <c r="H176" s="59"/>
      <c r="I176" s="37"/>
      <c r="J176" s="38" t="s">
        <v>158</v>
      </c>
      <c r="K176" s="39">
        <f t="shared" si="5"/>
        <v>0</v>
      </c>
      <c r="L176" s="64" t="s">
        <v>1021</v>
      </c>
      <c r="N176" s="64" t="s">
        <v>1022</v>
      </c>
    </row>
    <row r="177" spans="1:14" x14ac:dyDescent="0.25">
      <c r="A177" s="201"/>
      <c r="B177" s="33" t="s">
        <v>87</v>
      </c>
      <c r="C177" s="97" t="s">
        <v>3487</v>
      </c>
      <c r="D177" s="43">
        <v>10</v>
      </c>
      <c r="E177" s="36">
        <v>10</v>
      </c>
      <c r="F177" s="36">
        <v>200</v>
      </c>
      <c r="G177" s="59">
        <f>'-'!G177</f>
        <v>93.75</v>
      </c>
      <c r="H177" s="88"/>
      <c r="I177" s="37"/>
      <c r="J177" s="38" t="s">
        <v>158</v>
      </c>
      <c r="K177" s="39">
        <f t="shared" si="5"/>
        <v>0</v>
      </c>
      <c r="L177" s="64" t="s">
        <v>1023</v>
      </c>
      <c r="N177" s="64" t="s">
        <v>1024</v>
      </c>
    </row>
    <row r="178" spans="1:14" x14ac:dyDescent="0.25">
      <c r="A178" s="201"/>
      <c r="B178" s="33" t="s">
        <v>86</v>
      </c>
      <c r="C178" s="96" t="s">
        <v>36</v>
      </c>
      <c r="D178" s="43">
        <v>10</v>
      </c>
      <c r="E178" s="36">
        <v>5</v>
      </c>
      <c r="F178" s="36">
        <v>100</v>
      </c>
      <c r="G178" s="59">
        <f>'-'!G178</f>
        <v>163.98</v>
      </c>
      <c r="H178" s="88"/>
      <c r="I178" s="37"/>
      <c r="J178" s="38" t="s">
        <v>158</v>
      </c>
      <c r="K178" s="39">
        <f t="shared" si="5"/>
        <v>0</v>
      </c>
      <c r="L178" s="64" t="s">
        <v>1025</v>
      </c>
      <c r="N178" s="64" t="s">
        <v>1026</v>
      </c>
    </row>
    <row r="179" spans="1:14" x14ac:dyDescent="0.25">
      <c r="A179" s="201"/>
      <c r="B179" s="33" t="s">
        <v>85</v>
      </c>
      <c r="C179" s="96" t="s">
        <v>37</v>
      </c>
      <c r="D179" s="43">
        <v>10</v>
      </c>
      <c r="E179" s="36">
        <v>5</v>
      </c>
      <c r="F179" s="36">
        <v>100</v>
      </c>
      <c r="G179" s="59">
        <f>'-'!G179</f>
        <v>203.61</v>
      </c>
      <c r="H179" s="59"/>
      <c r="I179" s="37"/>
      <c r="J179" s="38" t="s">
        <v>158</v>
      </c>
      <c r="K179" s="39">
        <f t="shared" si="5"/>
        <v>0</v>
      </c>
      <c r="L179" s="64" t="s">
        <v>1027</v>
      </c>
      <c r="N179" s="64" t="s">
        <v>1028</v>
      </c>
    </row>
    <row r="180" spans="1:14" x14ac:dyDescent="0.25">
      <c r="A180" s="201"/>
      <c r="B180" s="33" t="s">
        <v>84</v>
      </c>
      <c r="C180" s="34" t="s">
        <v>38</v>
      </c>
      <c r="D180" s="43">
        <v>10</v>
      </c>
      <c r="E180" s="36">
        <v>5</v>
      </c>
      <c r="F180" s="36">
        <v>100</v>
      </c>
      <c r="G180" s="59">
        <f>'-'!G180</f>
        <v>228.47</v>
      </c>
      <c r="H180" s="88"/>
      <c r="I180" s="37"/>
      <c r="J180" s="38" t="s">
        <v>158</v>
      </c>
      <c r="K180" s="39">
        <f t="shared" si="5"/>
        <v>0</v>
      </c>
      <c r="L180" s="64" t="s">
        <v>1029</v>
      </c>
      <c r="N180" s="64" t="s">
        <v>1030</v>
      </c>
    </row>
    <row r="181" spans="1:14" x14ac:dyDescent="0.25">
      <c r="A181" s="201"/>
      <c r="B181" s="33" t="s">
        <v>200</v>
      </c>
      <c r="C181" s="34" t="s">
        <v>174</v>
      </c>
      <c r="D181" s="43">
        <v>10</v>
      </c>
      <c r="E181" s="36">
        <v>5</v>
      </c>
      <c r="F181" s="36">
        <v>100</v>
      </c>
      <c r="G181" s="59">
        <f>'-'!G181</f>
        <v>254.26</v>
      </c>
      <c r="H181" s="88"/>
      <c r="I181" s="37"/>
      <c r="J181" s="38" t="s">
        <v>158</v>
      </c>
      <c r="K181" s="39">
        <f t="shared" si="5"/>
        <v>0</v>
      </c>
      <c r="L181" s="64" t="s">
        <v>1031</v>
      </c>
      <c r="N181" s="64" t="s">
        <v>1032</v>
      </c>
    </row>
    <row r="182" spans="1:14" x14ac:dyDescent="0.25">
      <c r="A182" s="201"/>
      <c r="B182" s="33" t="s">
        <v>251</v>
      </c>
      <c r="C182" s="34" t="s">
        <v>240</v>
      </c>
      <c r="D182" s="43">
        <v>10</v>
      </c>
      <c r="E182" s="36">
        <v>5</v>
      </c>
      <c r="F182" s="36">
        <v>100</v>
      </c>
      <c r="G182" s="59">
        <f>'-'!G182</f>
        <v>279.63</v>
      </c>
      <c r="H182" s="88"/>
      <c r="I182" s="37"/>
      <c r="J182" s="38" t="s">
        <v>158</v>
      </c>
      <c r="K182" s="39">
        <f t="shared" si="5"/>
        <v>0</v>
      </c>
      <c r="L182" s="64" t="s">
        <v>1033</v>
      </c>
      <c r="N182" s="64" t="s">
        <v>1034</v>
      </c>
    </row>
    <row r="183" spans="1:14" x14ac:dyDescent="0.25">
      <c r="A183" s="201"/>
      <c r="B183" s="33" t="s">
        <v>83</v>
      </c>
      <c r="C183" s="34" t="s">
        <v>39</v>
      </c>
      <c r="D183" s="43">
        <v>10</v>
      </c>
      <c r="E183" s="36">
        <v>5</v>
      </c>
      <c r="F183" s="36">
        <v>50</v>
      </c>
      <c r="G183" s="59">
        <f>'-'!G183</f>
        <v>370.43</v>
      </c>
      <c r="H183" s="59"/>
      <c r="I183" s="37"/>
      <c r="J183" s="38" t="s">
        <v>158</v>
      </c>
      <c r="K183" s="39">
        <f t="shared" si="5"/>
        <v>0</v>
      </c>
      <c r="L183" s="64" t="s">
        <v>1035</v>
      </c>
      <c r="N183" s="64" t="s">
        <v>1036</v>
      </c>
    </row>
    <row r="184" spans="1:14" x14ac:dyDescent="0.25">
      <c r="A184" s="201"/>
      <c r="B184" s="33" t="s">
        <v>201</v>
      </c>
      <c r="C184" s="96" t="s">
        <v>175</v>
      </c>
      <c r="D184" s="43">
        <v>10</v>
      </c>
      <c r="E184" s="36">
        <v>5</v>
      </c>
      <c r="F184" s="36">
        <v>50</v>
      </c>
      <c r="G184" s="59">
        <f>'-'!G184</f>
        <v>366.2</v>
      </c>
      <c r="H184" s="88"/>
      <c r="I184" s="37"/>
      <c r="J184" s="38" t="s">
        <v>158</v>
      </c>
      <c r="K184" s="39">
        <f t="shared" si="5"/>
        <v>0</v>
      </c>
      <c r="L184" s="64" t="s">
        <v>1037</v>
      </c>
      <c r="N184" s="64" t="s">
        <v>1038</v>
      </c>
    </row>
    <row r="185" spans="1:14" x14ac:dyDescent="0.25">
      <c r="A185" s="201"/>
      <c r="B185" s="33" t="s">
        <v>202</v>
      </c>
      <c r="C185" s="96" t="s">
        <v>176</v>
      </c>
      <c r="D185" s="43">
        <v>10</v>
      </c>
      <c r="E185" s="36">
        <v>5</v>
      </c>
      <c r="F185" s="36">
        <v>50</v>
      </c>
      <c r="G185" s="59">
        <f>'-'!G185</f>
        <v>481.05</v>
      </c>
      <c r="H185" s="59"/>
      <c r="I185" s="37"/>
      <c r="J185" s="38" t="s">
        <v>158</v>
      </c>
      <c r="K185" s="39">
        <f t="shared" si="5"/>
        <v>0</v>
      </c>
      <c r="L185" s="64" t="s">
        <v>1039</v>
      </c>
      <c r="N185" s="64" t="s">
        <v>1040</v>
      </c>
    </row>
    <row r="186" spans="1:14" x14ac:dyDescent="0.25">
      <c r="A186" s="201"/>
      <c r="B186" s="33" t="s">
        <v>252</v>
      </c>
      <c r="C186" s="96" t="s">
        <v>241</v>
      </c>
      <c r="D186" s="43">
        <v>10</v>
      </c>
      <c r="E186" s="36">
        <v>5</v>
      </c>
      <c r="F186" s="36">
        <v>50</v>
      </c>
      <c r="G186" s="59">
        <f>'-'!G186</f>
        <v>455.85</v>
      </c>
      <c r="H186" s="88"/>
      <c r="I186" s="37"/>
      <c r="J186" s="38" t="s">
        <v>158</v>
      </c>
      <c r="K186" s="39">
        <f t="shared" si="5"/>
        <v>0</v>
      </c>
      <c r="L186" s="64" t="s">
        <v>1041</v>
      </c>
      <c r="N186" s="64" t="s">
        <v>1042</v>
      </c>
    </row>
    <row r="187" spans="1:14" x14ac:dyDescent="0.25">
      <c r="A187" s="201"/>
      <c r="B187" s="33" t="s">
        <v>82</v>
      </c>
      <c r="C187" s="96" t="s">
        <v>40</v>
      </c>
      <c r="D187" s="43">
        <v>5</v>
      </c>
      <c r="E187" s="36">
        <v>5</v>
      </c>
      <c r="F187" s="36">
        <v>50</v>
      </c>
      <c r="G187" s="59">
        <f>'-'!G187</f>
        <v>289.79000000000002</v>
      </c>
      <c r="H187" s="59"/>
      <c r="I187" s="37"/>
      <c r="J187" s="38" t="s">
        <v>158</v>
      </c>
      <c r="K187" s="39">
        <f t="shared" si="5"/>
        <v>0</v>
      </c>
      <c r="L187" s="64" t="s">
        <v>1043</v>
      </c>
      <c r="N187" s="64" t="s">
        <v>1044</v>
      </c>
    </row>
    <row r="188" spans="1:14" x14ac:dyDescent="0.25">
      <c r="A188" s="201"/>
      <c r="B188" s="33" t="s">
        <v>667</v>
      </c>
      <c r="C188" s="96" t="s">
        <v>645</v>
      </c>
      <c r="D188" s="43">
        <v>5</v>
      </c>
      <c r="E188" s="36">
        <v>5</v>
      </c>
      <c r="F188" s="36">
        <v>50</v>
      </c>
      <c r="G188" s="59">
        <f>'-'!G188</f>
        <v>309.10000000000002</v>
      </c>
      <c r="H188" s="88"/>
      <c r="I188" s="37"/>
      <c r="J188" s="38" t="s">
        <v>158</v>
      </c>
      <c r="K188" s="39">
        <f t="shared" si="5"/>
        <v>0</v>
      </c>
      <c r="L188" s="64" t="s">
        <v>1045</v>
      </c>
      <c r="N188" s="64" t="s">
        <v>1046</v>
      </c>
    </row>
    <row r="189" spans="1:14" x14ac:dyDescent="0.25">
      <c r="A189" s="201"/>
      <c r="B189" s="33" t="s">
        <v>668</v>
      </c>
      <c r="C189" s="96" t="s">
        <v>646</v>
      </c>
      <c r="D189" s="43">
        <v>5</v>
      </c>
      <c r="E189" s="36">
        <v>5</v>
      </c>
      <c r="F189" s="36">
        <v>30</v>
      </c>
      <c r="G189" s="59">
        <f>'-'!G189</f>
        <v>358.6</v>
      </c>
      <c r="H189" s="88"/>
      <c r="I189" s="37"/>
      <c r="J189" s="38" t="s">
        <v>158</v>
      </c>
      <c r="K189" s="39">
        <f t="shared" si="5"/>
        <v>0</v>
      </c>
      <c r="L189" s="64" t="s">
        <v>1047</v>
      </c>
      <c r="N189" s="64" t="s">
        <v>1048</v>
      </c>
    </row>
    <row r="190" spans="1:14" x14ac:dyDescent="0.25">
      <c r="A190" s="201"/>
      <c r="B190" s="33" t="s">
        <v>669</v>
      </c>
      <c r="C190" s="97" t="s">
        <v>3488</v>
      </c>
      <c r="D190" s="43">
        <v>5</v>
      </c>
      <c r="E190" s="36">
        <v>5</v>
      </c>
      <c r="F190" s="36">
        <v>30</v>
      </c>
      <c r="G190" s="59">
        <f>'-'!G190</f>
        <v>300</v>
      </c>
      <c r="H190" s="88"/>
      <c r="I190" s="37"/>
      <c r="J190" s="38" t="s">
        <v>158</v>
      </c>
      <c r="K190" s="39">
        <f t="shared" si="5"/>
        <v>0</v>
      </c>
      <c r="L190" s="64" t="s">
        <v>1049</v>
      </c>
      <c r="N190" s="64" t="s">
        <v>1050</v>
      </c>
    </row>
    <row r="191" spans="1:14" x14ac:dyDescent="0.25">
      <c r="A191" s="201"/>
      <c r="B191" s="33" t="s">
        <v>203</v>
      </c>
      <c r="C191" s="96" t="s">
        <v>177</v>
      </c>
      <c r="D191" s="43">
        <v>5</v>
      </c>
      <c r="E191" s="36">
        <v>5</v>
      </c>
      <c r="F191" s="36">
        <v>30</v>
      </c>
      <c r="G191" s="59">
        <f>'-'!G191</f>
        <v>449.82</v>
      </c>
      <c r="H191" s="59"/>
      <c r="I191" s="37"/>
      <c r="J191" s="38" t="s">
        <v>158</v>
      </c>
      <c r="K191" s="39">
        <f t="shared" si="5"/>
        <v>0</v>
      </c>
      <c r="L191" s="64" t="s">
        <v>1051</v>
      </c>
      <c r="N191" s="64" t="s">
        <v>1052</v>
      </c>
    </row>
    <row r="192" spans="1:14" x14ac:dyDescent="0.25">
      <c r="A192" s="201"/>
      <c r="B192" s="33" t="s">
        <v>670</v>
      </c>
      <c r="C192" s="97" t="s">
        <v>3489</v>
      </c>
      <c r="D192" s="43">
        <v>5</v>
      </c>
      <c r="E192" s="36">
        <v>5</v>
      </c>
      <c r="F192" s="36">
        <v>30</v>
      </c>
      <c r="G192" s="59">
        <f>'-'!G192</f>
        <v>356.25</v>
      </c>
      <c r="H192" s="88"/>
      <c r="I192" s="37"/>
      <c r="J192" s="38" t="s">
        <v>158</v>
      </c>
      <c r="K192" s="39">
        <f t="shared" si="5"/>
        <v>0</v>
      </c>
      <c r="L192" s="64" t="s">
        <v>1053</v>
      </c>
      <c r="N192" s="64" t="s">
        <v>1054</v>
      </c>
    </row>
    <row r="193" spans="1:14" x14ac:dyDescent="0.25">
      <c r="A193" s="201"/>
      <c r="B193" s="33" t="s">
        <v>671</v>
      </c>
      <c r="C193" s="96" t="s">
        <v>647</v>
      </c>
      <c r="D193" s="43">
        <v>5</v>
      </c>
      <c r="E193" s="36">
        <v>5</v>
      </c>
      <c r="F193" s="36">
        <v>20</v>
      </c>
      <c r="G193" s="59">
        <f>'-'!G193</f>
        <v>528.11</v>
      </c>
      <c r="H193" s="88"/>
      <c r="I193" s="37"/>
      <c r="J193" s="38" t="s">
        <v>158</v>
      </c>
      <c r="K193" s="39">
        <f t="shared" si="5"/>
        <v>0</v>
      </c>
      <c r="L193" s="64" t="s">
        <v>1055</v>
      </c>
      <c r="N193" s="64" t="s">
        <v>1056</v>
      </c>
    </row>
    <row r="194" spans="1:14" x14ac:dyDescent="0.25">
      <c r="A194" s="201"/>
      <c r="B194" s="33" t="s">
        <v>672</v>
      </c>
      <c r="C194" s="96" t="s">
        <v>648</v>
      </c>
      <c r="D194" s="43">
        <v>5</v>
      </c>
      <c r="E194" s="36">
        <v>5</v>
      </c>
      <c r="F194" s="36">
        <v>20</v>
      </c>
      <c r="G194" s="59">
        <f>'-'!G194</f>
        <v>561.11</v>
      </c>
      <c r="H194" s="88"/>
      <c r="I194" s="37"/>
      <c r="J194" s="38" t="s">
        <v>158</v>
      </c>
      <c r="K194" s="39">
        <f t="shared" si="5"/>
        <v>0</v>
      </c>
      <c r="L194" s="64" t="s">
        <v>1057</v>
      </c>
      <c r="N194" s="64" t="s">
        <v>1058</v>
      </c>
    </row>
    <row r="195" spans="1:14" x14ac:dyDescent="0.25">
      <c r="A195" s="201"/>
      <c r="B195" s="33" t="s">
        <v>253</v>
      </c>
      <c r="C195" s="96" t="s">
        <v>242</v>
      </c>
      <c r="D195" s="43">
        <v>5</v>
      </c>
      <c r="E195" s="36">
        <v>5</v>
      </c>
      <c r="F195" s="36">
        <v>20</v>
      </c>
      <c r="G195" s="59">
        <f>'-'!G195</f>
        <v>627.83000000000004</v>
      </c>
      <c r="H195" s="59"/>
      <c r="I195" s="37"/>
      <c r="J195" s="38" t="s">
        <v>158</v>
      </c>
      <c r="K195" s="39">
        <f t="shared" si="5"/>
        <v>0</v>
      </c>
      <c r="L195" s="64" t="s">
        <v>1059</v>
      </c>
      <c r="N195" s="64" t="s">
        <v>1060</v>
      </c>
    </row>
    <row r="196" spans="1:14" x14ac:dyDescent="0.25">
      <c r="A196" s="201"/>
      <c r="B196" s="33" t="s">
        <v>673</v>
      </c>
      <c r="C196" s="34" t="s">
        <v>649</v>
      </c>
      <c r="D196" s="43">
        <v>5</v>
      </c>
      <c r="E196" s="36">
        <v>5</v>
      </c>
      <c r="F196" s="36">
        <v>20</v>
      </c>
      <c r="G196" s="59">
        <f>'-'!G196</f>
        <v>777.74</v>
      </c>
      <c r="H196" s="88"/>
      <c r="I196" s="37"/>
      <c r="J196" s="38" t="s">
        <v>158</v>
      </c>
      <c r="K196" s="39">
        <f t="shared" si="5"/>
        <v>0</v>
      </c>
      <c r="L196" s="64" t="s">
        <v>1061</v>
      </c>
      <c r="N196" s="64" t="s">
        <v>1062</v>
      </c>
    </row>
    <row r="197" spans="1:14" x14ac:dyDescent="0.25">
      <c r="A197" s="201"/>
      <c r="B197" s="33" t="s">
        <v>674</v>
      </c>
      <c r="C197" s="34" t="s">
        <v>650</v>
      </c>
      <c r="D197" s="43">
        <v>5</v>
      </c>
      <c r="E197" s="36">
        <v>5</v>
      </c>
      <c r="F197" s="36">
        <v>20</v>
      </c>
      <c r="G197" s="59">
        <f>'-'!G197</f>
        <v>817.63</v>
      </c>
      <c r="H197" s="88"/>
      <c r="I197" s="37"/>
      <c r="J197" s="38" t="s">
        <v>158</v>
      </c>
      <c r="K197" s="39">
        <f t="shared" si="5"/>
        <v>0</v>
      </c>
      <c r="L197" s="64" t="s">
        <v>1063</v>
      </c>
      <c r="N197" s="64" t="s">
        <v>1064</v>
      </c>
    </row>
    <row r="198" spans="1:14" x14ac:dyDescent="0.25">
      <c r="A198" s="201"/>
      <c r="B198" s="33" t="s">
        <v>675</v>
      </c>
      <c r="C198" s="97" t="s">
        <v>3490</v>
      </c>
      <c r="D198" s="43">
        <v>5</v>
      </c>
      <c r="E198" s="36">
        <v>5</v>
      </c>
      <c r="F198" s="36">
        <v>20</v>
      </c>
      <c r="G198" s="59">
        <f>'-'!G198</f>
        <v>850</v>
      </c>
      <c r="H198" s="88"/>
      <c r="I198" s="37"/>
      <c r="J198" s="38" t="s">
        <v>158</v>
      </c>
      <c r="K198" s="39">
        <f t="shared" si="5"/>
        <v>0</v>
      </c>
      <c r="L198" s="64" t="s">
        <v>1065</v>
      </c>
      <c r="N198" s="64" t="s">
        <v>1066</v>
      </c>
    </row>
    <row r="199" spans="1:14" x14ac:dyDescent="0.25">
      <c r="A199" s="201"/>
      <c r="B199" s="33" t="s">
        <v>204</v>
      </c>
      <c r="C199" s="96" t="s">
        <v>178</v>
      </c>
      <c r="D199" s="43">
        <v>5</v>
      </c>
      <c r="E199" s="36">
        <v>5</v>
      </c>
      <c r="F199" s="36">
        <v>30</v>
      </c>
      <c r="G199" s="59">
        <f>'-'!G199</f>
        <v>1001.32</v>
      </c>
      <c r="H199" s="59"/>
      <c r="I199" s="37"/>
      <c r="J199" s="38" t="s">
        <v>158</v>
      </c>
      <c r="K199" s="39">
        <f t="shared" si="5"/>
        <v>0</v>
      </c>
      <c r="L199" s="64" t="s">
        <v>1067</v>
      </c>
      <c r="N199" s="64" t="s">
        <v>1068</v>
      </c>
    </row>
    <row r="200" spans="1:14" x14ac:dyDescent="0.25">
      <c r="A200" s="201"/>
      <c r="B200" s="33" t="s">
        <v>676</v>
      </c>
      <c r="C200" s="96" t="s">
        <v>651</v>
      </c>
      <c r="D200" s="43">
        <v>5</v>
      </c>
      <c r="E200" s="36">
        <v>2</v>
      </c>
      <c r="F200" s="36">
        <v>12</v>
      </c>
      <c r="G200" s="59">
        <f>'-'!G200</f>
        <v>1317.02</v>
      </c>
      <c r="H200" s="59"/>
      <c r="I200" s="37"/>
      <c r="J200" s="38" t="s">
        <v>158</v>
      </c>
      <c r="K200" s="39">
        <f t="shared" si="5"/>
        <v>0</v>
      </c>
      <c r="L200" s="64" t="s">
        <v>1069</v>
      </c>
      <c r="N200" s="64" t="s">
        <v>1070</v>
      </c>
    </row>
    <row r="201" spans="1:14" x14ac:dyDescent="0.25">
      <c r="A201" s="201"/>
      <c r="B201" s="33" t="s">
        <v>677</v>
      </c>
      <c r="C201" s="97" t="s">
        <v>3491</v>
      </c>
      <c r="D201" s="35">
        <v>1</v>
      </c>
      <c r="E201" s="36">
        <v>12</v>
      </c>
      <c r="F201" s="36">
        <v>60</v>
      </c>
      <c r="G201" s="59">
        <f>'-'!G201</f>
        <v>248.75</v>
      </c>
      <c r="H201" s="88"/>
      <c r="I201" s="37"/>
      <c r="J201" s="38" t="s">
        <v>158</v>
      </c>
      <c r="K201" s="39">
        <f t="shared" si="5"/>
        <v>0</v>
      </c>
      <c r="L201" s="64" t="s">
        <v>1071</v>
      </c>
      <c r="N201" s="64" t="s">
        <v>1072</v>
      </c>
    </row>
    <row r="202" spans="1:14" x14ac:dyDescent="0.25">
      <c r="A202" s="201"/>
      <c r="B202" s="199" t="s">
        <v>396</v>
      </c>
      <c r="C202" s="199"/>
      <c r="D202" s="199"/>
      <c r="E202" s="199"/>
      <c r="F202" s="199"/>
      <c r="G202" s="199"/>
      <c r="H202" s="199"/>
      <c r="I202" s="199"/>
      <c r="J202" s="199"/>
      <c r="K202" s="199"/>
    </row>
    <row r="203" spans="1:14" ht="15" customHeight="1" x14ac:dyDescent="0.25">
      <c r="A203" s="201"/>
      <c r="B203" s="33" t="s">
        <v>400</v>
      </c>
      <c r="C203" s="34" t="s">
        <v>397</v>
      </c>
      <c r="D203" s="35">
        <v>1</v>
      </c>
      <c r="E203" s="36">
        <v>50</v>
      </c>
      <c r="F203" s="36">
        <v>500</v>
      </c>
      <c r="G203" s="59">
        <f>'-'!G203</f>
        <v>110.19</v>
      </c>
      <c r="H203" s="59"/>
      <c r="I203" s="37"/>
      <c r="J203" s="38" t="s">
        <v>158</v>
      </c>
      <c r="K203" s="39">
        <f t="shared" ref="K203:K214" si="6">G203*I203</f>
        <v>0</v>
      </c>
      <c r="L203" s="64" t="s">
        <v>1073</v>
      </c>
      <c r="N203" s="64" t="s">
        <v>1074</v>
      </c>
    </row>
    <row r="204" spans="1:14" ht="15" customHeight="1" x14ac:dyDescent="0.25">
      <c r="A204" s="201"/>
      <c r="B204" s="33" t="s">
        <v>401</v>
      </c>
      <c r="C204" s="34" t="s">
        <v>1793</v>
      </c>
      <c r="D204" s="35">
        <v>1</v>
      </c>
      <c r="E204" s="36">
        <v>50</v>
      </c>
      <c r="F204" s="36">
        <v>500</v>
      </c>
      <c r="G204" s="59">
        <f>'-'!G204</f>
        <v>101.19</v>
      </c>
      <c r="H204" s="59"/>
      <c r="I204" s="37"/>
      <c r="J204" s="38" t="s">
        <v>158</v>
      </c>
      <c r="K204" s="39">
        <f t="shared" si="6"/>
        <v>0</v>
      </c>
      <c r="L204" s="64" t="s">
        <v>1075</v>
      </c>
      <c r="N204" s="64" t="s">
        <v>1076</v>
      </c>
    </row>
    <row r="205" spans="1:14" ht="15" customHeight="1" x14ac:dyDescent="0.25">
      <c r="A205" s="201"/>
      <c r="B205" s="33" t="s">
        <v>402</v>
      </c>
      <c r="C205" s="34" t="s">
        <v>1794</v>
      </c>
      <c r="D205" s="35">
        <v>1</v>
      </c>
      <c r="E205" s="36">
        <v>50</v>
      </c>
      <c r="F205" s="36">
        <v>500</v>
      </c>
      <c r="G205" s="59">
        <f>'-'!G205</f>
        <v>146.78</v>
      </c>
      <c r="H205" s="59"/>
      <c r="I205" s="37"/>
      <c r="J205" s="38" t="s">
        <v>158</v>
      </c>
      <c r="K205" s="39">
        <f t="shared" si="6"/>
        <v>0</v>
      </c>
      <c r="L205" s="64" t="s">
        <v>1077</v>
      </c>
      <c r="N205" s="64" t="s">
        <v>1078</v>
      </c>
    </row>
    <row r="206" spans="1:14" ht="15" customHeight="1" x14ac:dyDescent="0.25">
      <c r="A206" s="201"/>
      <c r="B206" s="33" t="s">
        <v>403</v>
      </c>
      <c r="C206" s="34" t="s">
        <v>1795</v>
      </c>
      <c r="D206" s="35">
        <v>1</v>
      </c>
      <c r="E206" s="36">
        <v>50</v>
      </c>
      <c r="F206" s="36">
        <v>500</v>
      </c>
      <c r="G206" s="59">
        <f>'-'!G206</f>
        <v>176.19</v>
      </c>
      <c r="H206" s="59"/>
      <c r="I206" s="37"/>
      <c r="J206" s="38" t="s">
        <v>158</v>
      </c>
      <c r="K206" s="39">
        <f t="shared" si="6"/>
        <v>0</v>
      </c>
      <c r="L206" s="64" t="s">
        <v>1079</v>
      </c>
      <c r="N206" s="64" t="s">
        <v>1080</v>
      </c>
    </row>
    <row r="207" spans="1:14" ht="15" customHeight="1" x14ac:dyDescent="0.25">
      <c r="A207" s="201"/>
      <c r="B207" s="33" t="s">
        <v>404</v>
      </c>
      <c r="C207" s="34" t="s">
        <v>1796</v>
      </c>
      <c r="D207" s="35">
        <v>1</v>
      </c>
      <c r="E207" s="36">
        <v>50</v>
      </c>
      <c r="F207" s="36">
        <v>300</v>
      </c>
      <c r="G207" s="59">
        <f>'-'!G207</f>
        <v>193.24</v>
      </c>
      <c r="H207" s="59"/>
      <c r="I207" s="37"/>
      <c r="J207" s="38" t="s">
        <v>158</v>
      </c>
      <c r="K207" s="39">
        <f t="shared" si="6"/>
        <v>0</v>
      </c>
      <c r="L207" s="64" t="s">
        <v>1081</v>
      </c>
      <c r="N207" s="64" t="s">
        <v>1082</v>
      </c>
    </row>
    <row r="208" spans="1:14" ht="15" customHeight="1" x14ac:dyDescent="0.25">
      <c r="A208" s="201"/>
      <c r="B208" s="33" t="s">
        <v>484</v>
      </c>
      <c r="C208" s="34" t="s">
        <v>479</v>
      </c>
      <c r="D208" s="35">
        <v>1</v>
      </c>
      <c r="E208" s="36">
        <v>50</v>
      </c>
      <c r="F208" s="36">
        <v>250</v>
      </c>
      <c r="G208" s="59">
        <f>'-'!G208</f>
        <v>233.5</v>
      </c>
      <c r="H208" s="59"/>
      <c r="I208" s="37"/>
      <c r="J208" s="38" t="s">
        <v>158</v>
      </c>
      <c r="K208" s="39">
        <f t="shared" si="6"/>
        <v>0</v>
      </c>
      <c r="L208" s="64" t="s">
        <v>1083</v>
      </c>
      <c r="N208" s="64" t="s">
        <v>1084</v>
      </c>
    </row>
    <row r="209" spans="1:14" ht="15" customHeight="1" x14ac:dyDescent="0.25">
      <c r="A209" s="201"/>
      <c r="B209" s="33" t="s">
        <v>405</v>
      </c>
      <c r="C209" s="34" t="s">
        <v>398</v>
      </c>
      <c r="D209" s="35">
        <v>1</v>
      </c>
      <c r="E209" s="36">
        <v>50</v>
      </c>
      <c r="F209" s="36">
        <v>200</v>
      </c>
      <c r="G209" s="59">
        <f>'-'!G209</f>
        <v>275.76</v>
      </c>
      <c r="H209" s="59"/>
      <c r="I209" s="37"/>
      <c r="J209" s="38" t="s">
        <v>158</v>
      </c>
      <c r="K209" s="39">
        <f t="shared" si="6"/>
        <v>0</v>
      </c>
      <c r="L209" s="64" t="s">
        <v>1085</v>
      </c>
      <c r="N209" s="64" t="s">
        <v>1086</v>
      </c>
    </row>
    <row r="210" spans="1:14" ht="15" customHeight="1" x14ac:dyDescent="0.25">
      <c r="A210" s="201"/>
      <c r="B210" s="33" t="s">
        <v>485</v>
      </c>
      <c r="C210" s="34" t="s">
        <v>480</v>
      </c>
      <c r="D210" s="35">
        <v>1</v>
      </c>
      <c r="E210" s="36">
        <v>15</v>
      </c>
      <c r="F210" s="36">
        <v>150</v>
      </c>
      <c r="G210" s="59">
        <f>'-'!G210</f>
        <v>337.81</v>
      </c>
      <c r="H210" s="59"/>
      <c r="I210" s="37"/>
      <c r="J210" s="38" t="s">
        <v>158</v>
      </c>
      <c r="K210" s="39">
        <f t="shared" si="6"/>
        <v>0</v>
      </c>
      <c r="L210" s="64" t="s">
        <v>1087</v>
      </c>
      <c r="N210" s="64" t="s">
        <v>1088</v>
      </c>
    </row>
    <row r="211" spans="1:14" ht="15" customHeight="1" x14ac:dyDescent="0.25">
      <c r="A211" s="201"/>
      <c r="B211" s="33" t="s">
        <v>406</v>
      </c>
      <c r="C211" s="34" t="s">
        <v>399</v>
      </c>
      <c r="D211" s="35">
        <v>1</v>
      </c>
      <c r="E211" s="36">
        <v>20</v>
      </c>
      <c r="F211" s="36">
        <v>120</v>
      </c>
      <c r="G211" s="59">
        <f>'-'!G211</f>
        <v>398.26</v>
      </c>
      <c r="H211" s="59"/>
      <c r="I211" s="37"/>
      <c r="J211" s="38" t="s">
        <v>158</v>
      </c>
      <c r="K211" s="39">
        <f t="shared" si="6"/>
        <v>0</v>
      </c>
      <c r="L211" s="64" t="s">
        <v>1089</v>
      </c>
      <c r="N211" s="64" t="s">
        <v>1090</v>
      </c>
    </row>
    <row r="212" spans="1:14" ht="15" customHeight="1" x14ac:dyDescent="0.25">
      <c r="A212" s="201"/>
      <c r="B212" s="33" t="s">
        <v>486</v>
      </c>
      <c r="C212" s="34" t="s">
        <v>481</v>
      </c>
      <c r="D212" s="35">
        <v>1</v>
      </c>
      <c r="E212" s="36">
        <v>20</v>
      </c>
      <c r="F212" s="36">
        <v>120</v>
      </c>
      <c r="G212" s="59">
        <f>'-'!G212</f>
        <v>365.04</v>
      </c>
      <c r="H212" s="59"/>
      <c r="I212" s="37"/>
      <c r="J212" s="38" t="s">
        <v>158</v>
      </c>
      <c r="K212" s="39">
        <f t="shared" si="6"/>
        <v>0</v>
      </c>
      <c r="L212" s="64" t="s">
        <v>1091</v>
      </c>
      <c r="N212" s="64" t="s">
        <v>1092</v>
      </c>
    </row>
    <row r="213" spans="1:14" ht="15" customHeight="1" x14ac:dyDescent="0.25">
      <c r="A213" s="201"/>
      <c r="B213" s="33" t="s">
        <v>487</v>
      </c>
      <c r="C213" s="34" t="s">
        <v>482</v>
      </c>
      <c r="D213" s="35">
        <v>1</v>
      </c>
      <c r="E213" s="36">
        <v>20</v>
      </c>
      <c r="F213" s="36">
        <v>100</v>
      </c>
      <c r="G213" s="59">
        <f>'-'!G213</f>
        <v>452.09</v>
      </c>
      <c r="H213" s="59"/>
      <c r="I213" s="37"/>
      <c r="J213" s="38" t="s">
        <v>158</v>
      </c>
      <c r="K213" s="39">
        <f t="shared" si="6"/>
        <v>0</v>
      </c>
      <c r="L213" s="64" t="s">
        <v>1093</v>
      </c>
      <c r="N213" s="64" t="s">
        <v>1094</v>
      </c>
    </row>
    <row r="214" spans="1:14" ht="15" customHeight="1" x14ac:dyDescent="0.25">
      <c r="A214" s="201"/>
      <c r="B214" s="33" t="s">
        <v>488</v>
      </c>
      <c r="C214" s="34" t="s">
        <v>483</v>
      </c>
      <c r="D214" s="35">
        <v>1</v>
      </c>
      <c r="E214" s="36">
        <v>20</v>
      </c>
      <c r="F214" s="36">
        <v>100</v>
      </c>
      <c r="G214" s="59">
        <f>'-'!G214</f>
        <v>531.25</v>
      </c>
      <c r="H214" s="59"/>
      <c r="I214" s="37"/>
      <c r="J214" s="38" t="s">
        <v>158</v>
      </c>
      <c r="K214" s="39">
        <f t="shared" si="6"/>
        <v>0</v>
      </c>
      <c r="L214" s="64" t="s">
        <v>1095</v>
      </c>
      <c r="N214" s="64" t="s">
        <v>1096</v>
      </c>
    </row>
    <row r="215" spans="1:14" x14ac:dyDescent="0.25">
      <c r="A215" s="201"/>
      <c r="B215" s="199" t="s">
        <v>132</v>
      </c>
      <c r="C215" s="199"/>
      <c r="D215" s="199"/>
      <c r="E215" s="199"/>
      <c r="F215" s="199"/>
      <c r="G215" s="199"/>
      <c r="H215" s="199"/>
      <c r="I215" s="199"/>
      <c r="J215" s="199"/>
      <c r="K215" s="199"/>
    </row>
    <row r="216" spans="1:14" x14ac:dyDescent="0.25">
      <c r="A216" s="201"/>
      <c r="B216" s="33" t="s">
        <v>81</v>
      </c>
      <c r="C216" s="34" t="s">
        <v>41</v>
      </c>
      <c r="D216" s="35">
        <v>1</v>
      </c>
      <c r="E216" s="36">
        <v>25</v>
      </c>
      <c r="F216" s="36">
        <v>200</v>
      </c>
      <c r="G216" s="59">
        <f>'-'!G216</f>
        <v>175.76</v>
      </c>
      <c r="H216" s="59"/>
      <c r="I216" s="37"/>
      <c r="J216" s="38" t="s">
        <v>158</v>
      </c>
      <c r="K216" s="39">
        <f>G216*I216</f>
        <v>0</v>
      </c>
      <c r="L216" s="64" t="s">
        <v>1097</v>
      </c>
      <c r="N216" s="64" t="s">
        <v>1098</v>
      </c>
    </row>
    <row r="217" spans="1:14" x14ac:dyDescent="0.25">
      <c r="A217" s="201"/>
      <c r="B217" s="33" t="s">
        <v>80</v>
      </c>
      <c r="C217" s="34" t="s">
        <v>44</v>
      </c>
      <c r="D217" s="35">
        <v>1</v>
      </c>
      <c r="E217" s="36">
        <v>32</v>
      </c>
      <c r="F217" s="36">
        <v>128</v>
      </c>
      <c r="G217" s="59">
        <f>'-'!G217</f>
        <v>330.99</v>
      </c>
      <c r="H217" s="59"/>
      <c r="I217" s="37"/>
      <c r="J217" s="38" t="s">
        <v>158</v>
      </c>
      <c r="K217" s="39">
        <f>G217*I217</f>
        <v>0</v>
      </c>
      <c r="L217" s="64" t="s">
        <v>1099</v>
      </c>
      <c r="N217" s="64" t="s">
        <v>1100</v>
      </c>
    </row>
    <row r="218" spans="1:14" x14ac:dyDescent="0.25">
      <c r="A218" s="201"/>
      <c r="B218" s="33" t="s">
        <v>79</v>
      </c>
      <c r="C218" s="34" t="s">
        <v>43</v>
      </c>
      <c r="D218" s="35">
        <v>1</v>
      </c>
      <c r="E218" s="36">
        <v>25</v>
      </c>
      <c r="F218" s="36">
        <v>100</v>
      </c>
      <c r="G218" s="59">
        <f>'-'!G218</f>
        <v>519.44000000000005</v>
      </c>
      <c r="H218" s="59"/>
      <c r="I218" s="37"/>
      <c r="J218" s="38" t="s">
        <v>158</v>
      </c>
      <c r="K218" s="39">
        <f>G218*I218</f>
        <v>0</v>
      </c>
      <c r="L218" s="64" t="s">
        <v>1101</v>
      </c>
      <c r="N218" s="64" t="s">
        <v>1102</v>
      </c>
    </row>
    <row r="219" spans="1:14" x14ac:dyDescent="0.25">
      <c r="A219" s="201"/>
      <c r="B219" s="33" t="s">
        <v>78</v>
      </c>
      <c r="C219" s="34" t="s">
        <v>42</v>
      </c>
      <c r="D219" s="35">
        <v>1</v>
      </c>
      <c r="E219" s="36">
        <v>25</v>
      </c>
      <c r="F219" s="36">
        <v>50</v>
      </c>
      <c r="G219" s="59">
        <f>'-'!G219</f>
        <v>871.57</v>
      </c>
      <c r="H219" s="59"/>
      <c r="I219" s="37"/>
      <c r="J219" s="38" t="s">
        <v>158</v>
      </c>
      <c r="K219" s="39">
        <f>G219*I219</f>
        <v>0</v>
      </c>
      <c r="L219" s="64" t="s">
        <v>1103</v>
      </c>
      <c r="N219" s="64" t="s">
        <v>1104</v>
      </c>
    </row>
    <row r="220" spans="1:14" x14ac:dyDescent="0.25">
      <c r="A220" s="201"/>
      <c r="B220" s="33" t="s">
        <v>321</v>
      </c>
      <c r="C220" s="34" t="s">
        <v>302</v>
      </c>
      <c r="D220" s="35">
        <v>1</v>
      </c>
      <c r="E220" s="36">
        <v>25</v>
      </c>
      <c r="F220" s="36">
        <v>40</v>
      </c>
      <c r="G220" s="59">
        <f>'-'!G220</f>
        <v>700.48</v>
      </c>
      <c r="H220" s="59"/>
      <c r="I220" s="37"/>
      <c r="J220" s="38" t="s">
        <v>158</v>
      </c>
      <c r="K220" s="39">
        <f>G220*I220</f>
        <v>0</v>
      </c>
      <c r="L220" s="64" t="s">
        <v>1105</v>
      </c>
      <c r="N220" s="64" t="s">
        <v>1106</v>
      </c>
    </row>
    <row r="221" spans="1:14" x14ac:dyDescent="0.25">
      <c r="A221" s="201"/>
      <c r="B221" s="199" t="s">
        <v>133</v>
      </c>
      <c r="C221" s="199"/>
      <c r="D221" s="199"/>
      <c r="E221" s="199"/>
      <c r="F221" s="199"/>
      <c r="G221" s="199"/>
      <c r="H221" s="199"/>
      <c r="I221" s="199"/>
      <c r="J221" s="199"/>
      <c r="K221" s="199"/>
    </row>
    <row r="222" spans="1:14" x14ac:dyDescent="0.25">
      <c r="A222" s="201"/>
      <c r="B222" s="33" t="s">
        <v>77</v>
      </c>
      <c r="C222" s="34" t="s">
        <v>3308</v>
      </c>
      <c r="D222" s="43">
        <v>10</v>
      </c>
      <c r="E222" s="36">
        <v>10</v>
      </c>
      <c r="F222" s="36">
        <v>500</v>
      </c>
      <c r="G222" s="59">
        <f>'-'!G222</f>
        <v>180.76</v>
      </c>
      <c r="H222" s="59"/>
      <c r="I222" s="37"/>
      <c r="J222" s="38" t="s">
        <v>158</v>
      </c>
      <c r="K222" s="39">
        <f t="shared" ref="K222:K249" si="7">G222*I222</f>
        <v>0</v>
      </c>
      <c r="L222" s="64" t="s">
        <v>1107</v>
      </c>
      <c r="N222" s="64" t="s">
        <v>1108</v>
      </c>
    </row>
    <row r="223" spans="1:14" x14ac:dyDescent="0.25">
      <c r="A223" s="201"/>
      <c r="B223" s="33" t="s">
        <v>76</v>
      </c>
      <c r="C223" s="34" t="s">
        <v>3309</v>
      </c>
      <c r="D223" s="43">
        <v>10</v>
      </c>
      <c r="E223" s="36">
        <v>10</v>
      </c>
      <c r="F223" s="36">
        <v>500</v>
      </c>
      <c r="G223" s="59">
        <f>'-'!G223</f>
        <v>199.53</v>
      </c>
      <c r="H223" s="59"/>
      <c r="I223" s="37"/>
      <c r="J223" s="38" t="s">
        <v>158</v>
      </c>
      <c r="K223" s="39">
        <f t="shared" si="7"/>
        <v>0</v>
      </c>
      <c r="L223" s="64" t="s">
        <v>1109</v>
      </c>
      <c r="N223" s="64" t="s">
        <v>1110</v>
      </c>
    </row>
    <row r="224" spans="1:14" x14ac:dyDescent="0.25">
      <c r="A224" s="201"/>
      <c r="B224" s="33" t="s">
        <v>75</v>
      </c>
      <c r="C224" s="34" t="s">
        <v>3310</v>
      </c>
      <c r="D224" s="43">
        <v>10</v>
      </c>
      <c r="E224" s="36">
        <v>10</v>
      </c>
      <c r="F224" s="36">
        <v>500</v>
      </c>
      <c r="G224" s="59">
        <f>'-'!G224</f>
        <v>249.83</v>
      </c>
      <c r="H224" s="59"/>
      <c r="I224" s="37"/>
      <c r="J224" s="38" t="s">
        <v>158</v>
      </c>
      <c r="K224" s="39">
        <f t="shared" si="7"/>
        <v>0</v>
      </c>
      <c r="L224" s="64" t="s">
        <v>1111</v>
      </c>
      <c r="N224" s="64" t="s">
        <v>1112</v>
      </c>
    </row>
    <row r="225" spans="1:14" x14ac:dyDescent="0.25">
      <c r="A225" s="201"/>
      <c r="B225" s="33" t="s">
        <v>74</v>
      </c>
      <c r="C225" s="34" t="s">
        <v>3311</v>
      </c>
      <c r="D225" s="43">
        <v>10</v>
      </c>
      <c r="E225" s="36">
        <v>10</v>
      </c>
      <c r="F225" s="36">
        <v>500</v>
      </c>
      <c r="G225" s="59">
        <f>'-'!G225</f>
        <v>325.35000000000002</v>
      </c>
      <c r="H225" s="88"/>
      <c r="I225" s="37"/>
      <c r="J225" s="38" t="s">
        <v>158</v>
      </c>
      <c r="K225" s="39">
        <f t="shared" si="7"/>
        <v>0</v>
      </c>
      <c r="L225" s="64" t="s">
        <v>1113</v>
      </c>
      <c r="N225" s="64" t="s">
        <v>1114</v>
      </c>
    </row>
    <row r="226" spans="1:14" x14ac:dyDescent="0.25">
      <c r="A226" s="201"/>
      <c r="B226" s="33" t="s">
        <v>287</v>
      </c>
      <c r="C226" s="34" t="s">
        <v>3312</v>
      </c>
      <c r="D226" s="43">
        <v>10</v>
      </c>
      <c r="E226" s="36">
        <v>10</v>
      </c>
      <c r="F226" s="36">
        <v>250</v>
      </c>
      <c r="G226" s="59">
        <f>'-'!G226</f>
        <v>360.21</v>
      </c>
      <c r="H226" s="88"/>
      <c r="I226" s="37"/>
      <c r="J226" s="38" t="s">
        <v>158</v>
      </c>
      <c r="K226" s="39">
        <f t="shared" si="7"/>
        <v>0</v>
      </c>
      <c r="L226" s="64" t="s">
        <v>1115</v>
      </c>
      <c r="N226" s="64" t="s">
        <v>1116</v>
      </c>
    </row>
    <row r="227" spans="1:14" x14ac:dyDescent="0.25">
      <c r="A227" s="201"/>
      <c r="B227" s="33" t="s">
        <v>205</v>
      </c>
      <c r="C227" s="34" t="s">
        <v>3313</v>
      </c>
      <c r="D227" s="43">
        <v>10</v>
      </c>
      <c r="E227" s="36">
        <v>10</v>
      </c>
      <c r="F227" s="36">
        <v>250</v>
      </c>
      <c r="G227" s="59">
        <f>'-'!G227</f>
        <v>370.09</v>
      </c>
      <c r="H227" s="88"/>
      <c r="I227" s="37"/>
      <c r="J227" s="38" t="s">
        <v>158</v>
      </c>
      <c r="K227" s="39">
        <f t="shared" si="7"/>
        <v>0</v>
      </c>
      <c r="L227" s="64" t="s">
        <v>1117</v>
      </c>
      <c r="N227" s="64" t="s">
        <v>1118</v>
      </c>
    </row>
    <row r="228" spans="1:14" x14ac:dyDescent="0.25">
      <c r="A228" s="201"/>
      <c r="B228" s="33" t="s">
        <v>73</v>
      </c>
      <c r="C228" s="34" t="s">
        <v>3314</v>
      </c>
      <c r="D228" s="43">
        <v>10</v>
      </c>
      <c r="E228" s="36">
        <v>10</v>
      </c>
      <c r="F228" s="36">
        <v>250</v>
      </c>
      <c r="G228" s="59">
        <f>'-'!G228</f>
        <v>383.01</v>
      </c>
      <c r="H228" s="88"/>
      <c r="I228" s="37"/>
      <c r="J228" s="38" t="s">
        <v>158</v>
      </c>
      <c r="K228" s="39">
        <f t="shared" si="7"/>
        <v>0</v>
      </c>
      <c r="L228" s="64" t="s">
        <v>1119</v>
      </c>
      <c r="N228" s="64" t="s">
        <v>1120</v>
      </c>
    </row>
    <row r="229" spans="1:14" x14ac:dyDescent="0.25">
      <c r="A229" s="201"/>
      <c r="B229" s="33" t="s">
        <v>72</v>
      </c>
      <c r="C229" s="34" t="s">
        <v>3315</v>
      </c>
      <c r="D229" s="43">
        <v>10</v>
      </c>
      <c r="E229" s="36">
        <v>10</v>
      </c>
      <c r="F229" s="36">
        <v>250</v>
      </c>
      <c r="G229" s="59">
        <f>'-'!G229</f>
        <v>477.38</v>
      </c>
      <c r="H229" s="59"/>
      <c r="I229" s="37"/>
      <c r="J229" s="38" t="s">
        <v>158</v>
      </c>
      <c r="K229" s="39">
        <f t="shared" si="7"/>
        <v>0</v>
      </c>
      <c r="L229" s="64" t="s">
        <v>1121</v>
      </c>
      <c r="N229" s="64" t="s">
        <v>1122</v>
      </c>
    </row>
    <row r="230" spans="1:14" x14ac:dyDescent="0.25">
      <c r="A230" s="201"/>
      <c r="B230" s="33" t="s">
        <v>206</v>
      </c>
      <c r="C230" s="34" t="s">
        <v>3316</v>
      </c>
      <c r="D230" s="43">
        <v>10</v>
      </c>
      <c r="E230" s="36">
        <v>10</v>
      </c>
      <c r="F230" s="36">
        <v>250</v>
      </c>
      <c r="G230" s="59">
        <f>'-'!G230</f>
        <v>493.68</v>
      </c>
      <c r="H230" s="59"/>
      <c r="I230" s="37"/>
      <c r="J230" s="38" t="s">
        <v>158</v>
      </c>
      <c r="K230" s="39">
        <f t="shared" si="7"/>
        <v>0</v>
      </c>
      <c r="L230" s="64" t="s">
        <v>1123</v>
      </c>
      <c r="N230" s="64" t="s">
        <v>1124</v>
      </c>
    </row>
    <row r="231" spans="1:14" x14ac:dyDescent="0.25">
      <c r="A231" s="201"/>
      <c r="B231" s="33" t="s">
        <v>207</v>
      </c>
      <c r="C231" s="34" t="s">
        <v>3317</v>
      </c>
      <c r="D231" s="43">
        <v>10</v>
      </c>
      <c r="E231" s="36">
        <v>10</v>
      </c>
      <c r="F231" s="36">
        <v>200</v>
      </c>
      <c r="G231" s="59">
        <f>'-'!G231</f>
        <v>584.14</v>
      </c>
      <c r="H231" s="59"/>
      <c r="I231" s="37"/>
      <c r="J231" s="38" t="s">
        <v>158</v>
      </c>
      <c r="K231" s="39">
        <f t="shared" si="7"/>
        <v>0</v>
      </c>
      <c r="L231" s="64" t="s">
        <v>1125</v>
      </c>
      <c r="N231" s="64" t="s">
        <v>1126</v>
      </c>
    </row>
    <row r="232" spans="1:14" x14ac:dyDescent="0.25">
      <c r="A232" s="201"/>
      <c r="B232" s="33" t="s">
        <v>71</v>
      </c>
      <c r="C232" s="34" t="s">
        <v>3318</v>
      </c>
      <c r="D232" s="43">
        <v>10</v>
      </c>
      <c r="E232" s="36">
        <v>10</v>
      </c>
      <c r="F232" s="36">
        <v>250</v>
      </c>
      <c r="G232" s="59">
        <f>'-'!G232</f>
        <v>560.66</v>
      </c>
      <c r="H232" s="88"/>
      <c r="I232" s="37"/>
      <c r="J232" s="38" t="s">
        <v>158</v>
      </c>
      <c r="K232" s="39">
        <f t="shared" si="7"/>
        <v>0</v>
      </c>
      <c r="L232" s="64" t="s">
        <v>1127</v>
      </c>
      <c r="N232" s="64" t="s">
        <v>1128</v>
      </c>
    </row>
    <row r="233" spans="1:14" x14ac:dyDescent="0.25">
      <c r="A233" s="201"/>
      <c r="B233" s="33" t="s">
        <v>208</v>
      </c>
      <c r="C233" s="34" t="s">
        <v>3319</v>
      </c>
      <c r="D233" s="43">
        <v>10</v>
      </c>
      <c r="E233" s="36">
        <v>10</v>
      </c>
      <c r="F233" s="36">
        <v>180</v>
      </c>
      <c r="G233" s="59">
        <f>'-'!G233</f>
        <v>686.83</v>
      </c>
      <c r="H233" s="59"/>
      <c r="I233" s="37"/>
      <c r="J233" s="38" t="s">
        <v>158</v>
      </c>
      <c r="K233" s="39">
        <f t="shared" si="7"/>
        <v>0</v>
      </c>
      <c r="L233" s="64" t="s">
        <v>1129</v>
      </c>
      <c r="N233" s="64" t="s">
        <v>1130</v>
      </c>
    </row>
    <row r="234" spans="1:14" x14ac:dyDescent="0.25">
      <c r="A234" s="201"/>
      <c r="B234" s="33" t="s">
        <v>70</v>
      </c>
      <c r="C234" s="34" t="s">
        <v>3320</v>
      </c>
      <c r="D234" s="43">
        <v>10</v>
      </c>
      <c r="E234" s="36">
        <v>10</v>
      </c>
      <c r="F234" s="36">
        <v>200</v>
      </c>
      <c r="G234" s="59">
        <f>'-'!G234</f>
        <v>679.06</v>
      </c>
      <c r="H234" s="88"/>
      <c r="I234" s="37"/>
      <c r="J234" s="38" t="s">
        <v>158</v>
      </c>
      <c r="K234" s="39">
        <f t="shared" si="7"/>
        <v>0</v>
      </c>
      <c r="L234" s="64" t="s">
        <v>1131</v>
      </c>
      <c r="N234" s="64" t="s">
        <v>1132</v>
      </c>
    </row>
    <row r="235" spans="1:14" x14ac:dyDescent="0.25">
      <c r="A235" s="201"/>
      <c r="B235" s="33" t="s">
        <v>69</v>
      </c>
      <c r="C235" s="34" t="s">
        <v>3321</v>
      </c>
      <c r="D235" s="43">
        <v>10</v>
      </c>
      <c r="E235" s="36">
        <v>10</v>
      </c>
      <c r="F235" s="36">
        <v>100</v>
      </c>
      <c r="G235" s="59">
        <f>'-'!G235</f>
        <v>831.11</v>
      </c>
      <c r="H235" s="59"/>
      <c r="I235" s="37"/>
      <c r="J235" s="38" t="s">
        <v>158</v>
      </c>
      <c r="K235" s="39">
        <f t="shared" si="7"/>
        <v>0</v>
      </c>
      <c r="L235" s="64" t="s">
        <v>1133</v>
      </c>
      <c r="N235" s="64" t="s">
        <v>1134</v>
      </c>
    </row>
    <row r="236" spans="1:14" x14ac:dyDescent="0.25">
      <c r="A236" s="201"/>
      <c r="B236" s="33" t="s">
        <v>68</v>
      </c>
      <c r="C236" s="34" t="s">
        <v>3322</v>
      </c>
      <c r="D236" s="43">
        <v>10</v>
      </c>
      <c r="E236" s="36">
        <v>10</v>
      </c>
      <c r="F236" s="36">
        <v>100</v>
      </c>
      <c r="G236" s="59">
        <f>'-'!G236</f>
        <v>911.39</v>
      </c>
      <c r="H236" s="59"/>
      <c r="I236" s="37"/>
      <c r="J236" s="38" t="s">
        <v>158</v>
      </c>
      <c r="K236" s="39">
        <f t="shared" si="7"/>
        <v>0</v>
      </c>
      <c r="L236" s="64" t="s">
        <v>1135</v>
      </c>
      <c r="N236" s="64" t="s">
        <v>1136</v>
      </c>
    </row>
    <row r="237" spans="1:14" x14ac:dyDescent="0.25">
      <c r="A237" s="201"/>
      <c r="B237" s="33" t="s">
        <v>209</v>
      </c>
      <c r="C237" s="34" t="s">
        <v>3323</v>
      </c>
      <c r="D237" s="43">
        <v>10</v>
      </c>
      <c r="E237" s="36">
        <v>10</v>
      </c>
      <c r="F237" s="36">
        <v>50</v>
      </c>
      <c r="G237" s="59">
        <f>'-'!G237</f>
        <v>1052.95</v>
      </c>
      <c r="H237" s="59"/>
      <c r="I237" s="37"/>
      <c r="J237" s="38" t="s">
        <v>158</v>
      </c>
      <c r="K237" s="39">
        <f t="shared" si="7"/>
        <v>0</v>
      </c>
      <c r="L237" s="64" t="s">
        <v>1137</v>
      </c>
      <c r="N237" s="64" t="s">
        <v>1138</v>
      </c>
    </row>
    <row r="238" spans="1:14" x14ac:dyDescent="0.25">
      <c r="A238" s="201"/>
      <c r="B238" s="33" t="s">
        <v>254</v>
      </c>
      <c r="C238" s="34" t="s">
        <v>3324</v>
      </c>
      <c r="D238" s="43">
        <v>10</v>
      </c>
      <c r="E238" s="36">
        <v>10</v>
      </c>
      <c r="F238" s="36">
        <v>50</v>
      </c>
      <c r="G238" s="59">
        <f>'-'!G238</f>
        <v>1100.28</v>
      </c>
      <c r="H238" s="88"/>
      <c r="I238" s="37"/>
      <c r="J238" s="38" t="s">
        <v>158</v>
      </c>
      <c r="K238" s="39">
        <f t="shared" si="7"/>
        <v>0</v>
      </c>
      <c r="L238" s="64" t="s">
        <v>1139</v>
      </c>
      <c r="N238" s="64" t="s">
        <v>1140</v>
      </c>
    </row>
    <row r="239" spans="1:14" x14ac:dyDescent="0.25">
      <c r="A239" s="201"/>
      <c r="B239" s="33" t="s">
        <v>67</v>
      </c>
      <c r="C239" s="34" t="s">
        <v>3325</v>
      </c>
      <c r="D239" s="43">
        <v>10</v>
      </c>
      <c r="E239" s="36">
        <v>10</v>
      </c>
      <c r="F239" s="36">
        <v>50</v>
      </c>
      <c r="G239" s="59">
        <f>'-'!G239</f>
        <v>1390.54</v>
      </c>
      <c r="H239" s="88"/>
      <c r="I239" s="37"/>
      <c r="J239" s="38" t="s">
        <v>158</v>
      </c>
      <c r="K239" s="39">
        <f t="shared" si="7"/>
        <v>0</v>
      </c>
      <c r="L239" s="64" t="s">
        <v>1141</v>
      </c>
      <c r="N239" s="64" t="s">
        <v>1142</v>
      </c>
    </row>
    <row r="240" spans="1:14" x14ac:dyDescent="0.25">
      <c r="A240" s="201"/>
      <c r="B240" s="33" t="s">
        <v>210</v>
      </c>
      <c r="C240" s="34" t="s">
        <v>3326</v>
      </c>
      <c r="D240" s="43">
        <v>5</v>
      </c>
      <c r="E240" s="36">
        <v>10</v>
      </c>
      <c r="F240" s="36">
        <v>100</v>
      </c>
      <c r="G240" s="59">
        <f>'-'!G240</f>
        <v>800.95</v>
      </c>
      <c r="H240" s="88"/>
      <c r="I240" s="37"/>
      <c r="J240" s="38" t="s">
        <v>158</v>
      </c>
      <c r="K240" s="39">
        <f t="shared" si="7"/>
        <v>0</v>
      </c>
      <c r="L240" s="64" t="s">
        <v>1143</v>
      </c>
      <c r="N240" s="64" t="s">
        <v>1144</v>
      </c>
    </row>
    <row r="241" spans="1:14" x14ac:dyDescent="0.25">
      <c r="A241" s="201"/>
      <c r="B241" s="33" t="s">
        <v>211</v>
      </c>
      <c r="C241" s="34" t="s">
        <v>3327</v>
      </c>
      <c r="D241" s="43">
        <v>5</v>
      </c>
      <c r="E241" s="36">
        <v>10</v>
      </c>
      <c r="F241" s="36">
        <v>90</v>
      </c>
      <c r="G241" s="59">
        <f>'-'!G241</f>
        <v>967.51</v>
      </c>
      <c r="H241" s="59"/>
      <c r="I241" s="37"/>
      <c r="J241" s="38" t="s">
        <v>158</v>
      </c>
      <c r="K241" s="39">
        <f t="shared" si="7"/>
        <v>0</v>
      </c>
      <c r="L241" s="64" t="s">
        <v>1145</v>
      </c>
      <c r="N241" s="64" t="s">
        <v>1146</v>
      </c>
    </row>
    <row r="242" spans="1:14" x14ac:dyDescent="0.25">
      <c r="A242" s="201"/>
      <c r="B242" s="33" t="s">
        <v>212</v>
      </c>
      <c r="C242" s="34" t="s">
        <v>3328</v>
      </c>
      <c r="D242" s="43">
        <v>5</v>
      </c>
      <c r="E242" s="36">
        <v>10</v>
      </c>
      <c r="F242" s="36">
        <v>90</v>
      </c>
      <c r="G242" s="59">
        <f>'-'!G242</f>
        <v>1034.1500000000001</v>
      </c>
      <c r="H242" s="88"/>
      <c r="I242" s="37"/>
      <c r="J242" s="38" t="s">
        <v>158</v>
      </c>
      <c r="K242" s="39">
        <f t="shared" si="7"/>
        <v>0</v>
      </c>
      <c r="L242" s="64" t="s">
        <v>1147</v>
      </c>
      <c r="N242" s="64" t="s">
        <v>1148</v>
      </c>
    </row>
    <row r="243" spans="1:14" x14ac:dyDescent="0.25">
      <c r="A243" s="201"/>
      <c r="B243" s="33" t="s">
        <v>66</v>
      </c>
      <c r="C243" s="34" t="s">
        <v>3329</v>
      </c>
      <c r="D243" s="43">
        <v>5</v>
      </c>
      <c r="E243" s="36">
        <v>10</v>
      </c>
      <c r="F243" s="36">
        <v>100</v>
      </c>
      <c r="G243" s="59">
        <f>'-'!G243</f>
        <v>1063.8399999999999</v>
      </c>
      <c r="H243" s="59"/>
      <c r="I243" s="37"/>
      <c r="J243" s="38" t="s">
        <v>158</v>
      </c>
      <c r="K243" s="39">
        <f t="shared" si="7"/>
        <v>0</v>
      </c>
      <c r="L243" s="64" t="s">
        <v>1149</v>
      </c>
      <c r="N243" s="64" t="s">
        <v>1150</v>
      </c>
    </row>
    <row r="244" spans="1:14" x14ac:dyDescent="0.25">
      <c r="A244" s="201"/>
      <c r="B244" s="33" t="s">
        <v>508</v>
      </c>
      <c r="C244" s="34" t="s">
        <v>3330</v>
      </c>
      <c r="D244" s="43">
        <v>5</v>
      </c>
      <c r="E244" s="36">
        <v>10</v>
      </c>
      <c r="F244" s="36">
        <v>50</v>
      </c>
      <c r="G244" s="59">
        <f>'-'!G244</f>
        <v>1630.04</v>
      </c>
      <c r="H244" s="88"/>
      <c r="I244" s="37"/>
      <c r="J244" s="38" t="s">
        <v>158</v>
      </c>
      <c r="K244" s="39">
        <f t="shared" si="7"/>
        <v>0</v>
      </c>
      <c r="L244" s="64" t="s">
        <v>1151</v>
      </c>
      <c r="N244" s="64" t="s">
        <v>1152</v>
      </c>
    </row>
    <row r="245" spans="1:14" x14ac:dyDescent="0.25">
      <c r="A245" s="201"/>
      <c r="B245" s="33" t="s">
        <v>213</v>
      </c>
      <c r="C245" s="34" t="s">
        <v>3331</v>
      </c>
      <c r="D245" s="43">
        <v>5</v>
      </c>
      <c r="E245" s="36">
        <v>10</v>
      </c>
      <c r="F245" s="36">
        <v>50</v>
      </c>
      <c r="G245" s="59">
        <f>'-'!G245</f>
        <v>1277.73</v>
      </c>
      <c r="H245" s="88"/>
      <c r="I245" s="37"/>
      <c r="J245" s="38" t="s">
        <v>158</v>
      </c>
      <c r="K245" s="39">
        <f t="shared" si="7"/>
        <v>0</v>
      </c>
      <c r="L245" s="64" t="s">
        <v>1153</v>
      </c>
      <c r="N245" s="64" t="s">
        <v>1154</v>
      </c>
    </row>
    <row r="246" spans="1:14" x14ac:dyDescent="0.25">
      <c r="A246" s="201"/>
      <c r="B246" s="33" t="s">
        <v>214</v>
      </c>
      <c r="C246" s="34" t="s">
        <v>3332</v>
      </c>
      <c r="D246" s="43">
        <v>5</v>
      </c>
      <c r="E246" s="36">
        <v>10</v>
      </c>
      <c r="F246" s="36">
        <v>50</v>
      </c>
      <c r="G246" s="59">
        <f>'-'!G246</f>
        <v>1376.75</v>
      </c>
      <c r="H246" s="88"/>
      <c r="I246" s="37"/>
      <c r="J246" s="38" t="s">
        <v>158</v>
      </c>
      <c r="K246" s="39">
        <f t="shared" si="7"/>
        <v>0</v>
      </c>
      <c r="L246" s="64" t="s">
        <v>1155</v>
      </c>
      <c r="N246" s="64" t="s">
        <v>1156</v>
      </c>
    </row>
    <row r="247" spans="1:14" x14ac:dyDescent="0.25">
      <c r="A247" s="201"/>
      <c r="B247" s="33" t="s">
        <v>215</v>
      </c>
      <c r="C247" s="34" t="s">
        <v>3333</v>
      </c>
      <c r="D247" s="43">
        <v>5</v>
      </c>
      <c r="E247" s="36">
        <v>10</v>
      </c>
      <c r="F247" s="36">
        <v>50</v>
      </c>
      <c r="G247" s="59">
        <f>'-'!G247</f>
        <v>1579.75</v>
      </c>
      <c r="H247" s="59"/>
      <c r="I247" s="37"/>
      <c r="J247" s="38" t="s">
        <v>158</v>
      </c>
      <c r="K247" s="39">
        <f t="shared" si="7"/>
        <v>0</v>
      </c>
      <c r="L247" s="64" t="s">
        <v>1157</v>
      </c>
      <c r="N247" s="64" t="s">
        <v>1158</v>
      </c>
    </row>
    <row r="248" spans="1:14" x14ac:dyDescent="0.25">
      <c r="A248" s="201"/>
      <c r="B248" s="33" t="s">
        <v>216</v>
      </c>
      <c r="C248" s="34" t="s">
        <v>3334</v>
      </c>
      <c r="D248" s="43">
        <v>5</v>
      </c>
      <c r="E248" s="36">
        <v>10</v>
      </c>
      <c r="F248" s="36">
        <v>50</v>
      </c>
      <c r="G248" s="59">
        <f>'-'!G248</f>
        <v>1748.76</v>
      </c>
      <c r="H248" s="59"/>
      <c r="I248" s="37"/>
      <c r="J248" s="38" t="s">
        <v>158</v>
      </c>
      <c r="K248" s="39">
        <f t="shared" si="7"/>
        <v>0</v>
      </c>
      <c r="L248" s="64" t="s">
        <v>1159</v>
      </c>
      <c r="N248" s="64" t="s">
        <v>1160</v>
      </c>
    </row>
    <row r="249" spans="1:14" x14ac:dyDescent="0.25">
      <c r="A249" s="201"/>
      <c r="B249" s="33" t="s">
        <v>652</v>
      </c>
      <c r="C249" s="34" t="s">
        <v>3335</v>
      </c>
      <c r="D249" s="43">
        <v>5</v>
      </c>
      <c r="E249" s="36">
        <v>10</v>
      </c>
      <c r="F249" s="36">
        <v>40</v>
      </c>
      <c r="G249" s="59">
        <f>'-'!G249</f>
        <v>2085.09</v>
      </c>
      <c r="H249" s="88"/>
      <c r="I249" s="37"/>
      <c r="J249" s="38" t="s">
        <v>158</v>
      </c>
      <c r="K249" s="39">
        <f t="shared" si="7"/>
        <v>0</v>
      </c>
      <c r="L249" s="64" t="s">
        <v>1161</v>
      </c>
      <c r="N249" s="64" t="s">
        <v>1162</v>
      </c>
    </row>
    <row r="250" spans="1:14" x14ac:dyDescent="0.25">
      <c r="A250" s="202"/>
      <c r="B250" s="199" t="s">
        <v>1801</v>
      </c>
      <c r="C250" s="199"/>
      <c r="D250" s="199"/>
      <c r="E250" s="199"/>
      <c r="F250" s="199"/>
      <c r="G250" s="199"/>
      <c r="H250" s="199"/>
      <c r="I250" s="199"/>
      <c r="J250" s="199"/>
      <c r="K250" s="199"/>
    </row>
    <row r="251" spans="1:14" x14ac:dyDescent="0.25">
      <c r="A251" s="203"/>
      <c r="B251" s="33" t="s">
        <v>1802</v>
      </c>
      <c r="C251" s="34" t="s">
        <v>3336</v>
      </c>
      <c r="D251" s="35">
        <v>1</v>
      </c>
      <c r="E251" s="36">
        <v>50</v>
      </c>
      <c r="F251" s="36">
        <v>300</v>
      </c>
      <c r="G251" s="59">
        <f>'-'!G251</f>
        <v>103.65</v>
      </c>
      <c r="H251" s="59"/>
      <c r="I251" s="37"/>
      <c r="J251" s="38" t="s">
        <v>158</v>
      </c>
      <c r="K251" s="39">
        <f>G251*I251</f>
        <v>0</v>
      </c>
      <c r="L251" s="64" t="s">
        <v>2091</v>
      </c>
      <c r="N251" s="64" t="s">
        <v>2097</v>
      </c>
    </row>
    <row r="252" spans="1:14" x14ac:dyDescent="0.25">
      <c r="A252" s="203"/>
      <c r="B252" s="33" t="s">
        <v>1803</v>
      </c>
      <c r="C252" s="34" t="s">
        <v>3337</v>
      </c>
      <c r="D252" s="35">
        <v>1</v>
      </c>
      <c r="E252" s="36">
        <v>50</v>
      </c>
      <c r="F252" s="36">
        <v>300</v>
      </c>
      <c r="G252" s="59">
        <f>'-'!G252</f>
        <v>77.08</v>
      </c>
      <c r="H252" s="59"/>
      <c r="I252" s="37"/>
      <c r="J252" s="38" t="s">
        <v>158</v>
      </c>
      <c r="K252" s="39">
        <f>G252*I252</f>
        <v>0</v>
      </c>
      <c r="L252" s="64" t="s">
        <v>2092</v>
      </c>
      <c r="N252" s="64" t="s">
        <v>2098</v>
      </c>
    </row>
    <row r="253" spans="1:14" x14ac:dyDescent="0.25">
      <c r="A253" s="203"/>
      <c r="B253" s="33" t="s">
        <v>1804</v>
      </c>
      <c r="C253" s="34" t="s">
        <v>3338</v>
      </c>
      <c r="D253" s="35">
        <v>1</v>
      </c>
      <c r="E253" s="36">
        <v>50</v>
      </c>
      <c r="F253" s="36">
        <v>200</v>
      </c>
      <c r="G253" s="59">
        <f>'-'!G253</f>
        <v>125.13</v>
      </c>
      <c r="H253" s="59"/>
      <c r="I253" s="37"/>
      <c r="J253" s="38" t="s">
        <v>158</v>
      </c>
      <c r="K253" s="39">
        <f>G253*I253</f>
        <v>0</v>
      </c>
      <c r="L253" s="64" t="s">
        <v>2093</v>
      </c>
      <c r="N253" s="64" t="s">
        <v>2099</v>
      </c>
    </row>
    <row r="254" spans="1:14" x14ac:dyDescent="0.25">
      <c r="A254" s="203"/>
      <c r="B254" s="33" t="s">
        <v>1805</v>
      </c>
      <c r="C254" s="34" t="s">
        <v>3339</v>
      </c>
      <c r="D254" s="35">
        <v>1</v>
      </c>
      <c r="E254" s="36">
        <v>50</v>
      </c>
      <c r="F254" s="36">
        <v>200</v>
      </c>
      <c r="G254" s="59">
        <f>'-'!G254</f>
        <v>146.06</v>
      </c>
      <c r="H254" s="59"/>
      <c r="I254" s="37"/>
      <c r="J254" s="38" t="s">
        <v>158</v>
      </c>
      <c r="K254" s="39">
        <f>G254*I254</f>
        <v>0</v>
      </c>
      <c r="L254" s="64" t="s">
        <v>2094</v>
      </c>
      <c r="N254" s="64" t="s">
        <v>2100</v>
      </c>
    </row>
    <row r="255" spans="1:14" x14ac:dyDescent="0.25">
      <c r="A255" s="203"/>
      <c r="B255" s="33" t="s">
        <v>1806</v>
      </c>
      <c r="C255" s="34" t="s">
        <v>3340</v>
      </c>
      <c r="D255" s="35">
        <v>1</v>
      </c>
      <c r="E255" s="36">
        <v>50</v>
      </c>
      <c r="F255" s="36">
        <v>100</v>
      </c>
      <c r="G255" s="59">
        <f>'-'!G255</f>
        <v>110.29</v>
      </c>
      <c r="H255" s="59"/>
      <c r="I255" s="37"/>
      <c r="J255" s="38" t="s">
        <v>158</v>
      </c>
      <c r="K255" s="39">
        <f>G255*I255</f>
        <v>0</v>
      </c>
      <c r="L255" s="64" t="s">
        <v>2095</v>
      </c>
      <c r="N255" s="64" t="s">
        <v>2101</v>
      </c>
    </row>
    <row r="256" spans="1:14" x14ac:dyDescent="0.25">
      <c r="A256" s="203"/>
      <c r="B256" s="33" t="s">
        <v>1807</v>
      </c>
      <c r="C256" s="34" t="s">
        <v>3341</v>
      </c>
      <c r="D256" s="35">
        <v>1</v>
      </c>
      <c r="E256" s="36">
        <v>50</v>
      </c>
      <c r="F256" s="36">
        <v>100</v>
      </c>
      <c r="G256" s="59">
        <f>'-'!G256</f>
        <v>173.45</v>
      </c>
      <c r="H256" s="59"/>
      <c r="I256" s="37"/>
      <c r="J256" s="38" t="s">
        <v>158</v>
      </c>
      <c r="K256" s="39">
        <f t="shared" ref="K256:K295" si="8">G256*I256</f>
        <v>0</v>
      </c>
      <c r="L256" s="64" t="s">
        <v>2096</v>
      </c>
      <c r="N256" s="64" t="s">
        <v>2102</v>
      </c>
    </row>
    <row r="257" spans="1:14" x14ac:dyDescent="0.25">
      <c r="A257" s="203"/>
      <c r="B257" s="33" t="s">
        <v>1974</v>
      </c>
      <c r="C257" s="34" t="s">
        <v>3342</v>
      </c>
      <c r="D257" s="35">
        <v>1</v>
      </c>
      <c r="E257" s="36">
        <v>25</v>
      </c>
      <c r="F257" s="36">
        <v>50</v>
      </c>
      <c r="G257" s="59">
        <f>'-'!G257</f>
        <v>167.91</v>
      </c>
      <c r="H257" s="59"/>
      <c r="I257" s="37"/>
      <c r="J257" s="38" t="s">
        <v>158</v>
      </c>
      <c r="K257" s="39">
        <f t="shared" si="8"/>
        <v>0</v>
      </c>
      <c r="L257" s="64" t="s">
        <v>2013</v>
      </c>
      <c r="N257" s="64" t="s">
        <v>2052</v>
      </c>
    </row>
    <row r="258" spans="1:14" x14ac:dyDescent="0.25">
      <c r="A258" s="203"/>
      <c r="B258" s="33" t="s">
        <v>1975</v>
      </c>
      <c r="C258" s="34" t="s">
        <v>3343</v>
      </c>
      <c r="D258" s="35">
        <v>1</v>
      </c>
      <c r="E258" s="36">
        <v>25</v>
      </c>
      <c r="F258" s="36">
        <v>50</v>
      </c>
      <c r="G258" s="59">
        <f>'-'!G258</f>
        <v>281.89999999999998</v>
      </c>
      <c r="H258" s="59"/>
      <c r="I258" s="37"/>
      <c r="J258" s="38" t="s">
        <v>158</v>
      </c>
      <c r="K258" s="39">
        <f t="shared" si="8"/>
        <v>0</v>
      </c>
      <c r="L258" s="64" t="s">
        <v>2014</v>
      </c>
      <c r="N258" s="64" t="s">
        <v>2053</v>
      </c>
    </row>
    <row r="259" spans="1:14" x14ac:dyDescent="0.25">
      <c r="A259" s="203"/>
      <c r="B259" s="33" t="s">
        <v>1976</v>
      </c>
      <c r="C259" s="34" t="s">
        <v>3344</v>
      </c>
      <c r="D259" s="35">
        <v>1</v>
      </c>
      <c r="E259" s="36">
        <v>25</v>
      </c>
      <c r="F259" s="36">
        <v>100</v>
      </c>
      <c r="G259" s="59">
        <f>'-'!G259</f>
        <v>131.83000000000001</v>
      </c>
      <c r="H259" s="59"/>
      <c r="I259" s="37"/>
      <c r="J259" s="38" t="s">
        <v>158</v>
      </c>
      <c r="K259" s="39">
        <f t="shared" si="8"/>
        <v>0</v>
      </c>
      <c r="L259" s="64" t="s">
        <v>2015</v>
      </c>
      <c r="N259" s="64" t="s">
        <v>2054</v>
      </c>
    </row>
    <row r="260" spans="1:14" x14ac:dyDescent="0.25">
      <c r="A260" s="203"/>
      <c r="B260" s="33" t="s">
        <v>1977</v>
      </c>
      <c r="C260" s="34" t="s">
        <v>3345</v>
      </c>
      <c r="D260" s="35">
        <v>1</v>
      </c>
      <c r="E260" s="36">
        <v>25</v>
      </c>
      <c r="F260" s="36">
        <v>50</v>
      </c>
      <c r="G260" s="59">
        <f>'-'!G260</f>
        <v>195.55</v>
      </c>
      <c r="H260" s="59"/>
      <c r="I260" s="37"/>
      <c r="J260" s="38" t="s">
        <v>158</v>
      </c>
      <c r="K260" s="39">
        <f t="shared" si="8"/>
        <v>0</v>
      </c>
      <c r="L260" s="64" t="s">
        <v>2016</v>
      </c>
      <c r="N260" s="64" t="s">
        <v>2055</v>
      </c>
    </row>
    <row r="261" spans="1:14" x14ac:dyDescent="0.25">
      <c r="A261" s="203"/>
      <c r="B261" s="33" t="s">
        <v>1978</v>
      </c>
      <c r="C261" s="34" t="s">
        <v>3346</v>
      </c>
      <c r="D261" s="35">
        <v>1</v>
      </c>
      <c r="E261" s="36">
        <v>25</v>
      </c>
      <c r="F261" s="36">
        <v>50</v>
      </c>
      <c r="G261" s="59">
        <f>'-'!G261</f>
        <v>230.04</v>
      </c>
      <c r="H261" s="59"/>
      <c r="I261" s="37"/>
      <c r="J261" s="38" t="s">
        <v>158</v>
      </c>
      <c r="K261" s="39">
        <f t="shared" si="8"/>
        <v>0</v>
      </c>
      <c r="L261" s="64" t="s">
        <v>2017</v>
      </c>
      <c r="N261" s="64" t="s">
        <v>2056</v>
      </c>
    </row>
    <row r="262" spans="1:14" x14ac:dyDescent="0.25">
      <c r="A262" s="203"/>
      <c r="B262" s="33" t="s">
        <v>1979</v>
      </c>
      <c r="C262" s="34" t="s">
        <v>3347</v>
      </c>
      <c r="D262" s="35">
        <v>1</v>
      </c>
      <c r="E262" s="36">
        <v>25</v>
      </c>
      <c r="F262" s="36">
        <v>50</v>
      </c>
      <c r="G262" s="59">
        <f>'-'!G262</f>
        <v>347.38</v>
      </c>
      <c r="H262" s="59"/>
      <c r="I262" s="37"/>
      <c r="J262" s="38" t="s">
        <v>158</v>
      </c>
      <c r="K262" s="39">
        <f t="shared" si="8"/>
        <v>0</v>
      </c>
      <c r="L262" s="64" t="s">
        <v>2018</v>
      </c>
      <c r="N262" s="64" t="s">
        <v>2057</v>
      </c>
    </row>
    <row r="263" spans="1:14" x14ac:dyDescent="0.25">
      <c r="A263" s="203"/>
      <c r="B263" s="33" t="s">
        <v>1980</v>
      </c>
      <c r="C263" s="34" t="s">
        <v>3348</v>
      </c>
      <c r="D263" s="35">
        <v>1</v>
      </c>
      <c r="E263" s="36">
        <v>25</v>
      </c>
      <c r="F263" s="36">
        <v>100</v>
      </c>
      <c r="G263" s="59">
        <f>'-'!G263</f>
        <v>149.05000000000001</v>
      </c>
      <c r="H263" s="59"/>
      <c r="I263" s="37"/>
      <c r="J263" s="38" t="s">
        <v>158</v>
      </c>
      <c r="K263" s="39">
        <f t="shared" si="8"/>
        <v>0</v>
      </c>
      <c r="L263" s="64" t="s">
        <v>2019</v>
      </c>
      <c r="N263" s="64" t="s">
        <v>2058</v>
      </c>
    </row>
    <row r="264" spans="1:14" x14ac:dyDescent="0.25">
      <c r="A264" s="203"/>
      <c r="B264" s="33" t="s">
        <v>1981</v>
      </c>
      <c r="C264" s="34" t="s">
        <v>3349</v>
      </c>
      <c r="D264" s="35">
        <v>1</v>
      </c>
      <c r="E264" s="36">
        <v>25</v>
      </c>
      <c r="F264" s="36">
        <v>50</v>
      </c>
      <c r="G264" s="59">
        <f>'-'!G264</f>
        <v>217.4</v>
      </c>
      <c r="H264" s="59"/>
      <c r="I264" s="37"/>
      <c r="J264" s="38" t="s">
        <v>158</v>
      </c>
      <c r="K264" s="39">
        <f t="shared" si="8"/>
        <v>0</v>
      </c>
      <c r="L264" s="64" t="s">
        <v>2020</v>
      </c>
      <c r="N264" s="64" t="s">
        <v>2059</v>
      </c>
    </row>
    <row r="265" spans="1:14" x14ac:dyDescent="0.25">
      <c r="A265" s="203"/>
      <c r="B265" s="33" t="s">
        <v>1982</v>
      </c>
      <c r="C265" s="34" t="s">
        <v>3350</v>
      </c>
      <c r="D265" s="35">
        <v>1</v>
      </c>
      <c r="E265" s="36">
        <v>25</v>
      </c>
      <c r="F265" s="36">
        <v>50</v>
      </c>
      <c r="G265" s="59">
        <f>'-'!G265</f>
        <v>274.91000000000003</v>
      </c>
      <c r="H265" s="59"/>
      <c r="I265" s="37"/>
      <c r="J265" s="38" t="s">
        <v>158</v>
      </c>
      <c r="K265" s="39">
        <f t="shared" si="8"/>
        <v>0</v>
      </c>
      <c r="L265" s="64" t="s">
        <v>2021</v>
      </c>
      <c r="N265" s="64" t="s">
        <v>2060</v>
      </c>
    </row>
    <row r="266" spans="1:14" x14ac:dyDescent="0.25">
      <c r="A266" s="203"/>
      <c r="B266" s="33" t="s">
        <v>1983</v>
      </c>
      <c r="C266" s="34" t="s">
        <v>3351</v>
      </c>
      <c r="D266" s="35">
        <v>1</v>
      </c>
      <c r="E266" s="36" t="s">
        <v>2584</v>
      </c>
      <c r="F266" s="36">
        <v>25</v>
      </c>
      <c r="G266" s="59">
        <f>'-'!G266</f>
        <v>378.43</v>
      </c>
      <c r="H266" s="59"/>
      <c r="I266" s="37"/>
      <c r="J266" s="38" t="s">
        <v>158</v>
      </c>
      <c r="K266" s="39">
        <f t="shared" si="8"/>
        <v>0</v>
      </c>
      <c r="L266" s="64" t="s">
        <v>2022</v>
      </c>
      <c r="N266" s="64" t="s">
        <v>2061</v>
      </c>
    </row>
    <row r="267" spans="1:14" x14ac:dyDescent="0.25">
      <c r="A267" s="203"/>
      <c r="B267" s="33" t="s">
        <v>1984</v>
      </c>
      <c r="C267" s="34" t="s">
        <v>3352</v>
      </c>
      <c r="D267" s="35">
        <v>1</v>
      </c>
      <c r="E267" s="36">
        <v>25</v>
      </c>
      <c r="F267" s="36">
        <v>100</v>
      </c>
      <c r="G267" s="59">
        <f>'-'!G267</f>
        <v>185.19</v>
      </c>
      <c r="H267" s="59"/>
      <c r="I267" s="37"/>
      <c r="J267" s="38" t="s">
        <v>158</v>
      </c>
      <c r="K267" s="39">
        <f t="shared" si="8"/>
        <v>0</v>
      </c>
      <c r="L267" s="64" t="s">
        <v>2023</v>
      </c>
      <c r="N267" s="64" t="s">
        <v>2062</v>
      </c>
    </row>
    <row r="268" spans="1:14" x14ac:dyDescent="0.25">
      <c r="A268" s="203"/>
      <c r="B268" s="33" t="s">
        <v>1985</v>
      </c>
      <c r="C268" s="34" t="s">
        <v>3353</v>
      </c>
      <c r="D268" s="35">
        <v>1</v>
      </c>
      <c r="E268" s="36">
        <v>25</v>
      </c>
      <c r="F268" s="36">
        <v>50</v>
      </c>
      <c r="G268" s="59">
        <f>'-'!G268</f>
        <v>264.55</v>
      </c>
      <c r="H268" s="59"/>
      <c r="I268" s="37"/>
      <c r="J268" s="38" t="s">
        <v>158</v>
      </c>
      <c r="K268" s="39">
        <f t="shared" si="8"/>
        <v>0</v>
      </c>
      <c r="L268" s="64" t="s">
        <v>2024</v>
      </c>
      <c r="N268" s="64" t="s">
        <v>2063</v>
      </c>
    </row>
    <row r="269" spans="1:14" x14ac:dyDescent="0.25">
      <c r="A269" s="203"/>
      <c r="B269" s="33" t="s">
        <v>1986</v>
      </c>
      <c r="C269" s="34" t="s">
        <v>3354</v>
      </c>
      <c r="D269" s="35">
        <v>1</v>
      </c>
      <c r="E269" s="36">
        <v>25</v>
      </c>
      <c r="F269" s="36">
        <v>50</v>
      </c>
      <c r="G269" s="59">
        <f>'-'!G269</f>
        <v>326.66000000000003</v>
      </c>
      <c r="H269" s="59"/>
      <c r="I269" s="37"/>
      <c r="J269" s="38" t="s">
        <v>158</v>
      </c>
      <c r="K269" s="39">
        <f t="shared" si="8"/>
        <v>0</v>
      </c>
      <c r="L269" s="64" t="s">
        <v>2025</v>
      </c>
      <c r="N269" s="64" t="s">
        <v>2064</v>
      </c>
    </row>
    <row r="270" spans="1:14" x14ac:dyDescent="0.25">
      <c r="A270" s="203"/>
      <c r="B270" s="33" t="s">
        <v>1987</v>
      </c>
      <c r="C270" s="34" t="s">
        <v>3355</v>
      </c>
      <c r="D270" s="35">
        <v>1</v>
      </c>
      <c r="E270" s="36" t="s">
        <v>2584</v>
      </c>
      <c r="F270" s="36">
        <v>25</v>
      </c>
      <c r="G270" s="59">
        <f>'-'!G270</f>
        <v>443.66</v>
      </c>
      <c r="H270" s="59"/>
      <c r="I270" s="37"/>
      <c r="J270" s="38" t="s">
        <v>158</v>
      </c>
      <c r="K270" s="39">
        <f t="shared" si="8"/>
        <v>0</v>
      </c>
      <c r="L270" s="64" t="s">
        <v>2026</v>
      </c>
      <c r="N270" s="64" t="s">
        <v>2065</v>
      </c>
    </row>
    <row r="271" spans="1:14" x14ac:dyDescent="0.25">
      <c r="A271" s="203"/>
      <c r="B271" s="33" t="s">
        <v>1988</v>
      </c>
      <c r="C271" s="34" t="s">
        <v>3356</v>
      </c>
      <c r="D271" s="35">
        <v>1</v>
      </c>
      <c r="E271" s="36">
        <v>25</v>
      </c>
      <c r="F271" s="36">
        <v>50</v>
      </c>
      <c r="G271" s="59">
        <f>'-'!G271</f>
        <v>210.09</v>
      </c>
      <c r="H271" s="59"/>
      <c r="I271" s="37"/>
      <c r="J271" s="38" t="s">
        <v>158</v>
      </c>
      <c r="K271" s="39">
        <f t="shared" si="8"/>
        <v>0</v>
      </c>
      <c r="L271" s="64" t="s">
        <v>2027</v>
      </c>
      <c r="N271" s="64" t="s">
        <v>2066</v>
      </c>
    </row>
    <row r="272" spans="1:14" x14ac:dyDescent="0.25">
      <c r="A272" s="203"/>
      <c r="B272" s="33" t="s">
        <v>1989</v>
      </c>
      <c r="C272" s="34" t="s">
        <v>3357</v>
      </c>
      <c r="D272" s="35">
        <v>1</v>
      </c>
      <c r="E272" s="36">
        <v>25</v>
      </c>
      <c r="F272" s="36">
        <v>50</v>
      </c>
      <c r="G272" s="59">
        <f>'-'!G272</f>
        <v>327.81</v>
      </c>
      <c r="H272" s="59"/>
      <c r="I272" s="37"/>
      <c r="J272" s="38" t="s">
        <v>158</v>
      </c>
      <c r="K272" s="39">
        <f t="shared" si="8"/>
        <v>0</v>
      </c>
      <c r="L272" s="64" t="s">
        <v>2028</v>
      </c>
      <c r="N272" s="64" t="s">
        <v>2067</v>
      </c>
    </row>
    <row r="273" spans="1:14" x14ac:dyDescent="0.25">
      <c r="A273" s="203"/>
      <c r="B273" s="33" t="s">
        <v>1990</v>
      </c>
      <c r="C273" s="34" t="s">
        <v>3358</v>
      </c>
      <c r="D273" s="35">
        <v>1</v>
      </c>
      <c r="E273" s="36" t="s">
        <v>2584</v>
      </c>
      <c r="F273" s="36">
        <v>25</v>
      </c>
      <c r="G273" s="59">
        <f>'-'!G273</f>
        <v>408.34</v>
      </c>
      <c r="H273" s="59"/>
      <c r="I273" s="37"/>
      <c r="J273" s="38" t="s">
        <v>158</v>
      </c>
      <c r="K273" s="39">
        <f t="shared" si="8"/>
        <v>0</v>
      </c>
      <c r="L273" s="64" t="s">
        <v>2029</v>
      </c>
      <c r="N273" s="64" t="s">
        <v>2068</v>
      </c>
    </row>
    <row r="274" spans="1:14" x14ac:dyDescent="0.25">
      <c r="A274" s="203"/>
      <c r="B274" s="33" t="s">
        <v>1991</v>
      </c>
      <c r="C274" s="34" t="s">
        <v>3359</v>
      </c>
      <c r="D274" s="35">
        <v>1</v>
      </c>
      <c r="E274" s="36" t="s">
        <v>2584</v>
      </c>
      <c r="F274" s="36">
        <v>25</v>
      </c>
      <c r="G274" s="59">
        <f>'-'!G274</f>
        <v>546.48</v>
      </c>
      <c r="H274" s="59"/>
      <c r="I274" s="37"/>
      <c r="J274" s="38" t="s">
        <v>158</v>
      </c>
      <c r="K274" s="39">
        <f t="shared" si="8"/>
        <v>0</v>
      </c>
      <c r="L274" s="64" t="s">
        <v>2030</v>
      </c>
      <c r="N274" s="64" t="s">
        <v>2069</v>
      </c>
    </row>
    <row r="275" spans="1:14" x14ac:dyDescent="0.25">
      <c r="A275" s="203"/>
      <c r="B275" s="33" t="s">
        <v>1992</v>
      </c>
      <c r="C275" s="34" t="s">
        <v>3360</v>
      </c>
      <c r="D275" s="35">
        <v>1</v>
      </c>
      <c r="E275" s="36">
        <v>25</v>
      </c>
      <c r="F275" s="36">
        <v>50</v>
      </c>
      <c r="G275" s="59">
        <f>'-'!G275</f>
        <v>253.06</v>
      </c>
      <c r="H275" s="59"/>
      <c r="I275" s="37"/>
      <c r="J275" s="38" t="s">
        <v>158</v>
      </c>
      <c r="K275" s="39">
        <f t="shared" si="8"/>
        <v>0</v>
      </c>
      <c r="L275" s="64" t="s">
        <v>2031</v>
      </c>
      <c r="N275" s="64" t="s">
        <v>2070</v>
      </c>
    </row>
    <row r="276" spans="1:14" x14ac:dyDescent="0.25">
      <c r="A276" s="203"/>
      <c r="B276" s="33" t="s">
        <v>1993</v>
      </c>
      <c r="C276" s="34" t="s">
        <v>3361</v>
      </c>
      <c r="D276" s="35">
        <v>1</v>
      </c>
      <c r="E276" s="36">
        <v>25</v>
      </c>
      <c r="F276" s="36">
        <v>50</v>
      </c>
      <c r="G276" s="59">
        <f>'-'!G276</f>
        <v>322.77999999999997</v>
      </c>
      <c r="H276" s="59"/>
      <c r="I276" s="37"/>
      <c r="J276" s="38" t="s">
        <v>158</v>
      </c>
      <c r="K276" s="39">
        <f t="shared" si="8"/>
        <v>0</v>
      </c>
      <c r="L276" s="64" t="s">
        <v>2032</v>
      </c>
      <c r="N276" s="64" t="s">
        <v>2071</v>
      </c>
    </row>
    <row r="277" spans="1:14" x14ac:dyDescent="0.25">
      <c r="A277" s="203"/>
      <c r="B277" s="33" t="s">
        <v>1994</v>
      </c>
      <c r="C277" s="34" t="s">
        <v>3362</v>
      </c>
      <c r="D277" s="35">
        <v>1</v>
      </c>
      <c r="E277" s="36" t="s">
        <v>2584</v>
      </c>
      <c r="F277" s="36">
        <v>25</v>
      </c>
      <c r="G277" s="59">
        <f>'-'!G277</f>
        <v>460.1</v>
      </c>
      <c r="H277" s="59"/>
      <c r="I277" s="37"/>
      <c r="J277" s="38" t="s">
        <v>158</v>
      </c>
      <c r="K277" s="39">
        <f t="shared" si="8"/>
        <v>0</v>
      </c>
      <c r="L277" s="64" t="s">
        <v>2033</v>
      </c>
      <c r="N277" s="64" t="s">
        <v>2072</v>
      </c>
    </row>
    <row r="278" spans="1:14" x14ac:dyDescent="0.25">
      <c r="A278" s="203"/>
      <c r="B278" s="33" t="s">
        <v>1995</v>
      </c>
      <c r="C278" s="34" t="s">
        <v>3363</v>
      </c>
      <c r="D278" s="35">
        <v>1</v>
      </c>
      <c r="E278" s="36" t="s">
        <v>2584</v>
      </c>
      <c r="F278" s="36">
        <v>25</v>
      </c>
      <c r="G278" s="59">
        <f>'-'!G278</f>
        <v>610.33000000000004</v>
      </c>
      <c r="H278" s="59"/>
      <c r="I278" s="37"/>
      <c r="J278" s="38" t="s">
        <v>158</v>
      </c>
      <c r="K278" s="39">
        <f t="shared" si="8"/>
        <v>0</v>
      </c>
      <c r="L278" s="64" t="s">
        <v>2034</v>
      </c>
      <c r="N278" s="64" t="s">
        <v>2073</v>
      </c>
    </row>
    <row r="279" spans="1:14" x14ac:dyDescent="0.25">
      <c r="A279" s="203"/>
      <c r="B279" s="33" t="s">
        <v>1996</v>
      </c>
      <c r="C279" s="34" t="s">
        <v>3364</v>
      </c>
      <c r="D279" s="35">
        <v>1</v>
      </c>
      <c r="E279" s="36" t="s">
        <v>2584</v>
      </c>
      <c r="F279" s="36">
        <v>25</v>
      </c>
      <c r="G279" s="59">
        <f>'-'!G279</f>
        <v>387.33</v>
      </c>
      <c r="H279" s="59"/>
      <c r="I279" s="37"/>
      <c r="J279" s="38" t="s">
        <v>158</v>
      </c>
      <c r="K279" s="39">
        <f t="shared" si="8"/>
        <v>0</v>
      </c>
      <c r="L279" s="64" t="s">
        <v>2035</v>
      </c>
      <c r="N279" s="64" t="s">
        <v>2074</v>
      </c>
    </row>
    <row r="280" spans="1:14" x14ac:dyDescent="0.25">
      <c r="A280" s="203"/>
      <c r="B280" s="33" t="s">
        <v>1997</v>
      </c>
      <c r="C280" s="34" t="s">
        <v>3365</v>
      </c>
      <c r="D280" s="35">
        <v>1</v>
      </c>
      <c r="E280" s="36" t="s">
        <v>2584</v>
      </c>
      <c r="F280" s="36">
        <v>25</v>
      </c>
      <c r="G280" s="59">
        <f>'-'!G280</f>
        <v>534.85</v>
      </c>
      <c r="H280" s="59"/>
      <c r="I280" s="37"/>
      <c r="J280" s="38" t="s">
        <v>158</v>
      </c>
      <c r="K280" s="39">
        <f t="shared" si="8"/>
        <v>0</v>
      </c>
      <c r="L280" s="64" t="s">
        <v>2036</v>
      </c>
      <c r="N280" s="64" t="s">
        <v>2075</v>
      </c>
    </row>
    <row r="281" spans="1:14" x14ac:dyDescent="0.25">
      <c r="A281" s="203"/>
      <c r="B281" s="33" t="s">
        <v>1998</v>
      </c>
      <c r="C281" s="34" t="s">
        <v>3366</v>
      </c>
      <c r="D281" s="35">
        <v>1</v>
      </c>
      <c r="E281" s="36" t="s">
        <v>2584</v>
      </c>
      <c r="F281" s="36">
        <v>25</v>
      </c>
      <c r="G281" s="59">
        <f>'-'!G281</f>
        <v>692.48</v>
      </c>
      <c r="H281" s="59"/>
      <c r="I281" s="37"/>
      <c r="J281" s="38" t="s">
        <v>158</v>
      </c>
      <c r="K281" s="39">
        <f t="shared" si="8"/>
        <v>0</v>
      </c>
      <c r="L281" s="64" t="s">
        <v>2037</v>
      </c>
      <c r="N281" s="64" t="s">
        <v>2076</v>
      </c>
    </row>
    <row r="282" spans="1:14" x14ac:dyDescent="0.25">
      <c r="A282" s="203"/>
      <c r="B282" s="33" t="s">
        <v>1999</v>
      </c>
      <c r="C282" s="34" t="s">
        <v>3367</v>
      </c>
      <c r="D282" s="35">
        <v>1</v>
      </c>
      <c r="E282" s="36">
        <v>25</v>
      </c>
      <c r="F282" s="36">
        <v>50</v>
      </c>
      <c r="G282" s="59">
        <f>'-'!G282</f>
        <v>269.95</v>
      </c>
      <c r="H282" s="59"/>
      <c r="I282" s="37"/>
      <c r="J282" s="38" t="s">
        <v>158</v>
      </c>
      <c r="K282" s="39">
        <f t="shared" si="8"/>
        <v>0</v>
      </c>
      <c r="L282" s="64" t="s">
        <v>2038</v>
      </c>
      <c r="N282" s="64" t="s">
        <v>2077</v>
      </c>
    </row>
    <row r="283" spans="1:14" x14ac:dyDescent="0.25">
      <c r="A283" s="203"/>
      <c r="B283" s="33" t="s">
        <v>2000</v>
      </c>
      <c r="C283" s="34" t="s">
        <v>3368</v>
      </c>
      <c r="D283" s="35">
        <v>1</v>
      </c>
      <c r="E283" s="36" t="s">
        <v>2584</v>
      </c>
      <c r="F283" s="36">
        <v>25</v>
      </c>
      <c r="G283" s="59">
        <f>'-'!G283</f>
        <v>414.09</v>
      </c>
      <c r="H283" s="59"/>
      <c r="I283" s="37"/>
      <c r="J283" s="38" t="s">
        <v>158</v>
      </c>
      <c r="K283" s="39">
        <f t="shared" si="8"/>
        <v>0</v>
      </c>
      <c r="L283" s="64" t="s">
        <v>2039</v>
      </c>
      <c r="N283" s="64" t="s">
        <v>2078</v>
      </c>
    </row>
    <row r="284" spans="1:14" x14ac:dyDescent="0.25">
      <c r="A284" s="203"/>
      <c r="B284" s="33" t="s">
        <v>2001</v>
      </c>
      <c r="C284" s="34" t="s">
        <v>3369</v>
      </c>
      <c r="D284" s="35">
        <v>1</v>
      </c>
      <c r="E284" s="36" t="s">
        <v>2584</v>
      </c>
      <c r="F284" s="36">
        <v>25</v>
      </c>
      <c r="G284" s="59">
        <f>'-'!G284</f>
        <v>563.61</v>
      </c>
      <c r="H284" s="59"/>
      <c r="I284" s="37"/>
      <c r="J284" s="38" t="s">
        <v>158</v>
      </c>
      <c r="K284" s="39">
        <f t="shared" si="8"/>
        <v>0</v>
      </c>
      <c r="L284" s="64" t="s">
        <v>2040</v>
      </c>
      <c r="N284" s="64" t="s">
        <v>2079</v>
      </c>
    </row>
    <row r="285" spans="1:14" x14ac:dyDescent="0.25">
      <c r="A285" s="203"/>
      <c r="B285" s="33" t="s">
        <v>2002</v>
      </c>
      <c r="C285" s="34" t="s">
        <v>3370</v>
      </c>
      <c r="D285" s="35">
        <v>1</v>
      </c>
      <c r="E285" s="36" t="s">
        <v>2584</v>
      </c>
      <c r="F285" s="36">
        <v>20</v>
      </c>
      <c r="G285" s="59">
        <f>'-'!G285</f>
        <v>739.44</v>
      </c>
      <c r="H285" s="59"/>
      <c r="I285" s="37"/>
      <c r="J285" s="38" t="s">
        <v>158</v>
      </c>
      <c r="K285" s="39">
        <f t="shared" si="8"/>
        <v>0</v>
      </c>
      <c r="L285" s="64" t="s">
        <v>2041</v>
      </c>
      <c r="N285" s="64" t="s">
        <v>2080</v>
      </c>
    </row>
    <row r="286" spans="1:14" x14ac:dyDescent="0.25">
      <c r="A286" s="203"/>
      <c r="B286" s="33" t="s">
        <v>2003</v>
      </c>
      <c r="C286" s="34" t="s">
        <v>3371</v>
      </c>
      <c r="D286" s="35">
        <v>1</v>
      </c>
      <c r="E286" s="36">
        <v>25</v>
      </c>
      <c r="F286" s="36">
        <v>50</v>
      </c>
      <c r="G286" s="59">
        <f>'-'!G286</f>
        <v>321.35000000000002</v>
      </c>
      <c r="H286" s="59"/>
      <c r="I286" s="37"/>
      <c r="J286" s="38" t="s">
        <v>158</v>
      </c>
      <c r="K286" s="39">
        <f t="shared" si="8"/>
        <v>0</v>
      </c>
      <c r="L286" s="64" t="s">
        <v>2042</v>
      </c>
      <c r="N286" s="64" t="s">
        <v>2081</v>
      </c>
    </row>
    <row r="287" spans="1:14" x14ac:dyDescent="0.25">
      <c r="A287" s="203"/>
      <c r="B287" s="33" t="s">
        <v>2004</v>
      </c>
      <c r="C287" s="34" t="s">
        <v>3372</v>
      </c>
      <c r="D287" s="35">
        <v>1</v>
      </c>
      <c r="E287" s="36" t="s">
        <v>2584</v>
      </c>
      <c r="F287" s="36">
        <v>25</v>
      </c>
      <c r="G287" s="59">
        <f>'-'!G287</f>
        <v>479.46</v>
      </c>
      <c r="H287" s="59"/>
      <c r="I287" s="37"/>
      <c r="J287" s="38" t="s">
        <v>158</v>
      </c>
      <c r="K287" s="39">
        <f t="shared" si="8"/>
        <v>0</v>
      </c>
      <c r="L287" s="64" t="s">
        <v>2043</v>
      </c>
      <c r="N287" s="64" t="s">
        <v>2082</v>
      </c>
    </row>
    <row r="288" spans="1:14" x14ac:dyDescent="0.25">
      <c r="A288" s="203"/>
      <c r="B288" s="33" t="s">
        <v>2005</v>
      </c>
      <c r="C288" s="34" t="s">
        <v>3373</v>
      </c>
      <c r="D288" s="35">
        <v>1</v>
      </c>
      <c r="E288" s="36" t="s">
        <v>2584</v>
      </c>
      <c r="F288" s="36">
        <v>25</v>
      </c>
      <c r="G288" s="59">
        <f>'-'!G288</f>
        <v>662.54</v>
      </c>
      <c r="H288" s="59"/>
      <c r="I288" s="37"/>
      <c r="J288" s="38" t="s">
        <v>158</v>
      </c>
      <c r="K288" s="39">
        <f t="shared" si="8"/>
        <v>0</v>
      </c>
      <c r="L288" s="64" t="s">
        <v>2044</v>
      </c>
      <c r="N288" s="64" t="s">
        <v>2083</v>
      </c>
    </row>
    <row r="289" spans="1:14" x14ac:dyDescent="0.25">
      <c r="A289" s="203"/>
      <c r="B289" s="33" t="s">
        <v>2006</v>
      </c>
      <c r="C289" s="34" t="s">
        <v>3374</v>
      </c>
      <c r="D289" s="35">
        <v>1</v>
      </c>
      <c r="E289" s="36" t="s">
        <v>2584</v>
      </c>
      <c r="F289" s="36">
        <v>20</v>
      </c>
      <c r="G289" s="59">
        <f>'-'!G289</f>
        <v>844.51</v>
      </c>
      <c r="H289" s="59"/>
      <c r="I289" s="37"/>
      <c r="J289" s="38" t="s">
        <v>158</v>
      </c>
      <c r="K289" s="39">
        <f t="shared" si="8"/>
        <v>0</v>
      </c>
      <c r="L289" s="64" t="s">
        <v>2045</v>
      </c>
      <c r="N289" s="64" t="s">
        <v>2084</v>
      </c>
    </row>
    <row r="290" spans="1:14" x14ac:dyDescent="0.25">
      <c r="A290" s="203"/>
      <c r="B290" s="33" t="s">
        <v>2007</v>
      </c>
      <c r="C290" s="34" t="s">
        <v>3375</v>
      </c>
      <c r="D290" s="35">
        <v>1</v>
      </c>
      <c r="E290" s="36" t="s">
        <v>2584</v>
      </c>
      <c r="F290" s="36">
        <v>25</v>
      </c>
      <c r="G290" s="59">
        <f>'-'!G290</f>
        <v>507.05</v>
      </c>
      <c r="H290" s="59"/>
      <c r="I290" s="37"/>
      <c r="J290" s="38" t="s">
        <v>158</v>
      </c>
      <c r="K290" s="39">
        <f t="shared" si="8"/>
        <v>0</v>
      </c>
      <c r="L290" s="64" t="s">
        <v>2046</v>
      </c>
      <c r="N290" s="64" t="s">
        <v>2085</v>
      </c>
    </row>
    <row r="291" spans="1:14" x14ac:dyDescent="0.25">
      <c r="A291" s="203"/>
      <c r="B291" s="33" t="s">
        <v>2008</v>
      </c>
      <c r="C291" s="34" t="s">
        <v>3376</v>
      </c>
      <c r="D291" s="35">
        <v>1</v>
      </c>
      <c r="E291" s="36" t="s">
        <v>2584</v>
      </c>
      <c r="F291" s="36">
        <v>20</v>
      </c>
      <c r="G291" s="59">
        <f>'-'!G291</f>
        <v>656.59</v>
      </c>
      <c r="H291" s="59"/>
      <c r="I291" s="37"/>
      <c r="J291" s="38" t="s">
        <v>158</v>
      </c>
      <c r="K291" s="39">
        <f t="shared" si="8"/>
        <v>0</v>
      </c>
      <c r="L291" s="64" t="s">
        <v>2047</v>
      </c>
      <c r="N291" s="64" t="s">
        <v>2086</v>
      </c>
    </row>
    <row r="292" spans="1:14" x14ac:dyDescent="0.25">
      <c r="A292" s="203"/>
      <c r="B292" s="33" t="s">
        <v>2009</v>
      </c>
      <c r="C292" s="34" t="s">
        <v>3377</v>
      </c>
      <c r="D292" s="35">
        <v>1</v>
      </c>
      <c r="E292" s="36" t="s">
        <v>2584</v>
      </c>
      <c r="F292" s="36">
        <v>10</v>
      </c>
      <c r="G292" s="59">
        <f>'-'!G292</f>
        <v>881.44</v>
      </c>
      <c r="H292" s="59"/>
      <c r="I292" s="37"/>
      <c r="J292" s="38" t="s">
        <v>158</v>
      </c>
      <c r="K292" s="39">
        <f t="shared" si="8"/>
        <v>0</v>
      </c>
      <c r="L292" s="64" t="s">
        <v>2048</v>
      </c>
      <c r="N292" s="64" t="s">
        <v>2087</v>
      </c>
    </row>
    <row r="293" spans="1:14" x14ac:dyDescent="0.25">
      <c r="A293" s="203"/>
      <c r="B293" s="33" t="s">
        <v>2010</v>
      </c>
      <c r="C293" s="34" t="s">
        <v>3378</v>
      </c>
      <c r="D293" s="35">
        <v>1</v>
      </c>
      <c r="E293" s="36" t="s">
        <v>2584</v>
      </c>
      <c r="F293" s="36">
        <v>25</v>
      </c>
      <c r="G293" s="59">
        <f>'-'!G293</f>
        <v>627.63</v>
      </c>
      <c r="H293" s="59"/>
      <c r="I293" s="37"/>
      <c r="J293" s="38" t="s">
        <v>158</v>
      </c>
      <c r="K293" s="39">
        <f t="shared" si="8"/>
        <v>0</v>
      </c>
      <c r="L293" s="64" t="s">
        <v>2049</v>
      </c>
      <c r="N293" s="64" t="s">
        <v>2088</v>
      </c>
    </row>
    <row r="294" spans="1:14" x14ac:dyDescent="0.25">
      <c r="A294" s="203"/>
      <c r="B294" s="33" t="s">
        <v>2011</v>
      </c>
      <c r="C294" s="34" t="s">
        <v>3379</v>
      </c>
      <c r="D294" s="35">
        <v>1</v>
      </c>
      <c r="E294" s="36" t="s">
        <v>2584</v>
      </c>
      <c r="F294" s="36">
        <v>20</v>
      </c>
      <c r="G294" s="59">
        <f>'-'!G294</f>
        <v>802.83</v>
      </c>
      <c r="H294" s="59"/>
      <c r="I294" s="37"/>
      <c r="J294" s="38" t="s">
        <v>158</v>
      </c>
      <c r="K294" s="39">
        <f t="shared" si="8"/>
        <v>0</v>
      </c>
      <c r="L294" s="64" t="s">
        <v>2050</v>
      </c>
      <c r="N294" s="64" t="s">
        <v>2089</v>
      </c>
    </row>
    <row r="295" spans="1:14" x14ac:dyDescent="0.25">
      <c r="A295" s="204"/>
      <c r="B295" s="33" t="s">
        <v>2012</v>
      </c>
      <c r="C295" s="34" t="s">
        <v>3380</v>
      </c>
      <c r="D295" s="35">
        <v>1</v>
      </c>
      <c r="E295" s="36" t="s">
        <v>2584</v>
      </c>
      <c r="F295" s="36">
        <v>10</v>
      </c>
      <c r="G295" s="59">
        <f>'-'!G295</f>
        <v>988.88</v>
      </c>
      <c r="H295" s="59"/>
      <c r="I295" s="37"/>
      <c r="J295" s="38" t="s">
        <v>158</v>
      </c>
      <c r="K295" s="39">
        <f t="shared" si="8"/>
        <v>0</v>
      </c>
      <c r="L295" s="64" t="s">
        <v>2051</v>
      </c>
      <c r="N295" s="64" t="s">
        <v>2090</v>
      </c>
    </row>
    <row r="296" spans="1:14" x14ac:dyDescent="0.25">
      <c r="A296" s="202"/>
      <c r="B296" s="199" t="s">
        <v>1868</v>
      </c>
      <c r="C296" s="199"/>
      <c r="D296" s="199"/>
      <c r="E296" s="199"/>
      <c r="F296" s="199"/>
      <c r="G296" s="199"/>
      <c r="H296" s="199"/>
      <c r="I296" s="199"/>
      <c r="J296" s="199"/>
      <c r="K296" s="199"/>
    </row>
    <row r="297" spans="1:14" ht="26.25" customHeight="1" x14ac:dyDescent="0.25">
      <c r="A297" s="203"/>
      <c r="B297" s="33" t="s">
        <v>1871</v>
      </c>
      <c r="C297" s="34" t="s">
        <v>1869</v>
      </c>
      <c r="D297" s="35">
        <v>1</v>
      </c>
      <c r="E297" s="36">
        <v>10</v>
      </c>
      <c r="F297" s="36">
        <v>100</v>
      </c>
      <c r="G297" s="59">
        <f>'-'!G297</f>
        <v>117.44</v>
      </c>
      <c r="H297" s="59"/>
      <c r="I297" s="37"/>
      <c r="J297" s="38" t="s">
        <v>158</v>
      </c>
      <c r="K297" s="39">
        <f>G297*I297</f>
        <v>0</v>
      </c>
      <c r="L297" s="64" t="s">
        <v>2103</v>
      </c>
      <c r="N297" s="64" t="s">
        <v>2105</v>
      </c>
    </row>
    <row r="298" spans="1:14" ht="26.25" customHeight="1" x14ac:dyDescent="0.25">
      <c r="A298" s="204"/>
      <c r="B298" s="33" t="s">
        <v>1872</v>
      </c>
      <c r="C298" s="34" t="s">
        <v>1870</v>
      </c>
      <c r="D298" s="35">
        <v>1</v>
      </c>
      <c r="E298" s="36">
        <v>10</v>
      </c>
      <c r="F298" s="36">
        <v>100</v>
      </c>
      <c r="G298" s="59">
        <f>'-'!G298</f>
        <v>129.1</v>
      </c>
      <c r="H298" s="59"/>
      <c r="I298" s="37"/>
      <c r="J298" s="38" t="s">
        <v>158</v>
      </c>
      <c r="K298" s="39">
        <f>G298*I298</f>
        <v>0</v>
      </c>
      <c r="L298" s="64" t="s">
        <v>2104</v>
      </c>
      <c r="N298" s="64" t="s">
        <v>2106</v>
      </c>
    </row>
    <row r="299" spans="1:14" x14ac:dyDescent="0.25">
      <c r="A299" s="202"/>
      <c r="B299" s="199" t="s">
        <v>2510</v>
      </c>
      <c r="C299" s="199"/>
      <c r="D299" s="199"/>
      <c r="E299" s="199"/>
      <c r="F299" s="199"/>
      <c r="G299" s="199"/>
      <c r="H299" s="199"/>
      <c r="I299" s="199"/>
      <c r="J299" s="199"/>
      <c r="K299" s="199"/>
    </row>
    <row r="300" spans="1:14" ht="69.75" customHeight="1" x14ac:dyDescent="0.25">
      <c r="A300" s="204"/>
      <c r="B300" s="33" t="s">
        <v>2511</v>
      </c>
      <c r="C300" s="34" t="s">
        <v>2509</v>
      </c>
      <c r="D300" s="35">
        <v>1</v>
      </c>
      <c r="E300" s="36">
        <v>30</v>
      </c>
      <c r="F300" s="36">
        <v>300</v>
      </c>
      <c r="G300" s="59">
        <f>'-'!G300</f>
        <v>78.7</v>
      </c>
      <c r="H300" s="59"/>
      <c r="I300" s="37"/>
      <c r="J300" s="38" t="s">
        <v>158</v>
      </c>
      <c r="K300" s="39">
        <f>G300*I300</f>
        <v>0</v>
      </c>
      <c r="L300" s="64" t="s">
        <v>2512</v>
      </c>
      <c r="N300" s="64" t="s">
        <v>2513</v>
      </c>
    </row>
    <row r="301" spans="1:14" x14ac:dyDescent="0.25">
      <c r="A301" s="201"/>
      <c r="B301" s="199" t="s">
        <v>567</v>
      </c>
      <c r="C301" s="199"/>
      <c r="D301" s="199"/>
      <c r="E301" s="199"/>
      <c r="F301" s="199"/>
      <c r="G301" s="199"/>
      <c r="H301" s="199"/>
      <c r="I301" s="199"/>
      <c r="J301" s="199"/>
      <c r="K301" s="199"/>
    </row>
    <row r="302" spans="1:14" ht="15" customHeight="1" x14ac:dyDescent="0.25">
      <c r="A302" s="201"/>
      <c r="B302" s="33" t="s">
        <v>568</v>
      </c>
      <c r="C302" s="34" t="s">
        <v>720</v>
      </c>
      <c r="D302" s="35">
        <v>1</v>
      </c>
      <c r="E302" s="36">
        <v>100</v>
      </c>
      <c r="F302" s="36">
        <v>500</v>
      </c>
      <c r="G302" s="59">
        <f>'-'!G302</f>
        <v>34.99</v>
      </c>
      <c r="H302" s="59"/>
      <c r="I302" s="37"/>
      <c r="J302" s="38" t="s">
        <v>158</v>
      </c>
      <c r="K302" s="39">
        <f t="shared" ref="K302:K325" si="9">G302*I302</f>
        <v>0</v>
      </c>
      <c r="L302" s="64" t="s">
        <v>1163</v>
      </c>
      <c r="N302" s="64" t="s">
        <v>1164</v>
      </c>
    </row>
    <row r="303" spans="1:14" ht="15" customHeight="1" x14ac:dyDescent="0.25">
      <c r="A303" s="201"/>
      <c r="B303" s="33" t="s">
        <v>569</v>
      </c>
      <c r="C303" s="34" t="s">
        <v>721</v>
      </c>
      <c r="D303" s="35">
        <v>1</v>
      </c>
      <c r="E303" s="36">
        <v>100</v>
      </c>
      <c r="F303" s="36">
        <v>500</v>
      </c>
      <c r="G303" s="59">
        <f>'-'!G303</f>
        <v>41.51</v>
      </c>
      <c r="H303" s="59"/>
      <c r="I303" s="37"/>
      <c r="J303" s="38" t="s">
        <v>158</v>
      </c>
      <c r="K303" s="39">
        <f t="shared" si="9"/>
        <v>0</v>
      </c>
      <c r="L303" s="64" t="s">
        <v>1165</v>
      </c>
      <c r="N303" s="64" t="s">
        <v>1166</v>
      </c>
    </row>
    <row r="304" spans="1:14" ht="15" customHeight="1" x14ac:dyDescent="0.25">
      <c r="A304" s="201"/>
      <c r="B304" s="33" t="s">
        <v>570</v>
      </c>
      <c r="C304" s="34" t="s">
        <v>722</v>
      </c>
      <c r="D304" s="35">
        <v>1</v>
      </c>
      <c r="E304" s="36">
        <v>100</v>
      </c>
      <c r="F304" s="36">
        <v>500</v>
      </c>
      <c r="G304" s="59">
        <f>'-'!G304</f>
        <v>52.28</v>
      </c>
      <c r="H304" s="59"/>
      <c r="I304" s="37"/>
      <c r="J304" s="38" t="s">
        <v>158</v>
      </c>
      <c r="K304" s="39">
        <f t="shared" si="9"/>
        <v>0</v>
      </c>
      <c r="L304" s="64" t="s">
        <v>1167</v>
      </c>
      <c r="N304" s="64" t="s">
        <v>1168</v>
      </c>
    </row>
    <row r="305" spans="1:14" ht="15" customHeight="1" x14ac:dyDescent="0.25">
      <c r="A305" s="201"/>
      <c r="B305" s="33" t="s">
        <v>571</v>
      </c>
      <c r="C305" s="34" t="s">
        <v>723</v>
      </c>
      <c r="D305" s="35">
        <v>1</v>
      </c>
      <c r="E305" s="36">
        <v>100</v>
      </c>
      <c r="F305" s="36">
        <v>500</v>
      </c>
      <c r="G305" s="59">
        <f>'-'!G305</f>
        <v>54.09</v>
      </c>
      <c r="H305" s="59"/>
      <c r="I305" s="37"/>
      <c r="J305" s="38" t="s">
        <v>158</v>
      </c>
      <c r="K305" s="39">
        <f t="shared" si="9"/>
        <v>0</v>
      </c>
      <c r="L305" s="64" t="s">
        <v>1169</v>
      </c>
      <c r="N305" s="64" t="s">
        <v>1170</v>
      </c>
    </row>
    <row r="306" spans="1:14" ht="15" customHeight="1" x14ac:dyDescent="0.25">
      <c r="A306" s="201"/>
      <c r="B306" s="33" t="s">
        <v>572</v>
      </c>
      <c r="C306" s="34" t="s">
        <v>724</v>
      </c>
      <c r="D306" s="35">
        <v>1</v>
      </c>
      <c r="E306" s="36">
        <v>100</v>
      </c>
      <c r="F306" s="36">
        <v>500</v>
      </c>
      <c r="G306" s="59">
        <f>'-'!G306</f>
        <v>59.5</v>
      </c>
      <c r="H306" s="59"/>
      <c r="I306" s="37"/>
      <c r="J306" s="38" t="s">
        <v>158</v>
      </c>
      <c r="K306" s="39">
        <f t="shared" si="9"/>
        <v>0</v>
      </c>
      <c r="L306" s="64" t="s">
        <v>1171</v>
      </c>
      <c r="N306" s="64" t="s">
        <v>1172</v>
      </c>
    </row>
    <row r="307" spans="1:14" ht="15" customHeight="1" x14ac:dyDescent="0.25">
      <c r="A307" s="201"/>
      <c r="B307" s="33" t="s">
        <v>618</v>
      </c>
      <c r="C307" s="34" t="s">
        <v>725</v>
      </c>
      <c r="D307" s="35">
        <v>1</v>
      </c>
      <c r="E307" s="36">
        <v>100</v>
      </c>
      <c r="F307" s="36">
        <v>500</v>
      </c>
      <c r="G307" s="59">
        <f>'-'!G307</f>
        <v>60.5</v>
      </c>
      <c r="H307" s="59"/>
      <c r="I307" s="37"/>
      <c r="J307" s="38" t="s">
        <v>158</v>
      </c>
      <c r="K307" s="39">
        <f t="shared" si="9"/>
        <v>0</v>
      </c>
      <c r="L307" s="64" t="s">
        <v>1173</v>
      </c>
      <c r="N307" s="64" t="s">
        <v>1174</v>
      </c>
    </row>
    <row r="308" spans="1:14" ht="15" customHeight="1" x14ac:dyDescent="0.25">
      <c r="A308" s="201"/>
      <c r="B308" s="33" t="s">
        <v>619</v>
      </c>
      <c r="C308" s="34" t="s">
        <v>726</v>
      </c>
      <c r="D308" s="35">
        <v>1</v>
      </c>
      <c r="E308" s="36">
        <v>100</v>
      </c>
      <c r="F308" s="36">
        <v>500</v>
      </c>
      <c r="G308" s="59">
        <f>'-'!G308</f>
        <v>62.93</v>
      </c>
      <c r="H308" s="59"/>
      <c r="I308" s="37"/>
      <c r="J308" s="38" t="s">
        <v>158</v>
      </c>
      <c r="K308" s="39">
        <f t="shared" si="9"/>
        <v>0</v>
      </c>
      <c r="L308" s="64" t="s">
        <v>1175</v>
      </c>
      <c r="N308" s="64" t="s">
        <v>1176</v>
      </c>
    </row>
    <row r="309" spans="1:14" ht="15" customHeight="1" x14ac:dyDescent="0.25">
      <c r="A309" s="201"/>
      <c r="B309" s="33" t="s">
        <v>620</v>
      </c>
      <c r="C309" s="34" t="s">
        <v>727</v>
      </c>
      <c r="D309" s="35">
        <v>1</v>
      </c>
      <c r="E309" s="36">
        <v>100</v>
      </c>
      <c r="F309" s="36">
        <v>500</v>
      </c>
      <c r="G309" s="59">
        <f>'-'!G309</f>
        <v>71.56</v>
      </c>
      <c r="H309" s="59"/>
      <c r="I309" s="37"/>
      <c r="J309" s="38" t="s">
        <v>158</v>
      </c>
      <c r="K309" s="39">
        <f t="shared" si="9"/>
        <v>0</v>
      </c>
      <c r="L309" s="64" t="s">
        <v>1177</v>
      </c>
      <c r="N309" s="64" t="s">
        <v>1178</v>
      </c>
    </row>
    <row r="310" spans="1:14" ht="15" customHeight="1" x14ac:dyDescent="0.25">
      <c r="A310" s="201"/>
      <c r="B310" s="33" t="s">
        <v>621</v>
      </c>
      <c r="C310" s="34" t="s">
        <v>728</v>
      </c>
      <c r="D310" s="35">
        <v>1</v>
      </c>
      <c r="E310" s="36">
        <v>100</v>
      </c>
      <c r="F310" s="36">
        <v>500</v>
      </c>
      <c r="G310" s="59">
        <f>'-'!G310</f>
        <v>71.64</v>
      </c>
      <c r="H310" s="59"/>
      <c r="I310" s="37"/>
      <c r="J310" s="38" t="s">
        <v>158</v>
      </c>
      <c r="K310" s="39">
        <f t="shared" si="9"/>
        <v>0</v>
      </c>
      <c r="L310" s="64" t="s">
        <v>1179</v>
      </c>
      <c r="N310" s="64" t="s">
        <v>1180</v>
      </c>
    </row>
    <row r="311" spans="1:14" ht="15" customHeight="1" x14ac:dyDescent="0.25">
      <c r="A311" s="201"/>
      <c r="B311" s="33" t="s">
        <v>622</v>
      </c>
      <c r="C311" s="34" t="s">
        <v>729</v>
      </c>
      <c r="D311" s="35">
        <v>1</v>
      </c>
      <c r="E311" s="36">
        <v>100</v>
      </c>
      <c r="F311" s="36">
        <v>500</v>
      </c>
      <c r="G311" s="59">
        <f>'-'!G311</f>
        <v>73.39</v>
      </c>
      <c r="H311" s="59"/>
      <c r="I311" s="37"/>
      <c r="J311" s="38" t="s">
        <v>158</v>
      </c>
      <c r="K311" s="39">
        <f t="shared" si="9"/>
        <v>0</v>
      </c>
      <c r="L311" s="64" t="s">
        <v>1181</v>
      </c>
      <c r="N311" s="64" t="s">
        <v>1182</v>
      </c>
    </row>
    <row r="312" spans="1:14" ht="15" customHeight="1" x14ac:dyDescent="0.25">
      <c r="A312" s="201"/>
      <c r="B312" s="33" t="s">
        <v>623</v>
      </c>
      <c r="C312" s="34" t="s">
        <v>730</v>
      </c>
      <c r="D312" s="35">
        <v>1</v>
      </c>
      <c r="E312" s="36">
        <v>100</v>
      </c>
      <c r="F312" s="36">
        <v>500</v>
      </c>
      <c r="G312" s="59">
        <f>'-'!G312</f>
        <v>76.91</v>
      </c>
      <c r="H312" s="59"/>
      <c r="I312" s="37"/>
      <c r="J312" s="38" t="s">
        <v>158</v>
      </c>
      <c r="K312" s="39">
        <f t="shared" si="9"/>
        <v>0</v>
      </c>
      <c r="L312" s="64" t="s">
        <v>1183</v>
      </c>
      <c r="N312" s="64" t="s">
        <v>1184</v>
      </c>
    </row>
    <row r="313" spans="1:14" ht="15" customHeight="1" x14ac:dyDescent="0.25">
      <c r="A313" s="201"/>
      <c r="B313" s="33" t="s">
        <v>624</v>
      </c>
      <c r="C313" s="34" t="s">
        <v>731</v>
      </c>
      <c r="D313" s="35">
        <v>1</v>
      </c>
      <c r="E313" s="36">
        <v>100</v>
      </c>
      <c r="F313" s="36">
        <v>500</v>
      </c>
      <c r="G313" s="59">
        <f>'-'!G313</f>
        <v>78.63</v>
      </c>
      <c r="H313" s="59"/>
      <c r="I313" s="37"/>
      <c r="J313" s="38" t="s">
        <v>158</v>
      </c>
      <c r="K313" s="39">
        <f t="shared" si="9"/>
        <v>0</v>
      </c>
      <c r="L313" s="64" t="s">
        <v>1185</v>
      </c>
      <c r="N313" s="64" t="s">
        <v>1186</v>
      </c>
    </row>
    <row r="314" spans="1:14" ht="15" customHeight="1" x14ac:dyDescent="0.25">
      <c r="A314" s="201"/>
      <c r="B314" s="33" t="s">
        <v>625</v>
      </c>
      <c r="C314" s="34" t="s">
        <v>732</v>
      </c>
      <c r="D314" s="35">
        <v>1</v>
      </c>
      <c r="E314" s="36">
        <v>75</v>
      </c>
      <c r="F314" s="36">
        <v>300</v>
      </c>
      <c r="G314" s="59">
        <f>'-'!G314</f>
        <v>82.1</v>
      </c>
      <c r="H314" s="59"/>
      <c r="I314" s="37"/>
      <c r="J314" s="38" t="s">
        <v>158</v>
      </c>
      <c r="K314" s="39">
        <f t="shared" si="9"/>
        <v>0</v>
      </c>
      <c r="L314" s="64" t="s">
        <v>1187</v>
      </c>
      <c r="N314" s="64" t="s">
        <v>1188</v>
      </c>
    </row>
    <row r="315" spans="1:14" ht="15" customHeight="1" x14ac:dyDescent="0.25">
      <c r="A315" s="201"/>
      <c r="B315" s="33" t="s">
        <v>626</v>
      </c>
      <c r="C315" s="34" t="s">
        <v>733</v>
      </c>
      <c r="D315" s="35">
        <v>1</v>
      </c>
      <c r="E315" s="36">
        <v>75</v>
      </c>
      <c r="F315" s="36">
        <v>300</v>
      </c>
      <c r="G315" s="59">
        <f>'-'!G315</f>
        <v>90.85</v>
      </c>
      <c r="H315" s="59"/>
      <c r="I315" s="37"/>
      <c r="J315" s="38" t="s">
        <v>158</v>
      </c>
      <c r="K315" s="39">
        <f t="shared" si="9"/>
        <v>0</v>
      </c>
      <c r="L315" s="64" t="s">
        <v>1189</v>
      </c>
      <c r="N315" s="64" t="s">
        <v>1190</v>
      </c>
    </row>
    <row r="316" spans="1:14" ht="15" customHeight="1" x14ac:dyDescent="0.25">
      <c r="A316" s="201"/>
      <c r="B316" s="33" t="s">
        <v>627</v>
      </c>
      <c r="C316" s="34" t="s">
        <v>735</v>
      </c>
      <c r="D316" s="35">
        <v>1</v>
      </c>
      <c r="E316" s="36">
        <v>75</v>
      </c>
      <c r="F316" s="36">
        <v>300</v>
      </c>
      <c r="G316" s="59">
        <f>'-'!G316</f>
        <v>92.61</v>
      </c>
      <c r="H316" s="59"/>
      <c r="I316" s="37"/>
      <c r="J316" s="38" t="s">
        <v>158</v>
      </c>
      <c r="K316" s="39">
        <f t="shared" si="9"/>
        <v>0</v>
      </c>
      <c r="L316" s="64" t="s">
        <v>1191</v>
      </c>
      <c r="N316" s="64" t="s">
        <v>1192</v>
      </c>
    </row>
    <row r="317" spans="1:14" ht="15" customHeight="1" x14ac:dyDescent="0.25">
      <c r="A317" s="201"/>
      <c r="B317" s="33" t="s">
        <v>628</v>
      </c>
      <c r="C317" s="34" t="s">
        <v>734</v>
      </c>
      <c r="D317" s="35">
        <v>1</v>
      </c>
      <c r="E317" s="36">
        <v>75</v>
      </c>
      <c r="F317" s="36">
        <v>300</v>
      </c>
      <c r="G317" s="59">
        <f>'-'!G317</f>
        <v>97.81</v>
      </c>
      <c r="H317" s="59"/>
      <c r="I317" s="37"/>
      <c r="J317" s="38" t="s">
        <v>158</v>
      </c>
      <c r="K317" s="39">
        <f t="shared" si="9"/>
        <v>0</v>
      </c>
      <c r="L317" s="64" t="s">
        <v>1193</v>
      </c>
      <c r="N317" s="64" t="s">
        <v>1194</v>
      </c>
    </row>
    <row r="318" spans="1:14" ht="15" customHeight="1" x14ac:dyDescent="0.25">
      <c r="A318" s="201"/>
      <c r="B318" s="33" t="s">
        <v>629</v>
      </c>
      <c r="C318" s="34" t="s">
        <v>736</v>
      </c>
      <c r="D318" s="35">
        <v>1</v>
      </c>
      <c r="E318" s="36">
        <v>75</v>
      </c>
      <c r="F318" s="36">
        <v>300</v>
      </c>
      <c r="G318" s="59">
        <f>'-'!G318</f>
        <v>106.59</v>
      </c>
      <c r="H318" s="59"/>
      <c r="I318" s="37"/>
      <c r="J318" s="38" t="s">
        <v>158</v>
      </c>
      <c r="K318" s="39">
        <f t="shared" si="9"/>
        <v>0</v>
      </c>
      <c r="L318" s="64" t="s">
        <v>1195</v>
      </c>
      <c r="N318" s="64" t="s">
        <v>1196</v>
      </c>
    </row>
    <row r="319" spans="1:14" ht="15" customHeight="1" x14ac:dyDescent="0.25">
      <c r="A319" s="201"/>
      <c r="B319" s="33" t="s">
        <v>630</v>
      </c>
      <c r="C319" s="34" t="s">
        <v>737</v>
      </c>
      <c r="D319" s="35">
        <v>1</v>
      </c>
      <c r="E319" s="36">
        <v>75</v>
      </c>
      <c r="F319" s="36">
        <v>300</v>
      </c>
      <c r="G319" s="59">
        <f>'-'!G319</f>
        <v>110.05</v>
      </c>
      <c r="H319" s="59"/>
      <c r="I319" s="37"/>
      <c r="J319" s="38" t="s">
        <v>158</v>
      </c>
      <c r="K319" s="39">
        <f t="shared" si="9"/>
        <v>0</v>
      </c>
      <c r="L319" s="64" t="s">
        <v>1197</v>
      </c>
      <c r="N319" s="64" t="s">
        <v>1198</v>
      </c>
    </row>
    <row r="320" spans="1:14" ht="15" customHeight="1" x14ac:dyDescent="0.25">
      <c r="A320" s="201"/>
      <c r="B320" s="33" t="s">
        <v>631</v>
      </c>
      <c r="C320" s="34" t="s">
        <v>738</v>
      </c>
      <c r="D320" s="35">
        <v>1</v>
      </c>
      <c r="E320" s="36">
        <v>75</v>
      </c>
      <c r="F320" s="36">
        <v>300</v>
      </c>
      <c r="G320" s="59">
        <f>'-'!G320</f>
        <v>111.79</v>
      </c>
      <c r="H320" s="59"/>
      <c r="I320" s="37"/>
      <c r="J320" s="38" t="s">
        <v>158</v>
      </c>
      <c r="K320" s="39">
        <f t="shared" si="9"/>
        <v>0</v>
      </c>
      <c r="L320" s="64" t="s">
        <v>1199</v>
      </c>
      <c r="N320" s="64" t="s">
        <v>1200</v>
      </c>
    </row>
    <row r="321" spans="1:14" ht="15" customHeight="1" x14ac:dyDescent="0.25">
      <c r="A321" s="201"/>
      <c r="B321" s="33" t="s">
        <v>632</v>
      </c>
      <c r="C321" s="34" t="s">
        <v>739</v>
      </c>
      <c r="D321" s="35">
        <v>1</v>
      </c>
      <c r="E321" s="36">
        <v>50</v>
      </c>
      <c r="F321" s="36">
        <v>200</v>
      </c>
      <c r="G321" s="59">
        <f>'-'!G321</f>
        <v>115.31</v>
      </c>
      <c r="H321" s="59"/>
      <c r="I321" s="37"/>
      <c r="J321" s="38" t="s">
        <v>158</v>
      </c>
      <c r="K321" s="39">
        <f t="shared" si="9"/>
        <v>0</v>
      </c>
      <c r="L321" s="64" t="s">
        <v>1201</v>
      </c>
      <c r="N321" s="64" t="s">
        <v>1202</v>
      </c>
    </row>
    <row r="322" spans="1:14" ht="15" customHeight="1" x14ac:dyDescent="0.25">
      <c r="A322" s="201"/>
      <c r="B322" s="33" t="s">
        <v>633</v>
      </c>
      <c r="C322" s="34" t="s">
        <v>740</v>
      </c>
      <c r="D322" s="35">
        <v>1</v>
      </c>
      <c r="E322" s="36">
        <v>50</v>
      </c>
      <c r="F322" s="36">
        <v>200</v>
      </c>
      <c r="G322" s="59">
        <f>'-'!G322</f>
        <v>136.26</v>
      </c>
      <c r="H322" s="59"/>
      <c r="I322" s="37"/>
      <c r="J322" s="38" t="s">
        <v>158</v>
      </c>
      <c r="K322" s="39">
        <f t="shared" si="9"/>
        <v>0</v>
      </c>
      <c r="L322" s="64" t="s">
        <v>1203</v>
      </c>
      <c r="N322" s="64" t="s">
        <v>1204</v>
      </c>
    </row>
    <row r="323" spans="1:14" ht="15" customHeight="1" x14ac:dyDescent="0.25">
      <c r="A323" s="201"/>
      <c r="B323" s="33" t="s">
        <v>634</v>
      </c>
      <c r="C323" s="34" t="s">
        <v>741</v>
      </c>
      <c r="D323" s="35">
        <v>1</v>
      </c>
      <c r="E323" s="36">
        <v>50</v>
      </c>
      <c r="F323" s="36">
        <v>200</v>
      </c>
      <c r="G323" s="59">
        <f>'-'!G323</f>
        <v>171.18</v>
      </c>
      <c r="H323" s="59"/>
      <c r="I323" s="37"/>
      <c r="J323" s="38" t="s">
        <v>158</v>
      </c>
      <c r="K323" s="39">
        <f t="shared" si="9"/>
        <v>0</v>
      </c>
      <c r="L323" s="64" t="s">
        <v>1205</v>
      </c>
      <c r="N323" s="64" t="s">
        <v>1206</v>
      </c>
    </row>
    <row r="324" spans="1:14" ht="15" customHeight="1" x14ac:dyDescent="0.25">
      <c r="A324" s="201"/>
      <c r="B324" s="33" t="s">
        <v>635</v>
      </c>
      <c r="C324" s="34" t="s">
        <v>742</v>
      </c>
      <c r="D324" s="35">
        <v>1</v>
      </c>
      <c r="E324" s="36">
        <v>50</v>
      </c>
      <c r="F324" s="36">
        <v>200</v>
      </c>
      <c r="G324" s="59">
        <f>'-'!G324</f>
        <v>186.73</v>
      </c>
      <c r="H324" s="59"/>
      <c r="I324" s="37"/>
      <c r="J324" s="38" t="s">
        <v>158</v>
      </c>
      <c r="K324" s="39">
        <f t="shared" si="9"/>
        <v>0</v>
      </c>
      <c r="L324" s="64" t="s">
        <v>1207</v>
      </c>
      <c r="N324" s="64" t="s">
        <v>1208</v>
      </c>
    </row>
    <row r="325" spans="1:14" ht="15" customHeight="1" x14ac:dyDescent="0.25">
      <c r="A325" s="201"/>
      <c r="B325" s="33" t="s">
        <v>636</v>
      </c>
      <c r="C325" s="34" t="s">
        <v>743</v>
      </c>
      <c r="D325" s="35">
        <v>1</v>
      </c>
      <c r="E325" s="36">
        <v>50</v>
      </c>
      <c r="F325" s="36">
        <v>200</v>
      </c>
      <c r="G325" s="59">
        <f>'-'!G325</f>
        <v>214.19</v>
      </c>
      <c r="H325" s="59"/>
      <c r="I325" s="37"/>
      <c r="J325" s="38" t="s">
        <v>158</v>
      </c>
      <c r="K325" s="39">
        <f t="shared" si="9"/>
        <v>0</v>
      </c>
      <c r="L325" s="64" t="s">
        <v>1209</v>
      </c>
      <c r="N325" s="64" t="s">
        <v>1210</v>
      </c>
    </row>
    <row r="326" spans="1:14" x14ac:dyDescent="0.25">
      <c r="A326" s="202"/>
      <c r="B326" s="199" t="s">
        <v>2517</v>
      </c>
      <c r="C326" s="199"/>
      <c r="D326" s="199"/>
      <c r="E326" s="199"/>
      <c r="F326" s="199"/>
      <c r="G326" s="199"/>
      <c r="H326" s="199"/>
      <c r="I326" s="199"/>
      <c r="J326" s="199"/>
      <c r="K326" s="199"/>
    </row>
    <row r="327" spans="1:14" ht="15" customHeight="1" x14ac:dyDescent="0.25">
      <c r="A327" s="203"/>
      <c r="B327" s="33" t="s">
        <v>2514</v>
      </c>
      <c r="C327" s="34" t="s">
        <v>3451</v>
      </c>
      <c r="D327" s="35">
        <v>1</v>
      </c>
      <c r="E327" s="36">
        <v>10</v>
      </c>
      <c r="F327" s="36">
        <v>50</v>
      </c>
      <c r="G327" s="59">
        <f>'-'!G327</f>
        <v>183.84</v>
      </c>
      <c r="H327" s="59"/>
      <c r="I327" s="37"/>
      <c r="J327" s="38" t="s">
        <v>158</v>
      </c>
      <c r="K327" s="39">
        <f>G327*I327</f>
        <v>0</v>
      </c>
      <c r="L327" s="64" t="s">
        <v>2518</v>
      </c>
      <c r="N327" s="64" t="s">
        <v>2521</v>
      </c>
    </row>
    <row r="328" spans="1:14" ht="15" customHeight="1" x14ac:dyDescent="0.25">
      <c r="A328" s="203"/>
      <c r="B328" s="33" t="s">
        <v>2515</v>
      </c>
      <c r="C328" s="34" t="s">
        <v>3452</v>
      </c>
      <c r="D328" s="35">
        <v>1</v>
      </c>
      <c r="E328" s="36">
        <v>10</v>
      </c>
      <c r="F328" s="36">
        <v>50</v>
      </c>
      <c r="G328" s="59">
        <f>'-'!G328</f>
        <v>218.3</v>
      </c>
      <c r="H328" s="59"/>
      <c r="I328" s="37"/>
      <c r="J328" s="38" t="s">
        <v>158</v>
      </c>
      <c r="K328" s="39">
        <f>G328*I328</f>
        <v>0</v>
      </c>
      <c r="L328" s="64" t="s">
        <v>2519</v>
      </c>
      <c r="N328" s="64" t="s">
        <v>2522</v>
      </c>
    </row>
    <row r="329" spans="1:14" ht="15" customHeight="1" x14ac:dyDescent="0.25">
      <c r="A329" s="203"/>
      <c r="B329" s="33" t="s">
        <v>2516</v>
      </c>
      <c r="C329" s="34" t="s">
        <v>3453</v>
      </c>
      <c r="D329" s="35">
        <v>1</v>
      </c>
      <c r="E329" s="36">
        <v>10</v>
      </c>
      <c r="F329" s="36">
        <v>50</v>
      </c>
      <c r="G329" s="59">
        <f>'-'!G329</f>
        <v>252.78</v>
      </c>
      <c r="H329" s="59"/>
      <c r="I329" s="37"/>
      <c r="J329" s="38" t="s">
        <v>158</v>
      </c>
      <c r="K329" s="39">
        <f>G329*I329</f>
        <v>0</v>
      </c>
      <c r="L329" s="64" t="s">
        <v>2520</v>
      </c>
      <c r="N329" s="64" t="s">
        <v>2523</v>
      </c>
    </row>
    <row r="330" spans="1:14" x14ac:dyDescent="0.25">
      <c r="A330" s="203"/>
      <c r="B330" s="199" t="s">
        <v>2524</v>
      </c>
      <c r="C330" s="199"/>
      <c r="D330" s="199"/>
      <c r="E330" s="199"/>
      <c r="F330" s="199"/>
      <c r="G330" s="199"/>
      <c r="H330" s="199"/>
      <c r="I330" s="199"/>
      <c r="J330" s="199"/>
      <c r="K330" s="199"/>
    </row>
    <row r="331" spans="1:14" ht="15" customHeight="1" x14ac:dyDescent="0.25">
      <c r="A331" s="203"/>
      <c r="B331" s="33" t="s">
        <v>2525</v>
      </c>
      <c r="C331" s="34" t="s">
        <v>3454</v>
      </c>
      <c r="D331" s="35">
        <v>1</v>
      </c>
      <c r="E331" s="36">
        <v>10</v>
      </c>
      <c r="F331" s="36">
        <v>50</v>
      </c>
      <c r="G331" s="59">
        <f>'-'!G331</f>
        <v>158.55000000000001</v>
      </c>
      <c r="H331" s="59"/>
      <c r="I331" s="37"/>
      <c r="J331" s="38" t="s">
        <v>158</v>
      </c>
      <c r="K331" s="39">
        <f>G331*I331</f>
        <v>0</v>
      </c>
      <c r="L331" s="64" t="s">
        <v>2528</v>
      </c>
      <c r="N331" s="64" t="s">
        <v>2531</v>
      </c>
    </row>
    <row r="332" spans="1:14" ht="15" customHeight="1" x14ac:dyDescent="0.25">
      <c r="A332" s="203"/>
      <c r="B332" s="33" t="s">
        <v>2526</v>
      </c>
      <c r="C332" s="34" t="s">
        <v>3455</v>
      </c>
      <c r="D332" s="35">
        <v>1</v>
      </c>
      <c r="E332" s="36">
        <v>10</v>
      </c>
      <c r="F332" s="36">
        <v>50</v>
      </c>
      <c r="G332" s="59">
        <f>'-'!G332</f>
        <v>186.14</v>
      </c>
      <c r="H332" s="59"/>
      <c r="I332" s="37"/>
      <c r="J332" s="38" t="s">
        <v>158</v>
      </c>
      <c r="K332" s="39">
        <f>G332*I332</f>
        <v>0</v>
      </c>
      <c r="L332" s="64" t="s">
        <v>2529</v>
      </c>
      <c r="N332" s="64" t="s">
        <v>2532</v>
      </c>
    </row>
    <row r="333" spans="1:14" ht="15" customHeight="1" x14ac:dyDescent="0.25">
      <c r="A333" s="204"/>
      <c r="B333" s="33" t="s">
        <v>2527</v>
      </c>
      <c r="C333" s="34" t="s">
        <v>3456</v>
      </c>
      <c r="D333" s="35">
        <v>1</v>
      </c>
      <c r="E333" s="36">
        <v>10</v>
      </c>
      <c r="F333" s="36">
        <v>50</v>
      </c>
      <c r="G333" s="59">
        <f>'-'!G333</f>
        <v>220.61</v>
      </c>
      <c r="H333" s="59"/>
      <c r="I333" s="37"/>
      <c r="J333" s="38" t="s">
        <v>158</v>
      </c>
      <c r="K333" s="39">
        <f>G333*I333</f>
        <v>0</v>
      </c>
      <c r="L333" s="64" t="s">
        <v>2530</v>
      </c>
      <c r="N333" s="64" t="s">
        <v>2533</v>
      </c>
    </row>
    <row r="334" spans="1:14" x14ac:dyDescent="0.25">
      <c r="A334" s="201"/>
      <c r="B334" s="199" t="s">
        <v>134</v>
      </c>
      <c r="C334" s="199"/>
      <c r="D334" s="199"/>
      <c r="E334" s="199"/>
      <c r="F334" s="199"/>
      <c r="G334" s="199"/>
      <c r="H334" s="199"/>
      <c r="I334" s="199"/>
      <c r="J334" s="199"/>
      <c r="K334" s="199"/>
    </row>
    <row r="335" spans="1:14" ht="14.25" customHeight="1" x14ac:dyDescent="0.25">
      <c r="A335" s="201"/>
      <c r="B335" s="33" t="s">
        <v>322</v>
      </c>
      <c r="C335" s="96" t="s">
        <v>295</v>
      </c>
      <c r="D335" s="35">
        <v>1</v>
      </c>
      <c r="E335" s="36">
        <v>25</v>
      </c>
      <c r="F335" s="36">
        <v>200</v>
      </c>
      <c r="G335" s="59">
        <f>'-'!G335</f>
        <v>89.92</v>
      </c>
      <c r="H335" s="59"/>
      <c r="I335" s="37"/>
      <c r="J335" s="38" t="s">
        <v>158</v>
      </c>
      <c r="K335" s="39">
        <f>G335*I335</f>
        <v>0</v>
      </c>
      <c r="L335" s="64" t="s">
        <v>1211</v>
      </c>
      <c r="N335" s="64" t="s">
        <v>1212</v>
      </c>
    </row>
    <row r="336" spans="1:14" ht="14.25" customHeight="1" x14ac:dyDescent="0.25">
      <c r="A336" s="201"/>
      <c r="B336" s="33" t="s">
        <v>65</v>
      </c>
      <c r="C336" s="34" t="s">
        <v>45</v>
      </c>
      <c r="D336" s="35">
        <v>1</v>
      </c>
      <c r="E336" s="36">
        <v>25</v>
      </c>
      <c r="F336" s="36">
        <v>100</v>
      </c>
      <c r="G336" s="59">
        <f>'-'!G336</f>
        <v>105.53</v>
      </c>
      <c r="H336" s="89">
        <v>25</v>
      </c>
      <c r="I336" s="37"/>
      <c r="J336" s="38" t="s">
        <v>158</v>
      </c>
      <c r="K336" s="39">
        <f>G336*I336</f>
        <v>0</v>
      </c>
      <c r="L336" s="64" t="s">
        <v>1213</v>
      </c>
      <c r="N336" s="64" t="s">
        <v>1214</v>
      </c>
    </row>
    <row r="337" spans="1:14" ht="14.25" customHeight="1" x14ac:dyDescent="0.25">
      <c r="A337" s="201"/>
      <c r="B337" s="33" t="s">
        <v>255</v>
      </c>
      <c r="C337" s="34" t="s">
        <v>243</v>
      </c>
      <c r="D337" s="35">
        <v>1</v>
      </c>
      <c r="E337" s="36">
        <v>25</v>
      </c>
      <c r="F337" s="36">
        <v>100</v>
      </c>
      <c r="G337" s="59">
        <f>'-'!G337</f>
        <v>106.38</v>
      </c>
      <c r="H337" s="89">
        <v>25</v>
      </c>
      <c r="I337" s="37"/>
      <c r="J337" s="38" t="s">
        <v>158</v>
      </c>
      <c r="K337" s="39">
        <f>G337*I337</f>
        <v>0</v>
      </c>
      <c r="L337" s="64" t="s">
        <v>1215</v>
      </c>
      <c r="N337" s="64" t="s">
        <v>1216</v>
      </c>
    </row>
    <row r="338" spans="1:14" ht="14.25" customHeight="1" x14ac:dyDescent="0.25">
      <c r="A338" s="201"/>
      <c r="B338" s="33" t="s">
        <v>2648</v>
      </c>
      <c r="C338" s="96" t="s">
        <v>3221</v>
      </c>
      <c r="D338" s="35">
        <v>1</v>
      </c>
      <c r="E338" s="36">
        <v>25</v>
      </c>
      <c r="F338" s="36">
        <v>100</v>
      </c>
      <c r="G338" s="59">
        <f>'-'!G338</f>
        <v>173.78</v>
      </c>
      <c r="H338" s="89">
        <v>25</v>
      </c>
      <c r="I338" s="37"/>
      <c r="J338" s="38" t="s">
        <v>158</v>
      </c>
      <c r="K338" s="39">
        <f>G338*I338</f>
        <v>0</v>
      </c>
      <c r="L338" s="64" t="s">
        <v>2649</v>
      </c>
      <c r="N338" s="64" t="s">
        <v>2650</v>
      </c>
    </row>
    <row r="339" spans="1:14" ht="14.25" customHeight="1" x14ac:dyDescent="0.25">
      <c r="A339" s="201"/>
      <c r="B339" s="33" t="s">
        <v>2653</v>
      </c>
      <c r="C339" s="96" t="s">
        <v>3222</v>
      </c>
      <c r="D339" s="35">
        <v>1</v>
      </c>
      <c r="E339" s="36">
        <v>25</v>
      </c>
      <c r="F339" s="36">
        <v>100</v>
      </c>
      <c r="G339" s="59">
        <f>'-'!G339</f>
        <v>167.78</v>
      </c>
      <c r="H339" s="89">
        <v>25</v>
      </c>
      <c r="I339" s="37"/>
      <c r="J339" s="38" t="s">
        <v>158</v>
      </c>
      <c r="K339" s="39">
        <f>G339*I339</f>
        <v>0</v>
      </c>
      <c r="L339" s="64" t="s">
        <v>2651</v>
      </c>
      <c r="N339" s="64" t="s">
        <v>2652</v>
      </c>
    </row>
    <row r="340" spans="1:14" x14ac:dyDescent="0.25">
      <c r="A340" s="202"/>
      <c r="B340" s="199" t="s">
        <v>2535</v>
      </c>
      <c r="C340" s="199"/>
      <c r="D340" s="199"/>
      <c r="E340" s="199"/>
      <c r="F340" s="199"/>
      <c r="G340" s="199"/>
      <c r="H340" s="199"/>
      <c r="I340" s="199"/>
      <c r="J340" s="199"/>
      <c r="K340" s="199"/>
    </row>
    <row r="341" spans="1:14" ht="66.75" customHeight="1" x14ac:dyDescent="0.25">
      <c r="A341" s="204"/>
      <c r="B341" s="33" t="s">
        <v>2536</v>
      </c>
      <c r="C341" s="34" t="s">
        <v>2534</v>
      </c>
      <c r="D341" s="35">
        <v>1</v>
      </c>
      <c r="E341" s="36">
        <v>50</v>
      </c>
      <c r="F341" s="36">
        <v>250</v>
      </c>
      <c r="G341" s="59">
        <f>'-'!G341</f>
        <v>369.6</v>
      </c>
      <c r="H341" s="59"/>
      <c r="I341" s="37"/>
      <c r="J341" s="38" t="s">
        <v>158</v>
      </c>
      <c r="K341" s="39">
        <f>G341*I341</f>
        <v>0</v>
      </c>
      <c r="L341" s="64" t="s">
        <v>2537</v>
      </c>
      <c r="N341" s="64" t="s">
        <v>2538</v>
      </c>
    </row>
    <row r="342" spans="1:14" x14ac:dyDescent="0.25">
      <c r="A342" s="202"/>
      <c r="B342" s="199" t="s">
        <v>2597</v>
      </c>
      <c r="C342" s="199"/>
      <c r="D342" s="199"/>
      <c r="E342" s="199"/>
      <c r="F342" s="199"/>
      <c r="G342" s="199"/>
      <c r="H342" s="199"/>
      <c r="I342" s="199"/>
      <c r="J342" s="199"/>
      <c r="K342" s="199"/>
    </row>
    <row r="343" spans="1:14" ht="66.75" customHeight="1" x14ac:dyDescent="0.25">
      <c r="A343" s="204"/>
      <c r="B343" s="33" t="s">
        <v>2596</v>
      </c>
      <c r="C343" s="34" t="s">
        <v>2595</v>
      </c>
      <c r="D343" s="35">
        <v>1</v>
      </c>
      <c r="E343" s="36">
        <v>10</v>
      </c>
      <c r="F343" s="36">
        <v>50</v>
      </c>
      <c r="G343" s="59">
        <f>'-'!G343</f>
        <v>251.68</v>
      </c>
      <c r="H343" s="89">
        <v>10</v>
      </c>
      <c r="I343" s="37"/>
      <c r="J343" s="38" t="s">
        <v>158</v>
      </c>
      <c r="K343" s="39">
        <f>G343*I343</f>
        <v>0</v>
      </c>
      <c r="L343" s="64" t="s">
        <v>2654</v>
      </c>
      <c r="N343" s="64" t="s">
        <v>2655</v>
      </c>
    </row>
    <row r="344" spans="1:14" x14ac:dyDescent="0.25">
      <c r="A344" s="202"/>
      <c r="B344" s="199" t="s">
        <v>1821</v>
      </c>
      <c r="C344" s="199"/>
      <c r="D344" s="199"/>
      <c r="E344" s="199"/>
      <c r="F344" s="199"/>
      <c r="G344" s="199"/>
      <c r="H344" s="199"/>
      <c r="I344" s="199"/>
      <c r="J344" s="199"/>
      <c r="K344" s="199"/>
    </row>
    <row r="345" spans="1:14" x14ac:dyDescent="0.25">
      <c r="A345" s="203"/>
      <c r="B345" s="33" t="s">
        <v>1808</v>
      </c>
      <c r="C345" s="34" t="s">
        <v>1809</v>
      </c>
      <c r="D345" s="35">
        <v>1</v>
      </c>
      <c r="E345" s="36">
        <v>50</v>
      </c>
      <c r="F345" s="36">
        <v>300</v>
      </c>
      <c r="G345" s="59">
        <f>'-'!G345</f>
        <v>42.18</v>
      </c>
      <c r="H345" s="89">
        <v>50</v>
      </c>
      <c r="I345" s="37"/>
      <c r="J345" s="38" t="s">
        <v>158</v>
      </c>
      <c r="K345" s="39">
        <f t="shared" ref="K345:K355" si="10">G345*I345</f>
        <v>0</v>
      </c>
      <c r="L345" s="64" t="s">
        <v>2107</v>
      </c>
      <c r="N345" s="64" t="s">
        <v>2119</v>
      </c>
    </row>
    <row r="346" spans="1:14" x14ac:dyDescent="0.25">
      <c r="A346" s="203"/>
      <c r="B346" s="33" t="s">
        <v>1810</v>
      </c>
      <c r="C346" s="96" t="s">
        <v>3381</v>
      </c>
      <c r="D346" s="35">
        <v>1</v>
      </c>
      <c r="E346" s="36">
        <v>40</v>
      </c>
      <c r="F346" s="36">
        <v>240</v>
      </c>
      <c r="G346" s="59">
        <f>'-'!G346</f>
        <v>50.46</v>
      </c>
      <c r="H346" s="89">
        <v>40</v>
      </c>
      <c r="I346" s="37"/>
      <c r="J346" s="38" t="s">
        <v>158</v>
      </c>
      <c r="K346" s="39">
        <f t="shared" si="10"/>
        <v>0</v>
      </c>
      <c r="L346" s="64" t="s">
        <v>2108</v>
      </c>
      <c r="N346" s="64" t="s">
        <v>2120</v>
      </c>
    </row>
    <row r="347" spans="1:14" x14ac:dyDescent="0.25">
      <c r="A347" s="203"/>
      <c r="B347" s="33" t="s">
        <v>1811</v>
      </c>
      <c r="C347" s="96" t="s">
        <v>3407</v>
      </c>
      <c r="D347" s="35">
        <v>1</v>
      </c>
      <c r="E347" s="36">
        <v>40</v>
      </c>
      <c r="F347" s="36">
        <v>160</v>
      </c>
      <c r="G347" s="59">
        <f>'-'!G347</f>
        <v>61.25</v>
      </c>
      <c r="H347" s="89">
        <v>40</v>
      </c>
      <c r="I347" s="37"/>
      <c r="J347" s="38" t="s">
        <v>158</v>
      </c>
      <c r="K347" s="39">
        <f t="shared" si="10"/>
        <v>0</v>
      </c>
      <c r="L347" s="64" t="s">
        <v>2109</v>
      </c>
      <c r="N347" s="64" t="s">
        <v>2121</v>
      </c>
    </row>
    <row r="348" spans="1:14" x14ac:dyDescent="0.25">
      <c r="A348" s="203"/>
      <c r="B348" s="33" t="s">
        <v>1812</v>
      </c>
      <c r="C348" s="96" t="s">
        <v>3383</v>
      </c>
      <c r="D348" s="35">
        <v>1</v>
      </c>
      <c r="E348" s="36">
        <v>40</v>
      </c>
      <c r="F348" s="36">
        <v>160</v>
      </c>
      <c r="G348" s="59">
        <f>'-'!G348</f>
        <v>71.16</v>
      </c>
      <c r="H348" s="89">
        <v>40</v>
      </c>
      <c r="I348" s="37"/>
      <c r="J348" s="38" t="s">
        <v>158</v>
      </c>
      <c r="K348" s="39">
        <f t="shared" si="10"/>
        <v>0</v>
      </c>
      <c r="L348" s="64" t="s">
        <v>2110</v>
      </c>
      <c r="N348" s="64" t="s">
        <v>2122</v>
      </c>
    </row>
    <row r="349" spans="1:14" x14ac:dyDescent="0.25">
      <c r="A349" s="203"/>
      <c r="B349" s="33" t="s">
        <v>1813</v>
      </c>
      <c r="C349" s="96" t="s">
        <v>3384</v>
      </c>
      <c r="D349" s="35">
        <v>1</v>
      </c>
      <c r="E349" s="36">
        <v>50</v>
      </c>
      <c r="F349" s="36">
        <v>300</v>
      </c>
      <c r="G349" s="59">
        <f>'-'!G349</f>
        <v>45.41</v>
      </c>
      <c r="H349" s="89">
        <v>50</v>
      </c>
      <c r="I349" s="37"/>
      <c r="J349" s="38" t="s">
        <v>158</v>
      </c>
      <c r="K349" s="39">
        <f t="shared" si="10"/>
        <v>0</v>
      </c>
      <c r="L349" s="64" t="s">
        <v>2111</v>
      </c>
      <c r="N349" s="64" t="s">
        <v>2123</v>
      </c>
    </row>
    <row r="350" spans="1:14" x14ac:dyDescent="0.25">
      <c r="A350" s="203"/>
      <c r="B350" s="33" t="s">
        <v>1814</v>
      </c>
      <c r="C350" s="96" t="s">
        <v>3385</v>
      </c>
      <c r="D350" s="35">
        <v>1</v>
      </c>
      <c r="E350" s="36">
        <v>40</v>
      </c>
      <c r="F350" s="36">
        <v>240</v>
      </c>
      <c r="G350" s="59">
        <f>'-'!G350</f>
        <v>57.7</v>
      </c>
      <c r="H350" s="89">
        <v>40</v>
      </c>
      <c r="I350" s="37"/>
      <c r="J350" s="38" t="s">
        <v>158</v>
      </c>
      <c r="K350" s="39">
        <f t="shared" si="10"/>
        <v>0</v>
      </c>
      <c r="L350" s="64" t="s">
        <v>2112</v>
      </c>
      <c r="N350" s="64" t="s">
        <v>2124</v>
      </c>
    </row>
    <row r="351" spans="1:14" x14ac:dyDescent="0.25">
      <c r="A351" s="203"/>
      <c r="B351" s="33" t="s">
        <v>1815</v>
      </c>
      <c r="C351" s="96" t="s">
        <v>3386</v>
      </c>
      <c r="D351" s="35">
        <v>1</v>
      </c>
      <c r="E351" s="36">
        <v>40</v>
      </c>
      <c r="F351" s="36">
        <v>160</v>
      </c>
      <c r="G351" s="59">
        <f>'-'!G351</f>
        <v>65.180000000000007</v>
      </c>
      <c r="H351" s="89">
        <v>40</v>
      </c>
      <c r="I351" s="37"/>
      <c r="J351" s="38" t="s">
        <v>158</v>
      </c>
      <c r="K351" s="39">
        <f t="shared" si="10"/>
        <v>0</v>
      </c>
      <c r="L351" s="64" t="s">
        <v>2113</v>
      </c>
      <c r="N351" s="64" t="s">
        <v>2125</v>
      </c>
    </row>
    <row r="352" spans="1:14" x14ac:dyDescent="0.25">
      <c r="A352" s="203"/>
      <c r="B352" s="33" t="s">
        <v>1816</v>
      </c>
      <c r="C352" s="96" t="s">
        <v>3387</v>
      </c>
      <c r="D352" s="35">
        <v>1</v>
      </c>
      <c r="E352" s="36">
        <v>40</v>
      </c>
      <c r="F352" s="36">
        <v>160</v>
      </c>
      <c r="G352" s="59">
        <f>'-'!G352</f>
        <v>79.150000000000006</v>
      </c>
      <c r="H352" s="89">
        <v>40</v>
      </c>
      <c r="I352" s="37"/>
      <c r="J352" s="38" t="s">
        <v>158</v>
      </c>
      <c r="K352" s="39">
        <f t="shared" si="10"/>
        <v>0</v>
      </c>
      <c r="L352" s="64" t="s">
        <v>2114</v>
      </c>
      <c r="N352" s="64" t="s">
        <v>2126</v>
      </c>
    </row>
    <row r="353" spans="1:14" x14ac:dyDescent="0.25">
      <c r="A353" s="203"/>
      <c r="B353" s="33" t="s">
        <v>1817</v>
      </c>
      <c r="C353" s="96" t="s">
        <v>3388</v>
      </c>
      <c r="D353" s="35">
        <v>1</v>
      </c>
      <c r="E353" s="36">
        <v>50</v>
      </c>
      <c r="F353" s="36">
        <v>300</v>
      </c>
      <c r="G353" s="59">
        <f>'-'!G353</f>
        <v>56.33</v>
      </c>
      <c r="H353" s="89">
        <v>50</v>
      </c>
      <c r="I353" s="37"/>
      <c r="J353" s="38" t="s">
        <v>158</v>
      </c>
      <c r="K353" s="39">
        <f t="shared" si="10"/>
        <v>0</v>
      </c>
      <c r="L353" s="64" t="s">
        <v>2115</v>
      </c>
      <c r="N353" s="64" t="s">
        <v>2127</v>
      </c>
    </row>
    <row r="354" spans="1:14" x14ac:dyDescent="0.25">
      <c r="A354" s="203"/>
      <c r="B354" s="33" t="s">
        <v>1818</v>
      </c>
      <c r="C354" s="96" t="s">
        <v>3389</v>
      </c>
      <c r="D354" s="35">
        <v>1</v>
      </c>
      <c r="E354" s="36">
        <v>40</v>
      </c>
      <c r="F354" s="36">
        <v>240</v>
      </c>
      <c r="G354" s="59">
        <f>'-'!G354</f>
        <v>66.81</v>
      </c>
      <c r="H354" s="89">
        <v>40</v>
      </c>
      <c r="I354" s="37"/>
      <c r="J354" s="38" t="s">
        <v>158</v>
      </c>
      <c r="K354" s="39">
        <f t="shared" si="10"/>
        <v>0</v>
      </c>
      <c r="L354" s="64" t="s">
        <v>2116</v>
      </c>
      <c r="N354" s="64" t="s">
        <v>2128</v>
      </c>
    </row>
    <row r="355" spans="1:14" x14ac:dyDescent="0.25">
      <c r="A355" s="203"/>
      <c r="B355" s="33" t="s">
        <v>1819</v>
      </c>
      <c r="C355" s="96" t="s">
        <v>3390</v>
      </c>
      <c r="D355" s="35">
        <v>1</v>
      </c>
      <c r="E355" s="36">
        <v>40</v>
      </c>
      <c r="F355" s="36">
        <v>160</v>
      </c>
      <c r="G355" s="59">
        <f>'-'!G355</f>
        <v>95.89</v>
      </c>
      <c r="H355" s="89">
        <v>40</v>
      </c>
      <c r="I355" s="37"/>
      <c r="J355" s="38" t="s">
        <v>158</v>
      </c>
      <c r="K355" s="39">
        <f t="shared" si="10"/>
        <v>0</v>
      </c>
      <c r="L355" s="64" t="s">
        <v>2117</v>
      </c>
      <c r="N355" s="64" t="s">
        <v>2129</v>
      </c>
    </row>
    <row r="356" spans="1:14" x14ac:dyDescent="0.25">
      <c r="A356" s="204"/>
      <c r="B356" s="33" t="s">
        <v>1820</v>
      </c>
      <c r="C356" s="96" t="s">
        <v>3391</v>
      </c>
      <c r="D356" s="35">
        <v>1</v>
      </c>
      <c r="E356" s="36">
        <v>25</v>
      </c>
      <c r="F356" s="36">
        <v>100</v>
      </c>
      <c r="G356" s="59">
        <f>'-'!G356</f>
        <v>163.38</v>
      </c>
      <c r="H356" s="89">
        <v>25</v>
      </c>
      <c r="I356" s="37"/>
      <c r="J356" s="38" t="s">
        <v>158</v>
      </c>
      <c r="K356" s="39">
        <f>G356*I356</f>
        <v>0</v>
      </c>
      <c r="L356" s="64" t="s">
        <v>2118</v>
      </c>
      <c r="N356" s="64" t="s">
        <v>2130</v>
      </c>
    </row>
    <row r="357" spans="1:14" x14ac:dyDescent="0.25">
      <c r="A357" s="201"/>
      <c r="B357" s="199" t="s">
        <v>500</v>
      </c>
      <c r="C357" s="199"/>
      <c r="D357" s="199"/>
      <c r="E357" s="199"/>
      <c r="F357" s="199"/>
      <c r="G357" s="199"/>
      <c r="H357" s="199"/>
      <c r="I357" s="199"/>
      <c r="J357" s="199"/>
      <c r="K357" s="199"/>
    </row>
    <row r="358" spans="1:14" ht="33" customHeight="1" x14ac:dyDescent="0.25">
      <c r="A358" s="201"/>
      <c r="B358" s="33" t="s">
        <v>501</v>
      </c>
      <c r="C358" s="34" t="s">
        <v>507</v>
      </c>
      <c r="D358" s="35">
        <v>1</v>
      </c>
      <c r="E358" s="36">
        <v>10</v>
      </c>
      <c r="F358" s="36">
        <v>100</v>
      </c>
      <c r="G358" s="59">
        <f>'-'!G358</f>
        <v>308.64</v>
      </c>
      <c r="H358" s="59"/>
      <c r="I358" s="37"/>
      <c r="J358" s="38" t="s">
        <v>158</v>
      </c>
      <c r="K358" s="39">
        <f>G358*I358</f>
        <v>0</v>
      </c>
      <c r="L358" s="64" t="s">
        <v>1217</v>
      </c>
      <c r="N358" s="64" t="s">
        <v>1218</v>
      </c>
    </row>
    <row r="359" spans="1:14" ht="33" customHeight="1" x14ac:dyDescent="0.25">
      <c r="A359" s="201"/>
      <c r="B359" s="33" t="s">
        <v>502</v>
      </c>
      <c r="C359" s="34" t="s">
        <v>506</v>
      </c>
      <c r="D359" s="35">
        <v>1</v>
      </c>
      <c r="E359" s="36">
        <v>10</v>
      </c>
      <c r="F359" s="36">
        <v>100</v>
      </c>
      <c r="G359" s="59">
        <f>'-'!G359</f>
        <v>195.66</v>
      </c>
      <c r="H359" s="59"/>
      <c r="I359" s="37"/>
      <c r="J359" s="38" t="s">
        <v>158</v>
      </c>
      <c r="K359" s="39">
        <f>G359*I359</f>
        <v>0</v>
      </c>
      <c r="L359" s="64" t="s">
        <v>1219</v>
      </c>
      <c r="N359" s="64" t="s">
        <v>1220</v>
      </c>
    </row>
    <row r="360" spans="1:14" x14ac:dyDescent="0.25">
      <c r="A360" s="201"/>
      <c r="B360" s="199" t="s">
        <v>2586</v>
      </c>
      <c r="C360" s="199"/>
      <c r="D360" s="199"/>
      <c r="E360" s="199"/>
      <c r="F360" s="199"/>
      <c r="G360" s="199"/>
      <c r="H360" s="199"/>
      <c r="I360" s="199"/>
      <c r="J360" s="199"/>
      <c r="K360" s="199"/>
    </row>
    <row r="361" spans="1:14" ht="33" customHeight="1" x14ac:dyDescent="0.25">
      <c r="A361" s="201"/>
      <c r="B361" s="33" t="s">
        <v>2589</v>
      </c>
      <c r="C361" s="34" t="s">
        <v>2587</v>
      </c>
      <c r="D361" s="35">
        <v>1</v>
      </c>
      <c r="E361" s="36">
        <v>25</v>
      </c>
      <c r="F361" s="36">
        <v>50</v>
      </c>
      <c r="G361" s="59">
        <f>'-'!G361</f>
        <v>257.14</v>
      </c>
      <c r="H361" s="59"/>
      <c r="I361" s="37"/>
      <c r="J361" s="38" t="s">
        <v>158</v>
      </c>
      <c r="K361" s="39">
        <f>G361*I361</f>
        <v>0</v>
      </c>
      <c r="L361" s="64" t="s">
        <v>2591</v>
      </c>
      <c r="N361" s="64" t="s">
        <v>2593</v>
      </c>
    </row>
    <row r="362" spans="1:14" ht="33" customHeight="1" x14ac:dyDescent="0.25">
      <c r="A362" s="201"/>
      <c r="B362" s="33" t="s">
        <v>2590</v>
      </c>
      <c r="C362" s="34" t="s">
        <v>2588</v>
      </c>
      <c r="D362" s="35">
        <v>1</v>
      </c>
      <c r="E362" s="36">
        <v>25</v>
      </c>
      <c r="F362" s="36">
        <v>50</v>
      </c>
      <c r="G362" s="59">
        <f>'-'!G362</f>
        <v>367.79</v>
      </c>
      <c r="H362" s="59"/>
      <c r="I362" s="37"/>
      <c r="J362" s="38" t="s">
        <v>158</v>
      </c>
      <c r="K362" s="39">
        <f>G362*I362</f>
        <v>0</v>
      </c>
      <c r="L362" s="64" t="s">
        <v>2592</v>
      </c>
      <c r="N362" s="64" t="s">
        <v>2594</v>
      </c>
    </row>
    <row r="363" spans="1:14" x14ac:dyDescent="0.25">
      <c r="A363" s="202"/>
      <c r="B363" s="199" t="s">
        <v>2581</v>
      </c>
      <c r="C363" s="199"/>
      <c r="D363" s="199"/>
      <c r="E363" s="199"/>
      <c r="F363" s="199"/>
      <c r="G363" s="199"/>
      <c r="H363" s="199"/>
      <c r="I363" s="199"/>
      <c r="J363" s="199"/>
      <c r="K363" s="199"/>
    </row>
    <row r="364" spans="1:14" ht="75.75" customHeight="1" x14ac:dyDescent="0.25">
      <c r="A364" s="204"/>
      <c r="B364" s="33" t="s">
        <v>2580</v>
      </c>
      <c r="C364" s="34" t="s">
        <v>2579</v>
      </c>
      <c r="D364" s="35">
        <v>1</v>
      </c>
      <c r="E364" s="36">
        <v>10</v>
      </c>
      <c r="F364" s="36">
        <v>40</v>
      </c>
      <c r="G364" s="59">
        <f>'-'!G364</f>
        <v>320.91000000000003</v>
      </c>
      <c r="H364" s="59"/>
      <c r="I364" s="37"/>
      <c r="J364" s="38" t="s">
        <v>158</v>
      </c>
      <c r="K364" s="39">
        <f>G364*I364</f>
        <v>0</v>
      </c>
      <c r="L364" s="64" t="s">
        <v>2582</v>
      </c>
      <c r="N364" s="64" t="s">
        <v>2583</v>
      </c>
    </row>
    <row r="365" spans="1:14" x14ac:dyDescent="0.25">
      <c r="A365" s="202"/>
      <c r="B365" s="199" t="s">
        <v>2494</v>
      </c>
      <c r="C365" s="199"/>
      <c r="D365" s="199"/>
      <c r="E365" s="199"/>
      <c r="F365" s="199"/>
      <c r="G365" s="199"/>
      <c r="H365" s="199"/>
      <c r="I365" s="199"/>
      <c r="J365" s="199"/>
      <c r="K365" s="199"/>
    </row>
    <row r="366" spans="1:14" ht="15" customHeight="1" x14ac:dyDescent="0.25">
      <c r="A366" s="203"/>
      <c r="B366" s="33" t="s">
        <v>2487</v>
      </c>
      <c r="C366" s="34" t="s">
        <v>2480</v>
      </c>
      <c r="D366" s="35">
        <v>1</v>
      </c>
      <c r="E366" s="36">
        <v>6</v>
      </c>
      <c r="F366" s="36">
        <v>96</v>
      </c>
      <c r="G366" s="59">
        <f>'-'!G366</f>
        <v>222.36</v>
      </c>
      <c r="H366" s="59"/>
      <c r="I366" s="37"/>
      <c r="J366" s="38" t="s">
        <v>158</v>
      </c>
      <c r="K366" s="39">
        <f t="shared" ref="K366:K371" si="11">G366*I366</f>
        <v>0</v>
      </c>
      <c r="L366" s="64" t="s">
        <v>2495</v>
      </c>
      <c r="N366" s="64" t="s">
        <v>2502</v>
      </c>
    </row>
    <row r="367" spans="1:14" ht="15" customHeight="1" x14ac:dyDescent="0.25">
      <c r="A367" s="203"/>
      <c r="B367" s="33" t="s">
        <v>2488</v>
      </c>
      <c r="C367" s="34" t="s">
        <v>2481</v>
      </c>
      <c r="D367" s="35">
        <v>1</v>
      </c>
      <c r="E367" s="36">
        <v>6</v>
      </c>
      <c r="F367" s="36">
        <v>96</v>
      </c>
      <c r="G367" s="59">
        <f>'-'!G367</f>
        <v>280.14999999999998</v>
      </c>
      <c r="H367" s="59"/>
      <c r="I367" s="37"/>
      <c r="J367" s="38" t="s">
        <v>158</v>
      </c>
      <c r="K367" s="39">
        <f t="shared" si="11"/>
        <v>0</v>
      </c>
      <c r="L367" s="64" t="s">
        <v>2496</v>
      </c>
      <c r="N367" s="64" t="s">
        <v>2503</v>
      </c>
    </row>
    <row r="368" spans="1:14" ht="15" customHeight="1" x14ac:dyDescent="0.25">
      <c r="A368" s="203"/>
      <c r="B368" s="33" t="s">
        <v>2489</v>
      </c>
      <c r="C368" s="34" t="s">
        <v>2482</v>
      </c>
      <c r="D368" s="35">
        <v>1</v>
      </c>
      <c r="E368" s="36">
        <v>6</v>
      </c>
      <c r="F368" s="36">
        <v>96</v>
      </c>
      <c r="G368" s="59">
        <f>'-'!G368</f>
        <v>339.26</v>
      </c>
      <c r="H368" s="59"/>
      <c r="I368" s="37"/>
      <c r="J368" s="38" t="s">
        <v>158</v>
      </c>
      <c r="K368" s="39">
        <f t="shared" si="11"/>
        <v>0</v>
      </c>
      <c r="L368" s="64" t="s">
        <v>2497</v>
      </c>
      <c r="N368" s="64" t="s">
        <v>2504</v>
      </c>
    </row>
    <row r="369" spans="1:14" ht="15" customHeight="1" x14ac:dyDescent="0.25">
      <c r="A369" s="203"/>
      <c r="B369" s="33" t="s">
        <v>2490</v>
      </c>
      <c r="C369" s="34" t="s">
        <v>2483</v>
      </c>
      <c r="D369" s="35">
        <v>1</v>
      </c>
      <c r="E369" s="36">
        <v>6</v>
      </c>
      <c r="F369" s="36">
        <v>96</v>
      </c>
      <c r="G369" s="59">
        <f>'-'!G369</f>
        <v>355.74</v>
      </c>
      <c r="H369" s="59"/>
      <c r="I369" s="37"/>
      <c r="J369" s="38" t="s">
        <v>158</v>
      </c>
      <c r="K369" s="39">
        <f t="shared" si="11"/>
        <v>0</v>
      </c>
      <c r="L369" s="64" t="s">
        <v>2498</v>
      </c>
      <c r="N369" s="64" t="s">
        <v>2505</v>
      </c>
    </row>
    <row r="370" spans="1:14" ht="15" customHeight="1" x14ac:dyDescent="0.25">
      <c r="A370" s="203"/>
      <c r="B370" s="33" t="s">
        <v>2491</v>
      </c>
      <c r="C370" s="34" t="s">
        <v>2484</v>
      </c>
      <c r="D370" s="35">
        <v>1</v>
      </c>
      <c r="E370" s="36">
        <v>6</v>
      </c>
      <c r="F370" s="36">
        <v>96</v>
      </c>
      <c r="G370" s="59">
        <f>'-'!G370</f>
        <v>400.23</v>
      </c>
      <c r="H370" s="59"/>
      <c r="I370" s="37"/>
      <c r="J370" s="38" t="s">
        <v>158</v>
      </c>
      <c r="K370" s="39">
        <f t="shared" si="11"/>
        <v>0</v>
      </c>
      <c r="L370" s="64" t="s">
        <v>2499</v>
      </c>
      <c r="N370" s="64" t="s">
        <v>2506</v>
      </c>
    </row>
    <row r="371" spans="1:14" ht="15" customHeight="1" x14ac:dyDescent="0.25">
      <c r="A371" s="203"/>
      <c r="B371" s="33" t="s">
        <v>2492</v>
      </c>
      <c r="C371" s="34" t="s">
        <v>2485</v>
      </c>
      <c r="D371" s="35">
        <v>1</v>
      </c>
      <c r="E371" s="36">
        <v>6</v>
      </c>
      <c r="F371" s="36">
        <v>96</v>
      </c>
      <c r="G371" s="59">
        <f>'-'!G371</f>
        <v>493.81</v>
      </c>
      <c r="H371" s="59"/>
      <c r="I371" s="37"/>
      <c r="J371" s="38" t="s">
        <v>158</v>
      </c>
      <c r="K371" s="39">
        <f t="shared" si="11"/>
        <v>0</v>
      </c>
      <c r="L371" s="64" t="s">
        <v>2500</v>
      </c>
      <c r="N371" s="64" t="s">
        <v>2507</v>
      </c>
    </row>
    <row r="372" spans="1:14" ht="15" customHeight="1" x14ac:dyDescent="0.25">
      <c r="A372" s="204"/>
      <c r="B372" s="33" t="s">
        <v>2493</v>
      </c>
      <c r="C372" s="34" t="s">
        <v>2486</v>
      </c>
      <c r="D372" s="35">
        <v>1</v>
      </c>
      <c r="E372" s="36">
        <v>6</v>
      </c>
      <c r="F372" s="36">
        <v>96</v>
      </c>
      <c r="G372" s="59">
        <f>'-'!G372</f>
        <v>506.26</v>
      </c>
      <c r="H372" s="59"/>
      <c r="I372" s="37"/>
      <c r="J372" s="38" t="s">
        <v>158</v>
      </c>
      <c r="K372" s="39">
        <f>G372*I372</f>
        <v>0</v>
      </c>
      <c r="L372" s="64" t="s">
        <v>2501</v>
      </c>
      <c r="N372" s="64" t="s">
        <v>2508</v>
      </c>
    </row>
    <row r="373" spans="1:14" x14ac:dyDescent="0.25">
      <c r="A373" s="202"/>
      <c r="B373" s="199" t="s">
        <v>1767</v>
      </c>
      <c r="C373" s="199"/>
      <c r="D373" s="199"/>
      <c r="E373" s="199"/>
      <c r="F373" s="199"/>
      <c r="G373" s="199"/>
      <c r="H373" s="199"/>
      <c r="I373" s="199"/>
      <c r="J373" s="199"/>
      <c r="K373" s="199"/>
    </row>
    <row r="374" spans="1:14" ht="59.25" customHeight="1" x14ac:dyDescent="0.25">
      <c r="A374" s="203"/>
      <c r="B374" s="33" t="s">
        <v>1774</v>
      </c>
      <c r="C374" s="34" t="s">
        <v>1772</v>
      </c>
      <c r="D374" s="35">
        <v>1</v>
      </c>
      <c r="E374" s="36">
        <v>12</v>
      </c>
      <c r="F374" s="36">
        <v>60</v>
      </c>
      <c r="G374" s="59">
        <f>'-'!G374</f>
        <v>469.48</v>
      </c>
      <c r="H374" s="89">
        <v>10</v>
      </c>
      <c r="I374" s="37"/>
      <c r="J374" s="38" t="s">
        <v>158</v>
      </c>
      <c r="K374" s="39">
        <f>G374*I374</f>
        <v>0</v>
      </c>
      <c r="L374" s="64" t="s">
        <v>1768</v>
      </c>
      <c r="N374" s="64" t="s">
        <v>1769</v>
      </c>
    </row>
    <row r="375" spans="1:14" ht="59.25" customHeight="1" x14ac:dyDescent="0.25">
      <c r="A375" s="204"/>
      <c r="B375" s="33" t="s">
        <v>1775</v>
      </c>
      <c r="C375" s="34" t="s">
        <v>1773</v>
      </c>
      <c r="D375" s="35">
        <v>1</v>
      </c>
      <c r="E375" s="36">
        <v>12</v>
      </c>
      <c r="F375" s="36">
        <v>60</v>
      </c>
      <c r="G375" s="59">
        <f>'-'!G375</f>
        <v>394.15</v>
      </c>
      <c r="H375" s="89">
        <v>10</v>
      </c>
      <c r="I375" s="37"/>
      <c r="J375" s="38" t="s">
        <v>158</v>
      </c>
      <c r="K375" s="39">
        <f>G375*I375</f>
        <v>0</v>
      </c>
      <c r="L375" s="64" t="s">
        <v>1770</v>
      </c>
      <c r="N375" s="64" t="s">
        <v>1771</v>
      </c>
    </row>
    <row r="376" spans="1:14" x14ac:dyDescent="0.25">
      <c r="A376" s="202"/>
      <c r="B376" s="199" t="s">
        <v>2570</v>
      </c>
      <c r="C376" s="199"/>
      <c r="D376" s="199"/>
      <c r="E376" s="199"/>
      <c r="F376" s="199"/>
      <c r="G376" s="199"/>
      <c r="H376" s="199"/>
      <c r="I376" s="199"/>
      <c r="J376" s="199"/>
      <c r="K376" s="199"/>
    </row>
    <row r="377" spans="1:14" ht="50.25" customHeight="1" x14ac:dyDescent="0.25">
      <c r="A377" s="204"/>
      <c r="B377" s="33" t="s">
        <v>2571</v>
      </c>
      <c r="C377" s="34" t="s">
        <v>2569</v>
      </c>
      <c r="D377" s="35">
        <v>1</v>
      </c>
      <c r="E377" s="36">
        <v>25</v>
      </c>
      <c r="F377" s="36">
        <v>100</v>
      </c>
      <c r="G377" s="59">
        <f>'-'!G377</f>
        <v>256.93</v>
      </c>
      <c r="H377" s="59"/>
      <c r="I377" s="37"/>
      <c r="J377" s="38" t="s">
        <v>158</v>
      </c>
      <c r="K377" s="39">
        <f>G377*I377</f>
        <v>0</v>
      </c>
      <c r="L377" s="64" t="s">
        <v>2572</v>
      </c>
      <c r="N377" s="64" t="s">
        <v>2573</v>
      </c>
    </row>
    <row r="378" spans="1:14" x14ac:dyDescent="0.25">
      <c r="A378" s="202"/>
      <c r="B378" s="199" t="s">
        <v>2578</v>
      </c>
      <c r="C378" s="199"/>
      <c r="D378" s="199"/>
      <c r="E378" s="199"/>
      <c r="F378" s="199"/>
      <c r="G378" s="199"/>
      <c r="H378" s="199"/>
      <c r="I378" s="199"/>
      <c r="J378" s="199"/>
      <c r="K378" s="199"/>
    </row>
    <row r="379" spans="1:14" ht="54.75" customHeight="1" x14ac:dyDescent="0.25">
      <c r="A379" s="204"/>
      <c r="B379" s="33" t="s">
        <v>2575</v>
      </c>
      <c r="C379" s="34" t="s">
        <v>2574</v>
      </c>
      <c r="D379" s="35">
        <v>1</v>
      </c>
      <c r="E379" s="36">
        <v>20</v>
      </c>
      <c r="F379" s="36">
        <v>120</v>
      </c>
      <c r="G379" s="59">
        <f>'-'!G379</f>
        <v>125.71</v>
      </c>
      <c r="H379" s="59"/>
      <c r="I379" s="37"/>
      <c r="J379" s="38" t="s">
        <v>158</v>
      </c>
      <c r="K379" s="39">
        <f>G379*I379</f>
        <v>0</v>
      </c>
      <c r="L379" s="64" t="s">
        <v>2576</v>
      </c>
      <c r="N379" s="64" t="s">
        <v>2577</v>
      </c>
    </row>
    <row r="380" spans="1:14" x14ac:dyDescent="0.25">
      <c r="A380" s="201"/>
      <c r="B380" s="199" t="s">
        <v>135</v>
      </c>
      <c r="C380" s="199"/>
      <c r="D380" s="199"/>
      <c r="E380" s="199"/>
      <c r="F380" s="199"/>
      <c r="G380" s="199"/>
      <c r="H380" s="199"/>
      <c r="I380" s="199"/>
      <c r="J380" s="199"/>
      <c r="K380" s="199"/>
    </row>
    <row r="381" spans="1:14" ht="16.5" customHeight="1" x14ac:dyDescent="0.25">
      <c r="A381" s="201"/>
      <c r="B381" s="33" t="s">
        <v>288</v>
      </c>
      <c r="C381" s="34" t="s">
        <v>271</v>
      </c>
      <c r="D381" s="35">
        <v>1</v>
      </c>
      <c r="E381" s="36">
        <v>12</v>
      </c>
      <c r="F381" s="36">
        <v>120</v>
      </c>
      <c r="G381" s="59">
        <f>'-'!G381</f>
        <v>90.19</v>
      </c>
      <c r="H381" s="89">
        <v>12</v>
      </c>
      <c r="I381" s="37"/>
      <c r="J381" s="38" t="s">
        <v>158</v>
      </c>
      <c r="K381" s="39">
        <f>G381*I381</f>
        <v>0</v>
      </c>
      <c r="L381" s="64" t="s">
        <v>1221</v>
      </c>
      <c r="N381" s="64" t="s">
        <v>1222</v>
      </c>
    </row>
    <row r="382" spans="1:14" ht="16.5" customHeight="1" x14ac:dyDescent="0.25">
      <c r="A382" s="201"/>
      <c r="B382" s="33" t="s">
        <v>289</v>
      </c>
      <c r="C382" s="34" t="s">
        <v>272</v>
      </c>
      <c r="D382" s="35">
        <v>1</v>
      </c>
      <c r="E382" s="36">
        <v>12</v>
      </c>
      <c r="F382" s="36">
        <v>120</v>
      </c>
      <c r="G382" s="59">
        <f>'-'!G382</f>
        <v>122.83</v>
      </c>
      <c r="H382" s="89">
        <v>12</v>
      </c>
      <c r="I382" s="37"/>
      <c r="J382" s="38" t="s">
        <v>158</v>
      </c>
      <c r="K382" s="39">
        <f>G382*I382</f>
        <v>0</v>
      </c>
      <c r="L382" s="64" t="s">
        <v>1223</v>
      </c>
      <c r="N382" s="64" t="s">
        <v>1224</v>
      </c>
    </row>
    <row r="383" spans="1:14" ht="16.5" customHeight="1" x14ac:dyDescent="0.25">
      <c r="A383" s="201"/>
      <c r="B383" s="33" t="s">
        <v>64</v>
      </c>
      <c r="C383" s="34" t="s">
        <v>46</v>
      </c>
      <c r="D383" s="35">
        <v>1</v>
      </c>
      <c r="E383" s="36">
        <v>12</v>
      </c>
      <c r="F383" s="36">
        <v>120</v>
      </c>
      <c r="G383" s="59">
        <f>'-'!G383</f>
        <v>153.08000000000001</v>
      </c>
      <c r="H383" s="89">
        <v>12</v>
      </c>
      <c r="I383" s="37"/>
      <c r="J383" s="38" t="s">
        <v>158</v>
      </c>
      <c r="K383" s="39">
        <f>G383*I383</f>
        <v>0</v>
      </c>
      <c r="L383" s="64" t="s">
        <v>1225</v>
      </c>
      <c r="N383" s="64" t="s">
        <v>1226</v>
      </c>
    </row>
    <row r="384" spans="1:14" ht="16.5" customHeight="1" x14ac:dyDescent="0.25">
      <c r="A384" s="201"/>
      <c r="B384" s="33" t="s">
        <v>315</v>
      </c>
      <c r="C384" s="34" t="s">
        <v>296</v>
      </c>
      <c r="D384" s="35">
        <v>1</v>
      </c>
      <c r="E384" s="36">
        <v>6</v>
      </c>
      <c r="F384" s="36">
        <v>72</v>
      </c>
      <c r="G384" s="59">
        <f>'-'!G384</f>
        <v>227.34</v>
      </c>
      <c r="H384" s="59"/>
      <c r="I384" s="37"/>
      <c r="J384" s="38" t="s">
        <v>158</v>
      </c>
      <c r="K384" s="39">
        <f>G384*I384</f>
        <v>0</v>
      </c>
      <c r="L384" s="64" t="s">
        <v>1227</v>
      </c>
      <c r="N384" s="64" t="s">
        <v>1228</v>
      </c>
    </row>
    <row r="385" spans="1:14" ht="16.5" customHeight="1" x14ac:dyDescent="0.25">
      <c r="A385" s="201"/>
      <c r="B385" s="33" t="s">
        <v>316</v>
      </c>
      <c r="C385" s="34" t="s">
        <v>297</v>
      </c>
      <c r="D385" s="35">
        <v>1</v>
      </c>
      <c r="E385" s="36">
        <v>6</v>
      </c>
      <c r="F385" s="36">
        <v>72</v>
      </c>
      <c r="G385" s="59">
        <f>'-'!G385</f>
        <v>312.38</v>
      </c>
      <c r="H385" s="59"/>
      <c r="I385" s="37"/>
      <c r="J385" s="38" t="s">
        <v>158</v>
      </c>
      <c r="K385" s="39">
        <f>G385*I385</f>
        <v>0</v>
      </c>
      <c r="L385" s="64" t="s">
        <v>1229</v>
      </c>
      <c r="N385" s="64" t="s">
        <v>1230</v>
      </c>
    </row>
    <row r="386" spans="1:14" x14ac:dyDescent="0.25">
      <c r="A386" s="202"/>
      <c r="B386" s="199" t="s">
        <v>1776</v>
      </c>
      <c r="C386" s="199"/>
      <c r="D386" s="199"/>
      <c r="E386" s="199"/>
      <c r="F386" s="199"/>
      <c r="G386" s="199"/>
      <c r="H386" s="199"/>
      <c r="I386" s="199"/>
      <c r="J386" s="199"/>
      <c r="K386" s="199"/>
    </row>
    <row r="387" spans="1:14" ht="33" customHeight="1" x14ac:dyDescent="0.25">
      <c r="A387" s="203"/>
      <c r="B387" s="33" t="s">
        <v>1822</v>
      </c>
      <c r="C387" s="34" t="s">
        <v>1823</v>
      </c>
      <c r="D387" s="43">
        <v>5</v>
      </c>
      <c r="E387" s="36">
        <v>5</v>
      </c>
      <c r="F387" s="36">
        <v>20</v>
      </c>
      <c r="G387" s="59">
        <f>'-'!G387</f>
        <v>296.64</v>
      </c>
      <c r="H387" s="90">
        <v>5</v>
      </c>
      <c r="I387" s="37"/>
      <c r="J387" s="38" t="s">
        <v>158</v>
      </c>
      <c r="K387" s="39">
        <f>G387*I387</f>
        <v>0</v>
      </c>
      <c r="L387" s="64" t="s">
        <v>2204</v>
      </c>
      <c r="M387" s="64" t="s">
        <v>2203</v>
      </c>
      <c r="N387" s="64" t="s">
        <v>2202</v>
      </c>
    </row>
    <row r="388" spans="1:14" ht="33" customHeight="1" x14ac:dyDescent="0.25">
      <c r="A388" s="203"/>
      <c r="B388" s="33" t="s">
        <v>1778</v>
      </c>
      <c r="C388" s="34" t="s">
        <v>1777</v>
      </c>
      <c r="D388" s="43">
        <v>5</v>
      </c>
      <c r="E388" s="36">
        <v>5</v>
      </c>
      <c r="F388" s="36">
        <v>20</v>
      </c>
      <c r="G388" s="59">
        <f>'-'!G388</f>
        <v>339.31</v>
      </c>
      <c r="H388" s="88"/>
      <c r="I388" s="37"/>
      <c r="J388" s="38" t="s">
        <v>158</v>
      </c>
      <c r="K388" s="39">
        <f>G388*I388</f>
        <v>0</v>
      </c>
      <c r="L388" s="64" t="s">
        <v>1785</v>
      </c>
      <c r="M388" s="64" t="s">
        <v>1782</v>
      </c>
      <c r="N388" s="64" t="s">
        <v>1780</v>
      </c>
    </row>
    <row r="389" spans="1:14" ht="33" customHeight="1" x14ac:dyDescent="0.25">
      <c r="A389" s="204"/>
      <c r="B389" s="33" t="s">
        <v>1779</v>
      </c>
      <c r="C389" s="97" t="s">
        <v>3492</v>
      </c>
      <c r="D389" s="43">
        <v>5</v>
      </c>
      <c r="E389" s="36">
        <v>5</v>
      </c>
      <c r="F389" s="36">
        <v>10</v>
      </c>
      <c r="G389" s="59">
        <f>'-'!G389</f>
        <v>737.5</v>
      </c>
      <c r="H389" s="89">
        <v>2</v>
      </c>
      <c r="I389" s="37"/>
      <c r="J389" s="38" t="s">
        <v>158</v>
      </c>
      <c r="K389" s="39">
        <f>G389*I389</f>
        <v>0</v>
      </c>
      <c r="L389" s="64" t="s">
        <v>1784</v>
      </c>
      <c r="M389" s="64" t="s">
        <v>1783</v>
      </c>
      <c r="N389" s="64" t="s">
        <v>1781</v>
      </c>
    </row>
    <row r="390" spans="1:14" x14ac:dyDescent="0.25">
      <c r="A390" s="202"/>
      <c r="B390" s="199" t="s">
        <v>551</v>
      </c>
      <c r="C390" s="199"/>
      <c r="D390" s="199"/>
      <c r="E390" s="199"/>
      <c r="F390" s="199"/>
      <c r="G390" s="199"/>
      <c r="H390" s="199"/>
      <c r="I390" s="199"/>
      <c r="J390" s="199"/>
      <c r="K390" s="199"/>
    </row>
    <row r="391" spans="1:14" ht="16.5" customHeight="1" x14ac:dyDescent="0.25">
      <c r="A391" s="203"/>
      <c r="B391" s="33" t="s">
        <v>2131</v>
      </c>
      <c r="C391" s="34" t="s">
        <v>1867</v>
      </c>
      <c r="D391" s="43">
        <v>25</v>
      </c>
      <c r="E391" s="36">
        <v>4</v>
      </c>
      <c r="F391" s="36">
        <v>16</v>
      </c>
      <c r="G391" s="59">
        <f>'-'!G391</f>
        <v>625.98</v>
      </c>
      <c r="H391" s="89">
        <v>4</v>
      </c>
      <c r="I391" s="37"/>
      <c r="J391" s="38" t="s">
        <v>158</v>
      </c>
      <c r="K391" s="39">
        <f>G391*I391</f>
        <v>0</v>
      </c>
      <c r="L391" s="64" t="s">
        <v>2158</v>
      </c>
      <c r="M391" s="64" t="s">
        <v>2157</v>
      </c>
      <c r="N391" s="64" t="s">
        <v>2156</v>
      </c>
    </row>
    <row r="392" spans="1:14" ht="16.5" customHeight="1" x14ac:dyDescent="0.25">
      <c r="A392" s="203"/>
      <c r="B392" s="33" t="s">
        <v>552</v>
      </c>
      <c r="C392" s="34" t="s">
        <v>574</v>
      </c>
      <c r="D392" s="43">
        <v>25</v>
      </c>
      <c r="E392" s="36">
        <v>4</v>
      </c>
      <c r="F392" s="36">
        <v>16</v>
      </c>
      <c r="G392" s="59">
        <f>'-'!G392</f>
        <v>645.54</v>
      </c>
      <c r="H392" s="89">
        <v>4</v>
      </c>
      <c r="I392" s="37"/>
      <c r="J392" s="38" t="s">
        <v>158</v>
      </c>
      <c r="K392" s="39">
        <f>G392*I392</f>
        <v>0</v>
      </c>
      <c r="L392" s="64" t="s">
        <v>1570</v>
      </c>
      <c r="M392" s="64" t="s">
        <v>1557</v>
      </c>
      <c r="N392" s="64" t="s">
        <v>1231</v>
      </c>
    </row>
    <row r="393" spans="1:14" ht="16.5" customHeight="1" x14ac:dyDescent="0.25">
      <c r="A393" s="203"/>
      <c r="B393" s="33" t="s">
        <v>553</v>
      </c>
      <c r="C393" s="34" t="s">
        <v>575</v>
      </c>
      <c r="D393" s="43">
        <v>25</v>
      </c>
      <c r="E393" s="36">
        <v>4</v>
      </c>
      <c r="F393" s="36">
        <v>16</v>
      </c>
      <c r="G393" s="59">
        <f>'-'!G393</f>
        <v>665.93</v>
      </c>
      <c r="H393" s="89">
        <v>4</v>
      </c>
      <c r="I393" s="37"/>
      <c r="J393" s="38" t="s">
        <v>158</v>
      </c>
      <c r="K393" s="39">
        <f t="shared" ref="K393:K401" si="12">G393*I393</f>
        <v>0</v>
      </c>
      <c r="L393" s="64" t="s">
        <v>1569</v>
      </c>
      <c r="M393" s="64" t="s">
        <v>1558</v>
      </c>
      <c r="N393" s="64" t="s">
        <v>1232</v>
      </c>
    </row>
    <row r="394" spans="1:14" ht="16.5" customHeight="1" x14ac:dyDescent="0.25">
      <c r="A394" s="203"/>
      <c r="B394" s="33" t="s">
        <v>554</v>
      </c>
      <c r="C394" s="96" t="s">
        <v>576</v>
      </c>
      <c r="D394" s="43">
        <v>25</v>
      </c>
      <c r="E394" s="36">
        <v>4</v>
      </c>
      <c r="F394" s="36">
        <v>16</v>
      </c>
      <c r="G394" s="59">
        <f>'-'!G394</f>
        <v>851.79</v>
      </c>
      <c r="H394" s="89">
        <v>4</v>
      </c>
      <c r="I394" s="37"/>
      <c r="J394" s="38" t="s">
        <v>158</v>
      </c>
      <c r="K394" s="39">
        <f t="shared" si="12"/>
        <v>0</v>
      </c>
      <c r="L394" s="64" t="s">
        <v>1568</v>
      </c>
      <c r="M394" s="64" t="s">
        <v>1559</v>
      </c>
      <c r="N394" s="64" t="s">
        <v>1233</v>
      </c>
    </row>
    <row r="395" spans="1:14" ht="16.5" customHeight="1" x14ac:dyDescent="0.25">
      <c r="A395" s="203"/>
      <c r="B395" s="33" t="s">
        <v>2132</v>
      </c>
      <c r="C395" s="97" t="s">
        <v>3493</v>
      </c>
      <c r="D395" s="43">
        <v>25</v>
      </c>
      <c r="E395" s="36">
        <v>4</v>
      </c>
      <c r="F395" s="36">
        <v>8</v>
      </c>
      <c r="G395" s="59">
        <f>'-'!G395</f>
        <v>881.25</v>
      </c>
      <c r="H395" s="89">
        <v>4</v>
      </c>
      <c r="I395" s="37"/>
      <c r="J395" s="38" t="s">
        <v>158</v>
      </c>
      <c r="K395" s="39">
        <f t="shared" si="12"/>
        <v>0</v>
      </c>
      <c r="L395" s="64" t="s">
        <v>2138</v>
      </c>
      <c r="M395" s="64" t="s">
        <v>2144</v>
      </c>
      <c r="N395" s="64" t="s">
        <v>2150</v>
      </c>
    </row>
    <row r="396" spans="1:14" ht="16.5" customHeight="1" x14ac:dyDescent="0.25">
      <c r="A396" s="203"/>
      <c r="B396" s="33" t="s">
        <v>2133</v>
      </c>
      <c r="C396" s="97" t="s">
        <v>3494</v>
      </c>
      <c r="D396" s="43">
        <v>25</v>
      </c>
      <c r="E396" s="36">
        <v>4</v>
      </c>
      <c r="F396" s="36">
        <v>8</v>
      </c>
      <c r="G396" s="59">
        <f>'-'!G396</f>
        <v>912.5</v>
      </c>
      <c r="H396" s="89">
        <v>4</v>
      </c>
      <c r="I396" s="37"/>
      <c r="J396" s="38" t="s">
        <v>158</v>
      </c>
      <c r="K396" s="39">
        <f t="shared" si="12"/>
        <v>0</v>
      </c>
      <c r="L396" s="64" t="s">
        <v>2139</v>
      </c>
      <c r="M396" s="64" t="s">
        <v>2145</v>
      </c>
      <c r="N396" s="64" t="s">
        <v>2151</v>
      </c>
    </row>
    <row r="397" spans="1:14" ht="16.5" customHeight="1" x14ac:dyDescent="0.25">
      <c r="A397" s="203"/>
      <c r="B397" s="33" t="s">
        <v>2134</v>
      </c>
      <c r="C397" s="97" t="s">
        <v>3495</v>
      </c>
      <c r="D397" s="43">
        <v>25</v>
      </c>
      <c r="E397" s="36">
        <v>4</v>
      </c>
      <c r="F397" s="36">
        <v>8</v>
      </c>
      <c r="G397" s="59">
        <f>'-'!G397</f>
        <v>1025</v>
      </c>
      <c r="H397" s="89">
        <v>4</v>
      </c>
      <c r="I397" s="37"/>
      <c r="J397" s="38" t="s">
        <v>158</v>
      </c>
      <c r="K397" s="39">
        <f t="shared" si="12"/>
        <v>0</v>
      </c>
      <c r="L397" s="64" t="s">
        <v>2140</v>
      </c>
      <c r="M397" s="64" t="s">
        <v>2146</v>
      </c>
      <c r="N397" s="64" t="s">
        <v>2152</v>
      </c>
    </row>
    <row r="398" spans="1:14" ht="16.5" customHeight="1" x14ac:dyDescent="0.25">
      <c r="A398" s="203"/>
      <c r="B398" s="33" t="s">
        <v>2135</v>
      </c>
      <c r="C398" s="97" t="s">
        <v>3496</v>
      </c>
      <c r="D398" s="43">
        <v>25</v>
      </c>
      <c r="E398" s="36">
        <v>4</v>
      </c>
      <c r="F398" s="36">
        <v>8</v>
      </c>
      <c r="G398" s="59">
        <f>'-'!G398</f>
        <v>943.75</v>
      </c>
      <c r="H398" s="89">
        <v>4</v>
      </c>
      <c r="I398" s="37"/>
      <c r="J398" s="38" t="s">
        <v>158</v>
      </c>
      <c r="K398" s="39">
        <f t="shared" si="12"/>
        <v>0</v>
      </c>
      <c r="L398" s="64" t="s">
        <v>2141</v>
      </c>
      <c r="M398" s="64" t="s">
        <v>2147</v>
      </c>
      <c r="N398" s="64" t="s">
        <v>2153</v>
      </c>
    </row>
    <row r="399" spans="1:14" ht="16.5" customHeight="1" x14ac:dyDescent="0.25">
      <c r="A399" s="203"/>
      <c r="B399" s="33" t="s">
        <v>2136</v>
      </c>
      <c r="C399" s="97" t="s">
        <v>3497</v>
      </c>
      <c r="D399" s="43">
        <v>25</v>
      </c>
      <c r="E399" s="36">
        <v>4</v>
      </c>
      <c r="F399" s="36">
        <v>8</v>
      </c>
      <c r="G399" s="59">
        <f>'-'!G399</f>
        <v>1087.5</v>
      </c>
      <c r="H399" s="89">
        <v>4</v>
      </c>
      <c r="I399" s="37"/>
      <c r="J399" s="38" t="s">
        <v>158</v>
      </c>
      <c r="K399" s="39">
        <f t="shared" si="12"/>
        <v>0</v>
      </c>
      <c r="L399" s="64" t="s">
        <v>2142</v>
      </c>
      <c r="M399" s="64" t="s">
        <v>2148</v>
      </c>
      <c r="N399" s="64" t="s">
        <v>2154</v>
      </c>
    </row>
    <row r="400" spans="1:14" ht="16.5" customHeight="1" x14ac:dyDescent="0.25">
      <c r="A400" s="203"/>
      <c r="B400" s="33" t="s">
        <v>2137</v>
      </c>
      <c r="C400" s="97" t="s">
        <v>3498</v>
      </c>
      <c r="D400" s="43">
        <v>25</v>
      </c>
      <c r="E400" s="36">
        <v>2</v>
      </c>
      <c r="F400" s="36">
        <v>8</v>
      </c>
      <c r="G400" s="59">
        <f>'-'!G400</f>
        <v>1162.5</v>
      </c>
      <c r="H400" s="89">
        <v>4</v>
      </c>
      <c r="I400" s="37"/>
      <c r="J400" s="38" t="s">
        <v>158</v>
      </c>
      <c r="K400" s="39">
        <f t="shared" si="12"/>
        <v>0</v>
      </c>
      <c r="L400" s="64" t="s">
        <v>2143</v>
      </c>
      <c r="M400" s="64" t="s">
        <v>2149</v>
      </c>
      <c r="N400" s="64" t="s">
        <v>2155</v>
      </c>
    </row>
    <row r="401" spans="1:14" ht="16.5" customHeight="1" x14ac:dyDescent="0.25">
      <c r="A401" s="203"/>
      <c r="B401" s="33" t="s">
        <v>555</v>
      </c>
      <c r="C401" s="34" t="s">
        <v>577</v>
      </c>
      <c r="D401" s="43">
        <v>25</v>
      </c>
      <c r="E401" s="36">
        <v>2</v>
      </c>
      <c r="F401" s="36">
        <v>4</v>
      </c>
      <c r="G401" s="59">
        <f>'-'!G401</f>
        <v>1967.69</v>
      </c>
      <c r="H401" s="89">
        <v>2</v>
      </c>
      <c r="I401" s="37"/>
      <c r="J401" s="38" t="s">
        <v>158</v>
      </c>
      <c r="K401" s="39">
        <f t="shared" si="12"/>
        <v>0</v>
      </c>
      <c r="L401" s="64" t="s">
        <v>1567</v>
      </c>
      <c r="M401" s="64" t="s">
        <v>1560</v>
      </c>
      <c r="N401" s="64" t="s">
        <v>1234</v>
      </c>
    </row>
    <row r="402" spans="1:14" ht="16.5" customHeight="1" x14ac:dyDescent="0.25">
      <c r="A402" s="203"/>
      <c r="B402" s="33" t="s">
        <v>556</v>
      </c>
      <c r="C402" s="34" t="s">
        <v>578</v>
      </c>
      <c r="D402" s="43">
        <v>25</v>
      </c>
      <c r="E402" s="36">
        <v>2</v>
      </c>
      <c r="F402" s="36">
        <v>4</v>
      </c>
      <c r="G402" s="59">
        <f>'-'!G402</f>
        <v>2026.18</v>
      </c>
      <c r="H402" s="89">
        <v>2</v>
      </c>
      <c r="I402" s="37"/>
      <c r="J402" s="38" t="s">
        <v>158</v>
      </c>
      <c r="K402" s="39">
        <f>G402*I402</f>
        <v>0</v>
      </c>
      <c r="L402" s="64" t="s">
        <v>1566</v>
      </c>
      <c r="M402" s="64" t="s">
        <v>1561</v>
      </c>
      <c r="N402" s="64" t="s">
        <v>1235</v>
      </c>
    </row>
    <row r="403" spans="1:14" ht="16.5" customHeight="1" x14ac:dyDescent="0.25">
      <c r="A403" s="203"/>
      <c r="B403" s="33" t="s">
        <v>557</v>
      </c>
      <c r="C403" s="34" t="s">
        <v>579</v>
      </c>
      <c r="D403" s="43">
        <v>25</v>
      </c>
      <c r="E403" s="36">
        <v>2</v>
      </c>
      <c r="F403" s="36">
        <v>4</v>
      </c>
      <c r="G403" s="59">
        <f>'-'!G403</f>
        <v>2398.2800000000002</v>
      </c>
      <c r="H403" s="89">
        <v>2</v>
      </c>
      <c r="I403" s="37"/>
      <c r="J403" s="38" t="s">
        <v>158</v>
      </c>
      <c r="K403" s="39">
        <f>G403*I403</f>
        <v>0</v>
      </c>
      <c r="L403" s="64" t="s">
        <v>1565</v>
      </c>
      <c r="M403" s="64" t="s">
        <v>1562</v>
      </c>
      <c r="N403" s="64" t="s">
        <v>1236</v>
      </c>
    </row>
    <row r="404" spans="1:14" ht="16.5" customHeight="1" x14ac:dyDescent="0.25">
      <c r="A404" s="204"/>
      <c r="B404" s="33" t="s">
        <v>558</v>
      </c>
      <c r="C404" s="34" t="s">
        <v>580</v>
      </c>
      <c r="D404" s="43">
        <v>25</v>
      </c>
      <c r="E404" s="36">
        <v>2</v>
      </c>
      <c r="F404" s="36">
        <v>4</v>
      </c>
      <c r="G404" s="59">
        <f>'-'!G404</f>
        <v>2507.29</v>
      </c>
      <c r="H404" s="89">
        <v>2</v>
      </c>
      <c r="I404" s="37"/>
      <c r="J404" s="38" t="s">
        <v>158</v>
      </c>
      <c r="K404" s="39">
        <f>G404*I404</f>
        <v>0</v>
      </c>
      <c r="L404" s="64" t="s">
        <v>1564</v>
      </c>
      <c r="M404" s="64" t="s">
        <v>1563</v>
      </c>
      <c r="N404" s="64" t="s">
        <v>1237</v>
      </c>
    </row>
    <row r="405" spans="1:14" x14ac:dyDescent="0.25">
      <c r="A405" s="201"/>
      <c r="B405" s="199" t="s">
        <v>136</v>
      </c>
      <c r="C405" s="199"/>
      <c r="D405" s="199"/>
      <c r="E405" s="199"/>
      <c r="F405" s="199"/>
      <c r="G405" s="199"/>
      <c r="H405" s="199"/>
      <c r="I405" s="199"/>
      <c r="J405" s="199"/>
      <c r="K405" s="199"/>
    </row>
    <row r="406" spans="1:14" ht="22.5" customHeight="1" x14ac:dyDescent="0.25">
      <c r="A406" s="201"/>
      <c r="B406" s="33" t="s">
        <v>63</v>
      </c>
      <c r="C406" s="34" t="s">
        <v>3457</v>
      </c>
      <c r="D406" s="35">
        <v>1</v>
      </c>
      <c r="E406" s="36">
        <v>25</v>
      </c>
      <c r="F406" s="36">
        <v>100</v>
      </c>
      <c r="G406" s="59">
        <f>'-'!G406</f>
        <v>153.01</v>
      </c>
      <c r="H406" s="59"/>
      <c r="I406" s="37"/>
      <c r="J406" s="38" t="s">
        <v>158</v>
      </c>
      <c r="K406" s="39">
        <f>G406*I406</f>
        <v>0</v>
      </c>
      <c r="L406" s="64" t="s">
        <v>1238</v>
      </c>
      <c r="N406" s="64" t="s">
        <v>1239</v>
      </c>
    </row>
    <row r="407" spans="1:14" ht="22.5" customHeight="1" x14ac:dyDescent="0.25">
      <c r="A407" s="201"/>
      <c r="B407" s="33" t="s">
        <v>2404</v>
      </c>
      <c r="C407" s="34" t="s">
        <v>3458</v>
      </c>
      <c r="D407" s="35">
        <v>1</v>
      </c>
      <c r="E407" s="36">
        <v>25</v>
      </c>
      <c r="F407" s="36">
        <v>100</v>
      </c>
      <c r="G407" s="59">
        <f>'-'!G407</f>
        <v>304.51</v>
      </c>
      <c r="H407" s="59"/>
      <c r="I407" s="37"/>
      <c r="J407" s="38" t="s">
        <v>158</v>
      </c>
      <c r="K407" s="39">
        <f>G407*I407</f>
        <v>0</v>
      </c>
      <c r="L407" s="64" t="s">
        <v>2405</v>
      </c>
      <c r="N407" s="64" t="s">
        <v>2406</v>
      </c>
    </row>
    <row r="408" spans="1:14" ht="22.5" customHeight="1" x14ac:dyDescent="0.25">
      <c r="A408" s="201"/>
      <c r="B408" s="33" t="s">
        <v>2413</v>
      </c>
      <c r="C408" s="34" t="s">
        <v>3459</v>
      </c>
      <c r="D408" s="35">
        <v>1</v>
      </c>
      <c r="E408" s="36">
        <v>25</v>
      </c>
      <c r="F408" s="36">
        <v>50</v>
      </c>
      <c r="G408" s="59">
        <f>'-'!G408</f>
        <v>355.96</v>
      </c>
      <c r="H408" s="59"/>
      <c r="I408" s="37"/>
      <c r="J408" s="38" t="s">
        <v>158</v>
      </c>
      <c r="K408" s="39">
        <f>G408*I408</f>
        <v>0</v>
      </c>
      <c r="L408" s="64" t="s">
        <v>2414</v>
      </c>
      <c r="N408" s="64" t="s">
        <v>2415</v>
      </c>
    </row>
    <row r="409" spans="1:14" ht="22.5" customHeight="1" x14ac:dyDescent="0.25">
      <c r="A409" s="201"/>
      <c r="B409" s="33" t="s">
        <v>62</v>
      </c>
      <c r="C409" s="34" t="s">
        <v>3460</v>
      </c>
      <c r="D409" s="35">
        <v>1</v>
      </c>
      <c r="E409" s="36" t="s">
        <v>2584</v>
      </c>
      <c r="F409" s="36">
        <v>25</v>
      </c>
      <c r="G409" s="59">
        <f>'-'!G409</f>
        <v>506.49</v>
      </c>
      <c r="H409" s="59"/>
      <c r="I409" s="37"/>
      <c r="J409" s="38" t="s">
        <v>158</v>
      </c>
      <c r="K409" s="39">
        <f>G409*I409</f>
        <v>0</v>
      </c>
      <c r="L409" s="64" t="s">
        <v>1240</v>
      </c>
      <c r="N409" s="64" t="s">
        <v>1241</v>
      </c>
    </row>
    <row r="410" spans="1:14" x14ac:dyDescent="0.25">
      <c r="A410" s="201"/>
      <c r="B410" s="199" t="s">
        <v>137</v>
      </c>
      <c r="C410" s="199"/>
      <c r="D410" s="199"/>
      <c r="E410" s="199"/>
      <c r="F410" s="199"/>
      <c r="G410" s="199"/>
      <c r="H410" s="199"/>
      <c r="I410" s="199"/>
      <c r="J410" s="199"/>
      <c r="K410" s="199"/>
    </row>
    <row r="411" spans="1:14" ht="22.5" customHeight="1" x14ac:dyDescent="0.25">
      <c r="A411" s="201"/>
      <c r="B411" s="33" t="s">
        <v>61</v>
      </c>
      <c r="C411" s="34" t="s">
        <v>3461</v>
      </c>
      <c r="D411" s="35">
        <v>1</v>
      </c>
      <c r="E411" s="36">
        <v>25</v>
      </c>
      <c r="F411" s="36">
        <v>100</v>
      </c>
      <c r="G411" s="59">
        <f>'-'!G411</f>
        <v>149.94999999999999</v>
      </c>
      <c r="H411" s="59"/>
      <c r="I411" s="37"/>
      <c r="J411" s="38" t="s">
        <v>158</v>
      </c>
      <c r="K411" s="39">
        <f>G411*I411</f>
        <v>0</v>
      </c>
      <c r="L411" s="64" t="s">
        <v>1242</v>
      </c>
      <c r="N411" s="64" t="s">
        <v>1243</v>
      </c>
    </row>
    <row r="412" spans="1:14" ht="22.5" customHeight="1" x14ac:dyDescent="0.25">
      <c r="A412" s="201"/>
      <c r="B412" s="33" t="s">
        <v>2435</v>
      </c>
      <c r="C412" s="34" t="s">
        <v>3479</v>
      </c>
      <c r="D412" s="35">
        <v>1</v>
      </c>
      <c r="E412" s="36">
        <v>25</v>
      </c>
      <c r="F412" s="36">
        <v>100</v>
      </c>
      <c r="G412" s="59">
        <f>'-'!G412</f>
        <v>577.46</v>
      </c>
      <c r="H412" s="59"/>
      <c r="I412" s="37"/>
      <c r="J412" s="38" t="s">
        <v>158</v>
      </c>
      <c r="K412" s="39">
        <f>G412*I412</f>
        <v>0</v>
      </c>
      <c r="L412" s="64" t="s">
        <v>2436</v>
      </c>
      <c r="N412" s="64" t="s">
        <v>2437</v>
      </c>
    </row>
    <row r="413" spans="1:14" ht="22.5" customHeight="1" x14ac:dyDescent="0.25">
      <c r="A413" s="201"/>
      <c r="B413" s="33" t="s">
        <v>2410</v>
      </c>
      <c r="C413" s="34" t="s">
        <v>3462</v>
      </c>
      <c r="D413" s="35">
        <v>1</v>
      </c>
      <c r="E413" s="36">
        <v>25</v>
      </c>
      <c r="F413" s="36">
        <v>100</v>
      </c>
      <c r="G413" s="59">
        <f>'-'!G413</f>
        <v>290.01</v>
      </c>
      <c r="H413" s="59"/>
      <c r="I413" s="37"/>
      <c r="J413" s="38" t="s">
        <v>158</v>
      </c>
      <c r="K413" s="39">
        <f>G413*I413</f>
        <v>0</v>
      </c>
      <c r="L413" s="64" t="s">
        <v>2411</v>
      </c>
      <c r="N413" s="64" t="s">
        <v>2412</v>
      </c>
    </row>
    <row r="414" spans="1:14" ht="22.5" customHeight="1" x14ac:dyDescent="0.25">
      <c r="A414" s="201"/>
      <c r="B414" s="33" t="s">
        <v>2419</v>
      </c>
      <c r="C414" s="34" t="s">
        <v>3463</v>
      </c>
      <c r="D414" s="35">
        <v>1</v>
      </c>
      <c r="E414" s="36">
        <v>25</v>
      </c>
      <c r="F414" s="36">
        <v>50</v>
      </c>
      <c r="G414" s="59">
        <f>'-'!G414</f>
        <v>347.49</v>
      </c>
      <c r="H414" s="59"/>
      <c r="I414" s="37"/>
      <c r="J414" s="38" t="s">
        <v>158</v>
      </c>
      <c r="K414" s="39">
        <f>G414*I414</f>
        <v>0</v>
      </c>
      <c r="L414" s="64" t="s">
        <v>2420</v>
      </c>
      <c r="N414" s="64" t="s">
        <v>2421</v>
      </c>
    </row>
    <row r="415" spans="1:14" ht="22.5" customHeight="1" x14ac:dyDescent="0.25">
      <c r="A415" s="201"/>
      <c r="B415" s="33" t="s">
        <v>60</v>
      </c>
      <c r="C415" s="34" t="s">
        <v>3464</v>
      </c>
      <c r="D415" s="35">
        <v>1</v>
      </c>
      <c r="E415" s="36" t="s">
        <v>2584</v>
      </c>
      <c r="F415" s="36">
        <v>25</v>
      </c>
      <c r="G415" s="59">
        <f>'-'!G415</f>
        <v>483.57</v>
      </c>
      <c r="H415" s="59"/>
      <c r="I415" s="37"/>
      <c r="J415" s="38" t="s">
        <v>158</v>
      </c>
      <c r="K415" s="39">
        <f>G415*I415</f>
        <v>0</v>
      </c>
      <c r="L415" s="64" t="s">
        <v>1244</v>
      </c>
      <c r="N415" s="64" t="s">
        <v>1245</v>
      </c>
    </row>
    <row r="416" spans="1:14" x14ac:dyDescent="0.25">
      <c r="A416" s="201"/>
      <c r="B416" s="199" t="s">
        <v>179</v>
      </c>
      <c r="C416" s="199"/>
      <c r="D416" s="199"/>
      <c r="E416" s="199"/>
      <c r="F416" s="199"/>
      <c r="G416" s="199"/>
      <c r="H416" s="199"/>
      <c r="I416" s="199"/>
      <c r="J416" s="199"/>
      <c r="K416" s="199"/>
    </row>
    <row r="417" spans="1:14" ht="22.5" customHeight="1" x14ac:dyDescent="0.25">
      <c r="A417" s="201"/>
      <c r="B417" s="33" t="s">
        <v>217</v>
      </c>
      <c r="C417" s="34" t="s">
        <v>3465</v>
      </c>
      <c r="D417" s="35">
        <v>1</v>
      </c>
      <c r="E417" s="36">
        <v>25</v>
      </c>
      <c r="F417" s="36">
        <v>100</v>
      </c>
      <c r="G417" s="59">
        <f>'-'!G417</f>
        <v>149.94999999999999</v>
      </c>
      <c r="H417" s="59"/>
      <c r="I417" s="37"/>
      <c r="J417" s="38" t="s">
        <v>158</v>
      </c>
      <c r="K417" s="39">
        <f>G417*I417</f>
        <v>0</v>
      </c>
      <c r="L417" s="64" t="s">
        <v>1246</v>
      </c>
      <c r="N417" s="64" t="s">
        <v>1247</v>
      </c>
    </row>
    <row r="418" spans="1:14" ht="22.5" customHeight="1" x14ac:dyDescent="0.25">
      <c r="A418" s="201"/>
      <c r="B418" s="33" t="s">
        <v>2422</v>
      </c>
      <c r="C418" s="34" t="s">
        <v>3478</v>
      </c>
      <c r="D418" s="35">
        <v>1</v>
      </c>
      <c r="E418" s="36">
        <v>25</v>
      </c>
      <c r="F418" s="36">
        <v>100</v>
      </c>
      <c r="G418" s="59">
        <f>'-'!G418</f>
        <v>623.48</v>
      </c>
      <c r="H418" s="59"/>
      <c r="I418" s="37"/>
      <c r="J418" s="38" t="s">
        <v>158</v>
      </c>
      <c r="K418" s="39">
        <f>G418*I418</f>
        <v>0</v>
      </c>
      <c r="L418" s="64" t="s">
        <v>2423</v>
      </c>
      <c r="N418" s="64" t="s">
        <v>2424</v>
      </c>
    </row>
    <row r="419" spans="1:14" ht="22.5" customHeight="1" x14ac:dyDescent="0.25">
      <c r="A419" s="201"/>
      <c r="B419" s="33" t="s">
        <v>2407</v>
      </c>
      <c r="C419" s="34" t="s">
        <v>3466</v>
      </c>
      <c r="D419" s="35">
        <v>1</v>
      </c>
      <c r="E419" s="36">
        <v>25</v>
      </c>
      <c r="F419" s="36">
        <v>100</v>
      </c>
      <c r="G419" s="59">
        <f>'-'!G419</f>
        <v>275.51</v>
      </c>
      <c r="H419" s="59"/>
      <c r="I419" s="37"/>
      <c r="J419" s="38" t="s">
        <v>158</v>
      </c>
      <c r="K419" s="39">
        <f>G419*I419</f>
        <v>0</v>
      </c>
      <c r="L419" s="64" t="s">
        <v>2408</v>
      </c>
      <c r="N419" s="64" t="s">
        <v>2409</v>
      </c>
    </row>
    <row r="420" spans="1:14" ht="22.5" customHeight="1" x14ac:dyDescent="0.25">
      <c r="A420" s="201"/>
      <c r="B420" s="33" t="s">
        <v>2416</v>
      </c>
      <c r="C420" s="34" t="s">
        <v>3467</v>
      </c>
      <c r="D420" s="35">
        <v>1</v>
      </c>
      <c r="E420" s="36">
        <v>25</v>
      </c>
      <c r="F420" s="36">
        <v>50</v>
      </c>
      <c r="G420" s="59">
        <f>'-'!G420</f>
        <v>339.01</v>
      </c>
      <c r="H420" s="59"/>
      <c r="I420" s="37"/>
      <c r="J420" s="38" t="s">
        <v>158</v>
      </c>
      <c r="K420" s="39">
        <f>G420*I420</f>
        <v>0</v>
      </c>
      <c r="L420" s="64" t="s">
        <v>2417</v>
      </c>
      <c r="N420" s="64" t="s">
        <v>2418</v>
      </c>
    </row>
    <row r="421" spans="1:14" ht="22.5" customHeight="1" x14ac:dyDescent="0.25">
      <c r="A421" s="201"/>
      <c r="B421" s="33" t="s">
        <v>256</v>
      </c>
      <c r="C421" s="34" t="s">
        <v>3468</v>
      </c>
      <c r="D421" s="35">
        <v>1</v>
      </c>
      <c r="E421" s="36" t="s">
        <v>2584</v>
      </c>
      <c r="F421" s="36">
        <v>25</v>
      </c>
      <c r="G421" s="59">
        <f>'-'!G421</f>
        <v>468.57</v>
      </c>
      <c r="H421" s="88"/>
      <c r="I421" s="37"/>
      <c r="J421" s="38" t="s">
        <v>158</v>
      </c>
      <c r="K421" s="39">
        <f>G421*I421</f>
        <v>0</v>
      </c>
      <c r="L421" s="64" t="s">
        <v>1248</v>
      </c>
      <c r="N421" s="64" t="s">
        <v>1249</v>
      </c>
    </row>
    <row r="422" spans="1:14" x14ac:dyDescent="0.25">
      <c r="A422" s="201"/>
      <c r="B422" s="199" t="s">
        <v>138</v>
      </c>
      <c r="C422" s="199"/>
      <c r="D422" s="199"/>
      <c r="E422" s="199"/>
      <c r="F422" s="199"/>
      <c r="G422" s="199"/>
      <c r="H422" s="199"/>
      <c r="I422" s="199"/>
      <c r="J422" s="199"/>
      <c r="K422" s="199"/>
    </row>
    <row r="423" spans="1:14" ht="22.5" customHeight="1" x14ac:dyDescent="0.25">
      <c r="A423" s="201"/>
      <c r="B423" s="33" t="s">
        <v>59</v>
      </c>
      <c r="C423" s="34" t="s">
        <v>3469</v>
      </c>
      <c r="D423" s="35">
        <v>1</v>
      </c>
      <c r="E423" s="36">
        <v>25</v>
      </c>
      <c r="F423" s="36">
        <v>50</v>
      </c>
      <c r="G423" s="59">
        <f>'-'!G423</f>
        <v>440.71</v>
      </c>
      <c r="H423" s="59"/>
      <c r="I423" s="37"/>
      <c r="J423" s="38" t="s">
        <v>158</v>
      </c>
      <c r="K423" s="39">
        <f>G423*I423</f>
        <v>0</v>
      </c>
      <c r="L423" s="64" t="s">
        <v>1250</v>
      </c>
      <c r="N423" s="64" t="s">
        <v>1251</v>
      </c>
    </row>
    <row r="424" spans="1:14" ht="22.5" customHeight="1" x14ac:dyDescent="0.25">
      <c r="A424" s="201"/>
      <c r="B424" s="33" t="s">
        <v>509</v>
      </c>
      <c r="C424" s="34" t="s">
        <v>3470</v>
      </c>
      <c r="D424" s="35">
        <v>1</v>
      </c>
      <c r="E424" s="36" t="s">
        <v>2584</v>
      </c>
      <c r="F424" s="36">
        <v>25</v>
      </c>
      <c r="G424" s="59">
        <f>'-'!G424</f>
        <v>716.98</v>
      </c>
      <c r="H424" s="59"/>
      <c r="I424" s="37"/>
      <c r="J424" s="38" t="s">
        <v>158</v>
      </c>
      <c r="K424" s="39">
        <f>G424*I424</f>
        <v>0</v>
      </c>
      <c r="L424" s="64" t="s">
        <v>1252</v>
      </c>
      <c r="N424" s="64" t="s">
        <v>1253</v>
      </c>
    </row>
    <row r="425" spans="1:14" ht="22.5" customHeight="1" x14ac:dyDescent="0.25">
      <c r="A425" s="201"/>
      <c r="B425" s="33" t="s">
        <v>510</v>
      </c>
      <c r="C425" s="34" t="s">
        <v>3471</v>
      </c>
      <c r="D425" s="35">
        <v>1</v>
      </c>
      <c r="E425" s="36" t="s">
        <v>2584</v>
      </c>
      <c r="F425" s="36">
        <v>20</v>
      </c>
      <c r="G425" s="59">
        <f>'-'!G425</f>
        <v>1065.48</v>
      </c>
      <c r="H425" s="59"/>
      <c r="I425" s="37"/>
      <c r="J425" s="38" t="s">
        <v>158</v>
      </c>
      <c r="K425" s="39">
        <f>G425*I425</f>
        <v>0</v>
      </c>
      <c r="L425" s="64" t="s">
        <v>1254</v>
      </c>
      <c r="N425" s="64" t="s">
        <v>1255</v>
      </c>
    </row>
    <row r="426" spans="1:14" ht="22.5" customHeight="1" x14ac:dyDescent="0.25">
      <c r="A426" s="201"/>
      <c r="B426" s="33" t="s">
        <v>290</v>
      </c>
      <c r="C426" s="34" t="s">
        <v>3472</v>
      </c>
      <c r="D426" s="35">
        <v>1</v>
      </c>
      <c r="E426" s="36" t="s">
        <v>2584</v>
      </c>
      <c r="F426" s="36">
        <v>10</v>
      </c>
      <c r="G426" s="59">
        <f>'-'!G426</f>
        <v>1791.44</v>
      </c>
      <c r="H426" s="59"/>
      <c r="I426" s="37"/>
      <c r="J426" s="38" t="s">
        <v>158</v>
      </c>
      <c r="K426" s="39">
        <f>G426*I426</f>
        <v>0</v>
      </c>
      <c r="L426" s="64" t="s">
        <v>1256</v>
      </c>
      <c r="N426" s="64" t="s">
        <v>1257</v>
      </c>
    </row>
    <row r="427" spans="1:14" x14ac:dyDescent="0.25">
      <c r="A427" s="201"/>
      <c r="B427" s="199" t="s">
        <v>180</v>
      </c>
      <c r="C427" s="199"/>
      <c r="D427" s="199"/>
      <c r="E427" s="199"/>
      <c r="F427" s="199"/>
      <c r="G427" s="199"/>
      <c r="H427" s="199"/>
      <c r="I427" s="199"/>
      <c r="J427" s="199"/>
      <c r="K427" s="199"/>
    </row>
    <row r="428" spans="1:14" ht="22.5" customHeight="1" x14ac:dyDescent="0.25">
      <c r="A428" s="201"/>
      <c r="B428" s="33" t="s">
        <v>218</v>
      </c>
      <c r="C428" s="34" t="s">
        <v>3473</v>
      </c>
      <c r="D428" s="35">
        <v>1</v>
      </c>
      <c r="E428" s="36">
        <v>25</v>
      </c>
      <c r="F428" s="36">
        <v>50</v>
      </c>
      <c r="G428" s="59">
        <f>'-'!G428</f>
        <v>426.25</v>
      </c>
      <c r="H428" s="88"/>
      <c r="I428" s="37"/>
      <c r="J428" s="38" t="s">
        <v>158</v>
      </c>
      <c r="K428" s="39">
        <f>G428*I428</f>
        <v>0</v>
      </c>
      <c r="L428" s="64" t="s">
        <v>1258</v>
      </c>
      <c r="N428" s="64" t="s">
        <v>1259</v>
      </c>
    </row>
    <row r="429" spans="1:14" ht="22.5" customHeight="1" x14ac:dyDescent="0.25">
      <c r="A429" s="201"/>
      <c r="B429" s="33" t="s">
        <v>583</v>
      </c>
      <c r="C429" s="34" t="s">
        <v>3474</v>
      </c>
      <c r="D429" s="35">
        <v>1</v>
      </c>
      <c r="E429" s="36" t="s">
        <v>2584</v>
      </c>
      <c r="F429" s="36">
        <v>20</v>
      </c>
      <c r="G429" s="59">
        <f>'-'!G429</f>
        <v>702.63</v>
      </c>
      <c r="H429" s="59"/>
      <c r="I429" s="37"/>
      <c r="J429" s="38" t="s">
        <v>158</v>
      </c>
      <c r="K429" s="39">
        <f>G429*I429</f>
        <v>0</v>
      </c>
      <c r="L429" s="64" t="s">
        <v>1260</v>
      </c>
      <c r="N429" s="64" t="s">
        <v>1261</v>
      </c>
    </row>
    <row r="430" spans="1:14" ht="22.5" customHeight="1" x14ac:dyDescent="0.25">
      <c r="A430" s="201"/>
      <c r="B430" s="33" t="s">
        <v>584</v>
      </c>
      <c r="C430" s="34" t="s">
        <v>3475</v>
      </c>
      <c r="D430" s="35">
        <v>1</v>
      </c>
      <c r="E430" s="36" t="s">
        <v>2584</v>
      </c>
      <c r="F430" s="36">
        <v>20</v>
      </c>
      <c r="G430" s="59">
        <f>'-'!G430</f>
        <v>1019.96</v>
      </c>
      <c r="H430" s="59"/>
      <c r="I430" s="37"/>
      <c r="J430" s="38" t="s">
        <v>158</v>
      </c>
      <c r="K430" s="39">
        <f>G430*I430</f>
        <v>0</v>
      </c>
      <c r="L430" s="64" t="s">
        <v>1262</v>
      </c>
      <c r="N430" s="64" t="s">
        <v>1263</v>
      </c>
    </row>
    <row r="431" spans="1:14" ht="22.5" customHeight="1" x14ac:dyDescent="0.25">
      <c r="A431" s="201"/>
      <c r="B431" s="33" t="s">
        <v>585</v>
      </c>
      <c r="C431" s="34" t="s">
        <v>3476</v>
      </c>
      <c r="D431" s="35">
        <v>1</v>
      </c>
      <c r="E431" s="36" t="s">
        <v>2584</v>
      </c>
      <c r="F431" s="36">
        <v>10</v>
      </c>
      <c r="G431" s="59">
        <f>'-'!G431</f>
        <v>1850.25</v>
      </c>
      <c r="H431" s="59"/>
      <c r="I431" s="37"/>
      <c r="J431" s="38" t="s">
        <v>158</v>
      </c>
      <c r="K431" s="39">
        <f>G431*I431</f>
        <v>0</v>
      </c>
      <c r="L431" s="64" t="s">
        <v>1264</v>
      </c>
      <c r="N431" s="64" t="s">
        <v>1265</v>
      </c>
    </row>
    <row r="432" spans="1:14" x14ac:dyDescent="0.25">
      <c r="A432" s="202"/>
      <c r="B432" s="199" t="s">
        <v>2268</v>
      </c>
      <c r="C432" s="199"/>
      <c r="D432" s="199"/>
      <c r="E432" s="199"/>
      <c r="F432" s="199"/>
      <c r="G432" s="199"/>
      <c r="H432" s="199"/>
      <c r="I432" s="199"/>
      <c r="J432" s="199"/>
      <c r="K432" s="199"/>
    </row>
    <row r="433" spans="1:14" ht="90" customHeight="1" x14ac:dyDescent="0.25">
      <c r="A433" s="204"/>
      <c r="B433" s="33" t="s">
        <v>2269</v>
      </c>
      <c r="C433" s="34" t="s">
        <v>3477</v>
      </c>
      <c r="D433" s="35">
        <v>1</v>
      </c>
      <c r="E433" s="36">
        <v>25</v>
      </c>
      <c r="F433" s="36">
        <v>50</v>
      </c>
      <c r="G433" s="59">
        <f>'-'!G433</f>
        <v>650.87</v>
      </c>
      <c r="H433" s="59"/>
      <c r="I433" s="37"/>
      <c r="J433" s="38" t="s">
        <v>158</v>
      </c>
      <c r="K433" s="39">
        <f>G433*I433</f>
        <v>0</v>
      </c>
      <c r="L433" s="64" t="s">
        <v>2270</v>
      </c>
      <c r="N433" s="64" t="s">
        <v>2271</v>
      </c>
    </row>
    <row r="434" spans="1:14" x14ac:dyDescent="0.25">
      <c r="A434" s="201"/>
      <c r="B434" s="199" t="s">
        <v>2315</v>
      </c>
      <c r="C434" s="199"/>
      <c r="D434" s="199"/>
      <c r="E434" s="199"/>
      <c r="F434" s="199"/>
      <c r="G434" s="199"/>
      <c r="H434" s="199"/>
      <c r="I434" s="199"/>
      <c r="J434" s="199"/>
      <c r="K434" s="199"/>
    </row>
    <row r="435" spans="1:14" ht="15" customHeight="1" x14ac:dyDescent="0.25">
      <c r="A435" s="201"/>
      <c r="B435" s="33" t="s">
        <v>219</v>
      </c>
      <c r="C435" s="97" t="s">
        <v>3499</v>
      </c>
      <c r="D435" s="43">
        <v>10</v>
      </c>
      <c r="E435" s="36">
        <v>10</v>
      </c>
      <c r="F435" s="36">
        <v>50</v>
      </c>
      <c r="G435" s="59">
        <f>'-'!G435</f>
        <v>1098.5899999999999</v>
      </c>
      <c r="H435" s="88"/>
      <c r="I435" s="37"/>
      <c r="J435" s="38" t="s">
        <v>158</v>
      </c>
      <c r="K435" s="39">
        <f t="shared" ref="K435:K446" si="13">G435*I435</f>
        <v>0</v>
      </c>
      <c r="L435" s="64" t="s">
        <v>1266</v>
      </c>
      <c r="N435" s="64" t="s">
        <v>1267</v>
      </c>
    </row>
    <row r="436" spans="1:14" ht="15" customHeight="1" x14ac:dyDescent="0.25">
      <c r="A436" s="201"/>
      <c r="B436" s="33" t="s">
        <v>220</v>
      </c>
      <c r="C436" s="97" t="s">
        <v>3500</v>
      </c>
      <c r="D436" s="43">
        <v>10</v>
      </c>
      <c r="E436" s="36">
        <v>10</v>
      </c>
      <c r="F436" s="36">
        <v>50</v>
      </c>
      <c r="G436" s="59">
        <f>'-'!G436</f>
        <v>1098.5899999999999</v>
      </c>
      <c r="H436" s="88"/>
      <c r="I436" s="37"/>
      <c r="J436" s="38" t="s">
        <v>158</v>
      </c>
      <c r="K436" s="39">
        <f t="shared" si="13"/>
        <v>0</v>
      </c>
      <c r="L436" s="64" t="s">
        <v>1268</v>
      </c>
      <c r="N436" s="64" t="s">
        <v>1269</v>
      </c>
    </row>
    <row r="437" spans="1:14" ht="15" customHeight="1" x14ac:dyDescent="0.25">
      <c r="A437" s="201"/>
      <c r="B437" s="33" t="s">
        <v>221</v>
      </c>
      <c r="C437" s="97" t="s">
        <v>3501</v>
      </c>
      <c r="D437" s="43">
        <v>10</v>
      </c>
      <c r="E437" s="36">
        <v>10</v>
      </c>
      <c r="F437" s="36">
        <v>50</v>
      </c>
      <c r="G437" s="59">
        <f>'-'!G437</f>
        <v>1220.6500000000001</v>
      </c>
      <c r="H437" s="88"/>
      <c r="I437" s="37"/>
      <c r="J437" s="38" t="s">
        <v>158</v>
      </c>
      <c r="K437" s="39">
        <f t="shared" si="13"/>
        <v>0</v>
      </c>
      <c r="L437" s="64" t="s">
        <v>1270</v>
      </c>
      <c r="N437" s="64" t="s">
        <v>1271</v>
      </c>
    </row>
    <row r="438" spans="1:14" ht="15" customHeight="1" x14ac:dyDescent="0.25">
      <c r="A438" s="201"/>
      <c r="B438" s="33" t="s">
        <v>309</v>
      </c>
      <c r="C438" s="97" t="s">
        <v>3502</v>
      </c>
      <c r="D438" s="43">
        <v>10</v>
      </c>
      <c r="E438" s="36">
        <v>5</v>
      </c>
      <c r="F438" s="36">
        <v>50</v>
      </c>
      <c r="G438" s="59">
        <f>'-'!G438</f>
        <v>1189.94</v>
      </c>
      <c r="H438" s="88"/>
      <c r="I438" s="37"/>
      <c r="J438" s="38" t="s">
        <v>158</v>
      </c>
      <c r="K438" s="39">
        <f t="shared" si="13"/>
        <v>0</v>
      </c>
      <c r="L438" s="64" t="s">
        <v>1272</v>
      </c>
      <c r="N438" s="64" t="s">
        <v>1273</v>
      </c>
    </row>
    <row r="439" spans="1:14" ht="15" customHeight="1" x14ac:dyDescent="0.25">
      <c r="A439" s="201"/>
      <c r="B439" s="33" t="s">
        <v>432</v>
      </c>
      <c r="C439" s="97" t="s">
        <v>3503</v>
      </c>
      <c r="D439" s="43">
        <v>10</v>
      </c>
      <c r="E439" s="36">
        <v>5</v>
      </c>
      <c r="F439" s="36">
        <v>50</v>
      </c>
      <c r="G439" s="59">
        <f>'-'!G439</f>
        <v>1246.3499999999999</v>
      </c>
      <c r="H439" s="88"/>
      <c r="I439" s="37"/>
      <c r="J439" s="38" t="s">
        <v>158</v>
      </c>
      <c r="K439" s="39">
        <f t="shared" si="13"/>
        <v>0</v>
      </c>
      <c r="L439" s="64" t="s">
        <v>1274</v>
      </c>
      <c r="N439" s="64" t="s">
        <v>1275</v>
      </c>
    </row>
    <row r="440" spans="1:14" ht="15" customHeight="1" x14ac:dyDescent="0.25">
      <c r="A440" s="201"/>
      <c r="B440" s="33" t="s">
        <v>442</v>
      </c>
      <c r="C440" s="97" t="s">
        <v>3504</v>
      </c>
      <c r="D440" s="43">
        <v>10</v>
      </c>
      <c r="E440" s="36">
        <v>5</v>
      </c>
      <c r="F440" s="36">
        <v>50</v>
      </c>
      <c r="G440" s="59">
        <f>'-'!G440</f>
        <v>1205.3900000000001</v>
      </c>
      <c r="H440" s="88"/>
      <c r="I440" s="37"/>
      <c r="J440" s="38" t="s">
        <v>158</v>
      </c>
      <c r="K440" s="39">
        <f t="shared" si="13"/>
        <v>0</v>
      </c>
      <c r="L440" s="64" t="s">
        <v>1276</v>
      </c>
      <c r="N440" s="64" t="s">
        <v>1277</v>
      </c>
    </row>
    <row r="441" spans="1:14" ht="15" customHeight="1" x14ac:dyDescent="0.25">
      <c r="A441" s="201"/>
      <c r="B441" s="33" t="s">
        <v>443</v>
      </c>
      <c r="C441" s="97" t="s">
        <v>3505</v>
      </c>
      <c r="D441" s="43">
        <v>10</v>
      </c>
      <c r="E441" s="36">
        <v>10</v>
      </c>
      <c r="F441" s="36">
        <v>50</v>
      </c>
      <c r="G441" s="59">
        <f>'-'!G441</f>
        <v>1220.6500000000001</v>
      </c>
      <c r="H441" s="88"/>
      <c r="I441" s="37"/>
      <c r="J441" s="38" t="s">
        <v>158</v>
      </c>
      <c r="K441" s="39">
        <f t="shared" si="13"/>
        <v>0</v>
      </c>
      <c r="L441" s="64" t="s">
        <v>1278</v>
      </c>
      <c r="N441" s="64" t="s">
        <v>1279</v>
      </c>
    </row>
    <row r="442" spans="1:14" ht="15" customHeight="1" x14ac:dyDescent="0.25">
      <c r="A442" s="201"/>
      <c r="B442" s="33" t="s">
        <v>444</v>
      </c>
      <c r="C442" s="97" t="s">
        <v>3506</v>
      </c>
      <c r="D442" s="43">
        <v>10</v>
      </c>
      <c r="E442" s="36">
        <v>10</v>
      </c>
      <c r="F442" s="36">
        <v>50</v>
      </c>
      <c r="G442" s="59">
        <f>'-'!G442</f>
        <v>1220.6500000000001</v>
      </c>
      <c r="H442" s="88"/>
      <c r="I442" s="37"/>
      <c r="J442" s="38" t="s">
        <v>158</v>
      </c>
      <c r="K442" s="39">
        <f t="shared" si="13"/>
        <v>0</v>
      </c>
      <c r="L442" s="64" t="s">
        <v>1280</v>
      </c>
      <c r="N442" s="64" t="s">
        <v>1281</v>
      </c>
    </row>
    <row r="443" spans="1:14" ht="15" customHeight="1" x14ac:dyDescent="0.25">
      <c r="A443" s="201"/>
      <c r="B443" s="33" t="s">
        <v>445</v>
      </c>
      <c r="C443" s="97" t="s">
        <v>3507</v>
      </c>
      <c r="D443" s="43">
        <v>10</v>
      </c>
      <c r="E443" s="36">
        <v>10</v>
      </c>
      <c r="F443" s="36">
        <v>50</v>
      </c>
      <c r="G443" s="59">
        <f>'-'!G443</f>
        <v>1197.76</v>
      </c>
      <c r="H443" s="88"/>
      <c r="I443" s="37"/>
      <c r="J443" s="38" t="s">
        <v>158</v>
      </c>
      <c r="K443" s="39">
        <f t="shared" si="13"/>
        <v>0</v>
      </c>
      <c r="L443" s="64" t="s">
        <v>1282</v>
      </c>
      <c r="N443" s="64" t="s">
        <v>1283</v>
      </c>
    </row>
    <row r="444" spans="1:14" ht="15" customHeight="1" x14ac:dyDescent="0.25">
      <c r="A444" s="201"/>
      <c r="B444" s="33" t="s">
        <v>446</v>
      </c>
      <c r="C444" s="97" t="s">
        <v>3508</v>
      </c>
      <c r="D444" s="43">
        <v>10</v>
      </c>
      <c r="E444" s="36">
        <v>10</v>
      </c>
      <c r="F444" s="36">
        <v>50</v>
      </c>
      <c r="G444" s="59">
        <f>'-'!G444</f>
        <v>1220.6500000000001</v>
      </c>
      <c r="H444" s="88"/>
      <c r="I444" s="37"/>
      <c r="J444" s="38" t="s">
        <v>158</v>
      </c>
      <c r="K444" s="39">
        <f t="shared" si="13"/>
        <v>0</v>
      </c>
      <c r="L444" s="64" t="s">
        <v>1284</v>
      </c>
      <c r="N444" s="64" t="s">
        <v>1285</v>
      </c>
    </row>
    <row r="445" spans="1:14" ht="15" customHeight="1" x14ac:dyDescent="0.25">
      <c r="A445" s="201"/>
      <c r="B445" s="33" t="s">
        <v>547</v>
      </c>
      <c r="C445" s="97" t="s">
        <v>3509</v>
      </c>
      <c r="D445" s="43">
        <v>10</v>
      </c>
      <c r="E445" s="36">
        <v>10</v>
      </c>
      <c r="F445" s="36">
        <v>50</v>
      </c>
      <c r="G445" s="59">
        <f>'-'!G445</f>
        <v>1230.76</v>
      </c>
      <c r="H445" s="88"/>
      <c r="I445" s="37"/>
      <c r="J445" s="38" t="s">
        <v>158</v>
      </c>
      <c r="K445" s="39">
        <f t="shared" si="13"/>
        <v>0</v>
      </c>
      <c r="L445" s="64" t="s">
        <v>1286</v>
      </c>
      <c r="N445" s="64" t="s">
        <v>1287</v>
      </c>
    </row>
    <row r="446" spans="1:14" ht="15" customHeight="1" x14ac:dyDescent="0.25">
      <c r="A446" s="201"/>
      <c r="B446" s="33" t="s">
        <v>548</v>
      </c>
      <c r="C446" s="97" t="s">
        <v>3510</v>
      </c>
      <c r="D446" s="43">
        <v>10</v>
      </c>
      <c r="E446" s="36">
        <v>10</v>
      </c>
      <c r="F446" s="36">
        <v>50</v>
      </c>
      <c r="G446" s="59">
        <f>'-'!G446</f>
        <v>1222.98</v>
      </c>
      <c r="H446" s="88"/>
      <c r="I446" s="37"/>
      <c r="J446" s="38" t="s">
        <v>158</v>
      </c>
      <c r="K446" s="39">
        <f t="shared" si="13"/>
        <v>0</v>
      </c>
      <c r="L446" s="64" t="s">
        <v>1288</v>
      </c>
      <c r="N446" s="64" t="s">
        <v>1289</v>
      </c>
    </row>
    <row r="447" spans="1:14" x14ac:dyDescent="0.25">
      <c r="A447" s="202"/>
      <c r="B447" s="199" t="s">
        <v>2314</v>
      </c>
      <c r="C447" s="199"/>
      <c r="D447" s="199"/>
      <c r="E447" s="199"/>
      <c r="F447" s="199"/>
      <c r="G447" s="199"/>
      <c r="H447" s="199"/>
      <c r="I447" s="199"/>
      <c r="J447" s="199"/>
      <c r="K447" s="199"/>
    </row>
    <row r="448" spans="1:14" ht="15" customHeight="1" x14ac:dyDescent="0.25">
      <c r="A448" s="203"/>
      <c r="B448" s="33" t="s">
        <v>2220</v>
      </c>
      <c r="C448" s="34" t="s">
        <v>717</v>
      </c>
      <c r="D448" s="35">
        <v>1</v>
      </c>
      <c r="E448" s="36">
        <v>10</v>
      </c>
      <c r="F448" s="36">
        <v>500</v>
      </c>
      <c r="G448" s="59">
        <f>'-'!G448</f>
        <v>201.34</v>
      </c>
      <c r="H448" s="59"/>
      <c r="I448" s="37"/>
      <c r="J448" s="38" t="s">
        <v>158</v>
      </c>
      <c r="K448" s="39">
        <f t="shared" ref="K448:K463" si="14">G448*I448</f>
        <v>0</v>
      </c>
      <c r="L448" s="64" t="s">
        <v>2252</v>
      </c>
      <c r="N448" s="64" t="s">
        <v>2236</v>
      </c>
    </row>
    <row r="449" spans="1:14" ht="15" customHeight="1" x14ac:dyDescent="0.25">
      <c r="A449" s="203"/>
      <c r="B449" s="33" t="s">
        <v>2221</v>
      </c>
      <c r="C449" s="34" t="s">
        <v>716</v>
      </c>
      <c r="D449" s="35">
        <v>1</v>
      </c>
      <c r="E449" s="36">
        <v>10</v>
      </c>
      <c r="F449" s="36">
        <v>500</v>
      </c>
      <c r="G449" s="59">
        <f>'-'!G449</f>
        <v>201.34</v>
      </c>
      <c r="H449" s="59"/>
      <c r="I449" s="37"/>
      <c r="J449" s="38" t="s">
        <v>158</v>
      </c>
      <c r="K449" s="39">
        <f t="shared" si="14"/>
        <v>0</v>
      </c>
      <c r="L449" s="64" t="s">
        <v>2253</v>
      </c>
      <c r="N449" s="64" t="s">
        <v>2237</v>
      </c>
    </row>
    <row r="450" spans="1:14" ht="15" customHeight="1" x14ac:dyDescent="0.25">
      <c r="A450" s="203"/>
      <c r="B450" s="33" t="s">
        <v>2222</v>
      </c>
      <c r="C450" s="34" t="s">
        <v>715</v>
      </c>
      <c r="D450" s="35">
        <v>1</v>
      </c>
      <c r="E450" s="36">
        <v>10</v>
      </c>
      <c r="F450" s="36">
        <v>500</v>
      </c>
      <c r="G450" s="59">
        <f>'-'!G450</f>
        <v>181.2</v>
      </c>
      <c r="H450" s="59"/>
      <c r="I450" s="37"/>
      <c r="J450" s="38" t="s">
        <v>158</v>
      </c>
      <c r="K450" s="39">
        <f t="shared" si="14"/>
        <v>0</v>
      </c>
      <c r="L450" s="64" t="s">
        <v>2254</v>
      </c>
      <c r="N450" s="64" t="s">
        <v>2238</v>
      </c>
    </row>
    <row r="451" spans="1:14" ht="15" customHeight="1" x14ac:dyDescent="0.25">
      <c r="A451" s="203"/>
      <c r="B451" s="33" t="s">
        <v>2223</v>
      </c>
      <c r="C451" s="34" t="s">
        <v>714</v>
      </c>
      <c r="D451" s="35">
        <v>1</v>
      </c>
      <c r="E451" s="36">
        <v>10</v>
      </c>
      <c r="F451" s="36">
        <v>500</v>
      </c>
      <c r="G451" s="59">
        <f>'-'!G451</f>
        <v>201.34</v>
      </c>
      <c r="H451" s="59"/>
      <c r="I451" s="37"/>
      <c r="J451" s="38" t="s">
        <v>158</v>
      </c>
      <c r="K451" s="39">
        <f t="shared" si="14"/>
        <v>0</v>
      </c>
      <c r="L451" s="64" t="s">
        <v>2255</v>
      </c>
      <c r="N451" s="64" t="s">
        <v>2239</v>
      </c>
    </row>
    <row r="452" spans="1:14" ht="15" customHeight="1" x14ac:dyDescent="0.25">
      <c r="A452" s="203"/>
      <c r="B452" s="33" t="s">
        <v>2224</v>
      </c>
      <c r="C452" s="34" t="s">
        <v>713</v>
      </c>
      <c r="D452" s="35">
        <v>1</v>
      </c>
      <c r="E452" s="36">
        <v>10</v>
      </c>
      <c r="F452" s="36">
        <v>500</v>
      </c>
      <c r="G452" s="59">
        <f>'-'!G452</f>
        <v>201.34</v>
      </c>
      <c r="H452" s="59"/>
      <c r="I452" s="37"/>
      <c r="J452" s="38" t="s">
        <v>158</v>
      </c>
      <c r="K452" s="39">
        <f t="shared" si="14"/>
        <v>0</v>
      </c>
      <c r="L452" s="64" t="s">
        <v>2256</v>
      </c>
      <c r="N452" s="64" t="s">
        <v>2240</v>
      </c>
    </row>
    <row r="453" spans="1:14" ht="15" customHeight="1" x14ac:dyDescent="0.25">
      <c r="A453" s="203"/>
      <c r="B453" s="33" t="s">
        <v>2225</v>
      </c>
      <c r="C453" s="34" t="s">
        <v>712</v>
      </c>
      <c r="D453" s="35">
        <v>1</v>
      </c>
      <c r="E453" s="36">
        <v>10</v>
      </c>
      <c r="F453" s="36">
        <v>500</v>
      </c>
      <c r="G453" s="59">
        <f>'-'!G453</f>
        <v>201.34</v>
      </c>
      <c r="H453" s="59"/>
      <c r="I453" s="37"/>
      <c r="J453" s="38" t="s">
        <v>158</v>
      </c>
      <c r="K453" s="39">
        <f t="shared" si="14"/>
        <v>0</v>
      </c>
      <c r="L453" s="64" t="s">
        <v>2257</v>
      </c>
      <c r="N453" s="64" t="s">
        <v>2241</v>
      </c>
    </row>
    <row r="454" spans="1:14" ht="15" customHeight="1" x14ac:dyDescent="0.25">
      <c r="A454" s="203"/>
      <c r="B454" s="33" t="s">
        <v>2226</v>
      </c>
      <c r="C454" s="34" t="s">
        <v>711</v>
      </c>
      <c r="D454" s="35">
        <v>1</v>
      </c>
      <c r="E454" s="36">
        <v>10</v>
      </c>
      <c r="F454" s="36">
        <v>500</v>
      </c>
      <c r="G454" s="59">
        <f>'-'!G454</f>
        <v>201.34</v>
      </c>
      <c r="H454" s="59"/>
      <c r="I454" s="37"/>
      <c r="J454" s="38" t="s">
        <v>158</v>
      </c>
      <c r="K454" s="39">
        <f t="shared" si="14"/>
        <v>0</v>
      </c>
      <c r="L454" s="64" t="s">
        <v>2258</v>
      </c>
      <c r="N454" s="64" t="s">
        <v>2242</v>
      </c>
    </row>
    <row r="455" spans="1:14" ht="15" customHeight="1" x14ac:dyDescent="0.25">
      <c r="A455" s="203"/>
      <c r="B455" s="33" t="s">
        <v>2227</v>
      </c>
      <c r="C455" s="96" t="s">
        <v>718</v>
      </c>
      <c r="D455" s="35">
        <v>1</v>
      </c>
      <c r="E455" s="36">
        <v>10</v>
      </c>
      <c r="F455" s="36">
        <v>500</v>
      </c>
      <c r="G455" s="59">
        <f>'-'!G455</f>
        <v>201.34</v>
      </c>
      <c r="H455" s="59"/>
      <c r="I455" s="37"/>
      <c r="J455" s="38" t="s">
        <v>158</v>
      </c>
      <c r="K455" s="39">
        <f t="shared" si="14"/>
        <v>0</v>
      </c>
      <c r="L455" s="64" t="s">
        <v>2259</v>
      </c>
      <c r="N455" s="64" t="s">
        <v>2243</v>
      </c>
    </row>
    <row r="456" spans="1:14" ht="15" customHeight="1" x14ac:dyDescent="0.25">
      <c r="A456" s="203"/>
      <c r="B456" s="33" t="s">
        <v>2228</v>
      </c>
      <c r="C456" s="97" t="s">
        <v>3507</v>
      </c>
      <c r="D456" s="35">
        <v>1</v>
      </c>
      <c r="E456" s="36">
        <v>10</v>
      </c>
      <c r="F456" s="36">
        <v>500</v>
      </c>
      <c r="G456" s="59">
        <f>'-'!G456</f>
        <v>124.64</v>
      </c>
      <c r="H456" s="59"/>
      <c r="I456" s="37"/>
      <c r="J456" s="38" t="s">
        <v>158</v>
      </c>
      <c r="K456" s="39">
        <f t="shared" si="14"/>
        <v>0</v>
      </c>
      <c r="L456" s="64" t="s">
        <v>2260</v>
      </c>
      <c r="N456" s="64" t="s">
        <v>2244</v>
      </c>
    </row>
    <row r="457" spans="1:14" ht="15" customHeight="1" x14ac:dyDescent="0.25">
      <c r="A457" s="203"/>
      <c r="B457" s="33" t="s">
        <v>2229</v>
      </c>
      <c r="C457" s="97" t="s">
        <v>3508</v>
      </c>
      <c r="D457" s="35">
        <v>1</v>
      </c>
      <c r="E457" s="36">
        <v>10</v>
      </c>
      <c r="F457" s="36">
        <v>500</v>
      </c>
      <c r="G457" s="59">
        <f>'-'!G457</f>
        <v>124.64</v>
      </c>
      <c r="H457" s="59"/>
      <c r="I457" s="37"/>
      <c r="J457" s="38" t="s">
        <v>158</v>
      </c>
      <c r="K457" s="39">
        <f t="shared" si="14"/>
        <v>0</v>
      </c>
      <c r="L457" s="64" t="s">
        <v>2261</v>
      </c>
      <c r="N457" s="64" t="s">
        <v>2245</v>
      </c>
    </row>
    <row r="458" spans="1:14" ht="15" customHeight="1" x14ac:dyDescent="0.25">
      <c r="A458" s="203"/>
      <c r="B458" s="33" t="s">
        <v>2230</v>
      </c>
      <c r="C458" s="96" t="s">
        <v>719</v>
      </c>
      <c r="D458" s="35">
        <v>1</v>
      </c>
      <c r="E458" s="36">
        <v>10</v>
      </c>
      <c r="F458" s="36">
        <v>500</v>
      </c>
      <c r="G458" s="59">
        <f>'-'!G458</f>
        <v>191.75</v>
      </c>
      <c r="H458" s="59"/>
      <c r="I458" s="37"/>
      <c r="J458" s="38" t="s">
        <v>158</v>
      </c>
      <c r="K458" s="39">
        <f t="shared" si="14"/>
        <v>0</v>
      </c>
      <c r="L458" s="64" t="s">
        <v>2262</v>
      </c>
      <c r="N458" s="64" t="s">
        <v>2246</v>
      </c>
    </row>
    <row r="459" spans="1:14" ht="15" customHeight="1" x14ac:dyDescent="0.25">
      <c r="A459" s="203"/>
      <c r="B459" s="33" t="s">
        <v>2231</v>
      </c>
      <c r="C459" s="97" t="s">
        <v>3510</v>
      </c>
      <c r="D459" s="35">
        <v>1</v>
      </c>
      <c r="E459" s="36">
        <v>10</v>
      </c>
      <c r="F459" s="36">
        <v>500</v>
      </c>
      <c r="G459" s="59">
        <f>'-'!G459</f>
        <v>124.64</v>
      </c>
      <c r="H459" s="59"/>
      <c r="I459" s="37"/>
      <c r="J459" s="38" t="s">
        <v>158</v>
      </c>
      <c r="K459" s="39">
        <f t="shared" si="14"/>
        <v>0</v>
      </c>
      <c r="L459" s="64" t="s">
        <v>2263</v>
      </c>
      <c r="N459" s="64" t="s">
        <v>2247</v>
      </c>
    </row>
    <row r="460" spans="1:14" ht="15" customHeight="1" x14ac:dyDescent="0.25">
      <c r="A460" s="203"/>
      <c r="B460" s="33" t="s">
        <v>2232</v>
      </c>
      <c r="C460" s="97" t="s">
        <v>3511</v>
      </c>
      <c r="D460" s="35">
        <v>1</v>
      </c>
      <c r="E460" s="36">
        <v>10</v>
      </c>
      <c r="F460" s="36">
        <v>500</v>
      </c>
      <c r="G460" s="59">
        <f>'-'!G460</f>
        <v>124.64</v>
      </c>
      <c r="H460" s="59"/>
      <c r="I460" s="37"/>
      <c r="J460" s="38" t="s">
        <v>158</v>
      </c>
      <c r="K460" s="39">
        <f t="shared" si="14"/>
        <v>0</v>
      </c>
      <c r="L460" s="64" t="s">
        <v>2264</v>
      </c>
      <c r="N460" s="64" t="s">
        <v>2248</v>
      </c>
    </row>
    <row r="461" spans="1:14" ht="15" customHeight="1" x14ac:dyDescent="0.25">
      <c r="A461" s="203"/>
      <c r="B461" s="33" t="s">
        <v>2233</v>
      </c>
      <c r="C461" s="97" t="s">
        <v>3512</v>
      </c>
      <c r="D461" s="35">
        <v>1</v>
      </c>
      <c r="E461" s="36">
        <v>10</v>
      </c>
      <c r="F461" s="36">
        <v>500</v>
      </c>
      <c r="G461" s="59">
        <f>'-'!G461</f>
        <v>124.64</v>
      </c>
      <c r="H461" s="59"/>
      <c r="I461" s="37"/>
      <c r="J461" s="38" t="s">
        <v>158</v>
      </c>
      <c r="K461" s="39">
        <f t="shared" si="14"/>
        <v>0</v>
      </c>
      <c r="L461" s="64" t="s">
        <v>2265</v>
      </c>
      <c r="N461" s="64" t="s">
        <v>2249</v>
      </c>
    </row>
    <row r="462" spans="1:14" ht="15" customHeight="1" x14ac:dyDescent="0.25">
      <c r="A462" s="203"/>
      <c r="B462" s="33" t="s">
        <v>2234</v>
      </c>
      <c r="C462" s="97" t="s">
        <v>3513</v>
      </c>
      <c r="D462" s="35">
        <v>1</v>
      </c>
      <c r="E462" s="36">
        <v>10</v>
      </c>
      <c r="F462" s="36">
        <v>500</v>
      </c>
      <c r="G462" s="59">
        <f>'-'!G462</f>
        <v>124.64</v>
      </c>
      <c r="H462" s="59"/>
      <c r="I462" s="37"/>
      <c r="J462" s="38" t="s">
        <v>158</v>
      </c>
      <c r="K462" s="39">
        <f t="shared" si="14"/>
        <v>0</v>
      </c>
      <c r="L462" s="64" t="s">
        <v>2266</v>
      </c>
      <c r="N462" s="64" t="s">
        <v>2250</v>
      </c>
    </row>
    <row r="463" spans="1:14" ht="15" customHeight="1" x14ac:dyDescent="0.25">
      <c r="A463" s="204"/>
      <c r="B463" s="33" t="s">
        <v>2235</v>
      </c>
      <c r="C463" s="97" t="s">
        <v>3514</v>
      </c>
      <c r="D463" s="35">
        <v>1</v>
      </c>
      <c r="E463" s="36">
        <v>10</v>
      </c>
      <c r="F463" s="36">
        <v>500</v>
      </c>
      <c r="G463" s="59">
        <f>'-'!G463</f>
        <v>124.64</v>
      </c>
      <c r="H463" s="59"/>
      <c r="I463" s="37"/>
      <c r="J463" s="38" t="s">
        <v>158</v>
      </c>
      <c r="K463" s="39">
        <f t="shared" si="14"/>
        <v>0</v>
      </c>
      <c r="L463" s="64" t="s">
        <v>2267</v>
      </c>
      <c r="N463" s="64" t="s">
        <v>2251</v>
      </c>
    </row>
    <row r="464" spans="1:14" x14ac:dyDescent="0.25">
      <c r="A464" s="201"/>
      <c r="B464" s="199" t="s">
        <v>139</v>
      </c>
      <c r="C464" s="199"/>
      <c r="D464" s="199"/>
      <c r="E464" s="199"/>
      <c r="F464" s="199"/>
      <c r="G464" s="199"/>
      <c r="H464" s="199"/>
      <c r="I464" s="199"/>
      <c r="J464" s="199"/>
      <c r="K464" s="199"/>
    </row>
    <row r="465" spans="1:14" ht="15" customHeight="1" x14ac:dyDescent="0.25">
      <c r="A465" s="201"/>
      <c r="B465" s="33" t="s">
        <v>323</v>
      </c>
      <c r="C465" s="34" t="s">
        <v>303</v>
      </c>
      <c r="D465" s="35">
        <v>1</v>
      </c>
      <c r="E465" s="36">
        <v>10</v>
      </c>
      <c r="F465" s="36">
        <v>200</v>
      </c>
      <c r="G465" s="59">
        <f>'-'!G465</f>
        <v>148.47999999999999</v>
      </c>
      <c r="H465" s="88"/>
      <c r="I465" s="37"/>
      <c r="J465" s="38" t="s">
        <v>158</v>
      </c>
      <c r="K465" s="39">
        <f t="shared" ref="K465:K492" si="15">G465*I465</f>
        <v>0</v>
      </c>
      <c r="L465" s="64" t="s">
        <v>1290</v>
      </c>
      <c r="N465" s="64" t="s">
        <v>1291</v>
      </c>
    </row>
    <row r="466" spans="1:14" ht="15" customHeight="1" x14ac:dyDescent="0.25">
      <c r="A466" s="201"/>
      <c r="B466" s="33" t="s">
        <v>324</v>
      </c>
      <c r="C466" s="96" t="s">
        <v>304</v>
      </c>
      <c r="D466" s="35">
        <v>1</v>
      </c>
      <c r="E466" s="36">
        <v>10</v>
      </c>
      <c r="F466" s="36">
        <v>200</v>
      </c>
      <c r="G466" s="59">
        <f>'-'!G466</f>
        <v>164.68</v>
      </c>
      <c r="H466" s="88"/>
      <c r="I466" s="37"/>
      <c r="J466" s="38" t="s">
        <v>158</v>
      </c>
      <c r="K466" s="39">
        <f t="shared" si="15"/>
        <v>0</v>
      </c>
      <c r="L466" s="64" t="s">
        <v>1292</v>
      </c>
      <c r="N466" s="64" t="s">
        <v>1293</v>
      </c>
    </row>
    <row r="467" spans="1:14" ht="15" customHeight="1" x14ac:dyDescent="0.25">
      <c r="A467" s="201"/>
      <c r="B467" s="33" t="s">
        <v>58</v>
      </c>
      <c r="C467" s="96" t="s">
        <v>47</v>
      </c>
      <c r="D467" s="35">
        <v>1</v>
      </c>
      <c r="E467" s="36">
        <v>10</v>
      </c>
      <c r="F467" s="36">
        <v>100</v>
      </c>
      <c r="G467" s="59">
        <f>'-'!G467</f>
        <v>167.22</v>
      </c>
      <c r="H467" s="59"/>
      <c r="I467" s="37"/>
      <c r="J467" s="38" t="s">
        <v>158</v>
      </c>
      <c r="K467" s="39">
        <f t="shared" si="15"/>
        <v>0</v>
      </c>
      <c r="L467" s="64" t="s">
        <v>1294</v>
      </c>
      <c r="N467" s="64" t="s">
        <v>1295</v>
      </c>
    </row>
    <row r="468" spans="1:14" ht="15" customHeight="1" x14ac:dyDescent="0.25">
      <c r="A468" s="201"/>
      <c r="B468" s="33" t="s">
        <v>57</v>
      </c>
      <c r="C468" s="96" t="s">
        <v>48</v>
      </c>
      <c r="D468" s="35">
        <v>1</v>
      </c>
      <c r="E468" s="36">
        <v>10</v>
      </c>
      <c r="F468" s="36">
        <v>100</v>
      </c>
      <c r="G468" s="59">
        <f>'-'!G468</f>
        <v>200.78</v>
      </c>
      <c r="H468" s="59"/>
      <c r="I468" s="37"/>
      <c r="J468" s="38" t="s">
        <v>158</v>
      </c>
      <c r="K468" s="39">
        <f t="shared" si="15"/>
        <v>0</v>
      </c>
      <c r="L468" s="64" t="s">
        <v>1296</v>
      </c>
      <c r="N468" s="64" t="s">
        <v>1297</v>
      </c>
    </row>
    <row r="469" spans="1:14" ht="15" customHeight="1" x14ac:dyDescent="0.25">
      <c r="A469" s="201"/>
      <c r="B469" s="33" t="s">
        <v>56</v>
      </c>
      <c r="C469" s="96" t="s">
        <v>49</v>
      </c>
      <c r="D469" s="35">
        <v>1</v>
      </c>
      <c r="E469" s="36">
        <v>10</v>
      </c>
      <c r="F469" s="36">
        <v>100</v>
      </c>
      <c r="G469" s="59">
        <f>'-'!G469</f>
        <v>240.43</v>
      </c>
      <c r="H469" s="59"/>
      <c r="I469" s="37"/>
      <c r="J469" s="38" t="s">
        <v>158</v>
      </c>
      <c r="K469" s="39">
        <f t="shared" si="15"/>
        <v>0</v>
      </c>
      <c r="L469" s="64" t="s">
        <v>1298</v>
      </c>
      <c r="N469" s="64" t="s">
        <v>1299</v>
      </c>
    </row>
    <row r="470" spans="1:14" ht="15" customHeight="1" x14ac:dyDescent="0.25">
      <c r="A470" s="201"/>
      <c r="B470" s="33" t="s">
        <v>257</v>
      </c>
      <c r="C470" s="96" t="s">
        <v>1792</v>
      </c>
      <c r="D470" s="35">
        <v>1</v>
      </c>
      <c r="E470" s="36">
        <v>10</v>
      </c>
      <c r="F470" s="36">
        <v>100</v>
      </c>
      <c r="G470" s="59">
        <f>'-'!G470</f>
        <v>213.03</v>
      </c>
      <c r="H470" s="88"/>
      <c r="I470" s="37"/>
      <c r="J470" s="38" t="s">
        <v>158</v>
      </c>
      <c r="K470" s="39">
        <f t="shared" si="15"/>
        <v>0</v>
      </c>
      <c r="L470" s="64" t="s">
        <v>1300</v>
      </c>
      <c r="N470" s="64" t="s">
        <v>1301</v>
      </c>
    </row>
    <row r="471" spans="1:14" ht="15" customHeight="1" x14ac:dyDescent="0.25">
      <c r="A471" s="201"/>
      <c r="B471" s="33" t="s">
        <v>258</v>
      </c>
      <c r="C471" s="96" t="s">
        <v>3545</v>
      </c>
      <c r="D471" s="35">
        <v>1</v>
      </c>
      <c r="E471" s="36">
        <v>10</v>
      </c>
      <c r="F471" s="36">
        <v>100</v>
      </c>
      <c r="G471" s="59">
        <f>'-'!G471</f>
        <v>205.4</v>
      </c>
      <c r="H471" s="88"/>
      <c r="I471" s="37"/>
      <c r="J471" s="38" t="s">
        <v>158</v>
      </c>
      <c r="K471" s="39">
        <f t="shared" si="15"/>
        <v>0</v>
      </c>
      <c r="L471" s="64" t="s">
        <v>1302</v>
      </c>
      <c r="N471" s="64" t="s">
        <v>1303</v>
      </c>
    </row>
    <row r="472" spans="1:14" ht="15" customHeight="1" x14ac:dyDescent="0.25">
      <c r="A472" s="201"/>
      <c r="B472" s="33" t="s">
        <v>259</v>
      </c>
      <c r="C472" s="96" t="s">
        <v>3546</v>
      </c>
      <c r="D472" s="35">
        <v>1</v>
      </c>
      <c r="E472" s="36">
        <v>10</v>
      </c>
      <c r="F472" s="36">
        <v>100</v>
      </c>
      <c r="G472" s="59">
        <f>'-'!G472</f>
        <v>244.13</v>
      </c>
      <c r="H472" s="88"/>
      <c r="I472" s="37"/>
      <c r="J472" s="38" t="s">
        <v>158</v>
      </c>
      <c r="K472" s="39">
        <f t="shared" si="15"/>
        <v>0</v>
      </c>
      <c r="L472" s="64" t="s">
        <v>1304</v>
      </c>
      <c r="N472" s="64" t="s">
        <v>1305</v>
      </c>
    </row>
    <row r="473" spans="1:14" ht="15" customHeight="1" x14ac:dyDescent="0.25">
      <c r="A473" s="201"/>
      <c r="B473" s="33" t="s">
        <v>260</v>
      </c>
      <c r="C473" s="96" t="s">
        <v>3547</v>
      </c>
      <c r="D473" s="35">
        <v>1</v>
      </c>
      <c r="E473" s="36">
        <v>10</v>
      </c>
      <c r="F473" s="36">
        <v>100</v>
      </c>
      <c r="G473" s="59">
        <f>'-'!G473</f>
        <v>244.13</v>
      </c>
      <c r="H473" s="88"/>
      <c r="I473" s="37"/>
      <c r="J473" s="38" t="s">
        <v>158</v>
      </c>
      <c r="K473" s="39">
        <f t="shared" si="15"/>
        <v>0</v>
      </c>
      <c r="L473" s="64" t="s">
        <v>1306</v>
      </c>
      <c r="N473" s="64" t="s">
        <v>1307</v>
      </c>
    </row>
    <row r="474" spans="1:14" ht="15" customHeight="1" x14ac:dyDescent="0.25">
      <c r="A474" s="201"/>
      <c r="B474" s="33" t="s">
        <v>261</v>
      </c>
      <c r="C474" s="96" t="s">
        <v>1791</v>
      </c>
      <c r="D474" s="35">
        <v>1</v>
      </c>
      <c r="E474" s="36">
        <v>10</v>
      </c>
      <c r="F474" s="36">
        <v>100</v>
      </c>
      <c r="G474" s="59">
        <f>'-'!G474</f>
        <v>273.58999999999997</v>
      </c>
      <c r="H474" s="88"/>
      <c r="I474" s="37"/>
      <c r="J474" s="38" t="s">
        <v>158</v>
      </c>
      <c r="K474" s="39">
        <f t="shared" si="15"/>
        <v>0</v>
      </c>
      <c r="L474" s="64" t="s">
        <v>1308</v>
      </c>
      <c r="N474" s="64" t="s">
        <v>1309</v>
      </c>
    </row>
    <row r="475" spans="1:14" ht="15" customHeight="1" x14ac:dyDescent="0.25">
      <c r="A475" s="201"/>
      <c r="B475" s="33" t="s">
        <v>262</v>
      </c>
      <c r="C475" s="96" t="s">
        <v>3548</v>
      </c>
      <c r="D475" s="35">
        <v>1</v>
      </c>
      <c r="E475" s="36">
        <v>10</v>
      </c>
      <c r="F475" s="36">
        <v>100</v>
      </c>
      <c r="G475" s="59">
        <f>'-'!G475</f>
        <v>264.08</v>
      </c>
      <c r="H475" s="88"/>
      <c r="I475" s="37"/>
      <c r="J475" s="38" t="s">
        <v>158</v>
      </c>
      <c r="K475" s="39">
        <f t="shared" si="15"/>
        <v>0</v>
      </c>
      <c r="L475" s="64" t="s">
        <v>1310</v>
      </c>
      <c r="N475" s="64" t="s">
        <v>1311</v>
      </c>
    </row>
    <row r="476" spans="1:14" ht="15" customHeight="1" x14ac:dyDescent="0.25">
      <c r="A476" s="201"/>
      <c r="B476" s="33" t="s">
        <v>615</v>
      </c>
      <c r="C476" s="97" t="s">
        <v>3515</v>
      </c>
      <c r="D476" s="35">
        <v>1</v>
      </c>
      <c r="E476" s="36">
        <v>5</v>
      </c>
      <c r="F476" s="36">
        <v>50</v>
      </c>
      <c r="G476" s="59">
        <f>'-'!G476</f>
        <v>187.5</v>
      </c>
      <c r="H476" s="88"/>
      <c r="I476" s="37"/>
      <c r="J476" s="38" t="s">
        <v>158</v>
      </c>
      <c r="K476" s="39">
        <f t="shared" si="15"/>
        <v>0</v>
      </c>
      <c r="L476" s="64" t="s">
        <v>1312</v>
      </c>
      <c r="N476" s="64" t="s">
        <v>1313</v>
      </c>
    </row>
    <row r="477" spans="1:14" ht="15" customHeight="1" x14ac:dyDescent="0.25">
      <c r="A477" s="201"/>
      <c r="B477" s="33" t="s">
        <v>616</v>
      </c>
      <c r="C477" s="96" t="s">
        <v>3480</v>
      </c>
      <c r="D477" s="35">
        <v>1</v>
      </c>
      <c r="E477" s="36">
        <v>5</v>
      </c>
      <c r="F477" s="36">
        <v>50</v>
      </c>
      <c r="G477" s="59">
        <f>'-'!G477</f>
        <v>302.7</v>
      </c>
      <c r="H477" s="88"/>
      <c r="I477" s="37"/>
      <c r="J477" s="38" t="s">
        <v>158</v>
      </c>
      <c r="K477" s="39">
        <f t="shared" si="15"/>
        <v>0</v>
      </c>
      <c r="L477" s="64" t="s">
        <v>1314</v>
      </c>
      <c r="N477" s="64" t="s">
        <v>1315</v>
      </c>
    </row>
    <row r="478" spans="1:14" ht="15" customHeight="1" x14ac:dyDescent="0.25">
      <c r="A478" s="201"/>
      <c r="B478" s="33" t="s">
        <v>617</v>
      </c>
      <c r="C478" s="96" t="s">
        <v>586</v>
      </c>
      <c r="D478" s="35">
        <v>1</v>
      </c>
      <c r="E478" s="36">
        <v>5</v>
      </c>
      <c r="F478" s="36">
        <v>50</v>
      </c>
      <c r="G478" s="59">
        <f>'-'!G478</f>
        <v>375.58</v>
      </c>
      <c r="H478" s="88"/>
      <c r="I478" s="37"/>
      <c r="J478" s="38" t="s">
        <v>158</v>
      </c>
      <c r="K478" s="39">
        <f t="shared" si="15"/>
        <v>0</v>
      </c>
      <c r="L478" s="64" t="s">
        <v>1316</v>
      </c>
      <c r="N478" s="64" t="s">
        <v>1317</v>
      </c>
    </row>
    <row r="479" spans="1:14" ht="15" customHeight="1" x14ac:dyDescent="0.25">
      <c r="A479" s="201"/>
      <c r="B479" s="33" t="s">
        <v>222</v>
      </c>
      <c r="C479" s="96" t="s">
        <v>181</v>
      </c>
      <c r="D479" s="35">
        <v>1</v>
      </c>
      <c r="E479" s="36">
        <v>10</v>
      </c>
      <c r="F479" s="36">
        <v>50</v>
      </c>
      <c r="G479" s="59">
        <f>'-'!G479</f>
        <v>310.27</v>
      </c>
      <c r="H479" s="59"/>
      <c r="I479" s="37"/>
      <c r="J479" s="38" t="s">
        <v>158</v>
      </c>
      <c r="K479" s="39">
        <f t="shared" si="15"/>
        <v>0</v>
      </c>
      <c r="L479" s="64" t="s">
        <v>1318</v>
      </c>
      <c r="N479" s="64" t="s">
        <v>1319</v>
      </c>
    </row>
    <row r="480" spans="1:14" ht="15" customHeight="1" x14ac:dyDescent="0.25">
      <c r="A480" s="201"/>
      <c r="B480" s="33" t="s">
        <v>223</v>
      </c>
      <c r="C480" s="96" t="s">
        <v>182</v>
      </c>
      <c r="D480" s="35">
        <v>1</v>
      </c>
      <c r="E480" s="36">
        <v>5</v>
      </c>
      <c r="F480" s="36">
        <v>50</v>
      </c>
      <c r="G480" s="59">
        <f>'-'!G480</f>
        <v>369.11</v>
      </c>
      <c r="H480" s="88"/>
      <c r="I480" s="37"/>
      <c r="J480" s="38" t="s">
        <v>158</v>
      </c>
      <c r="K480" s="39">
        <f t="shared" si="15"/>
        <v>0</v>
      </c>
      <c r="L480" s="64" t="s">
        <v>1320</v>
      </c>
      <c r="N480" s="64" t="s">
        <v>1321</v>
      </c>
    </row>
    <row r="481" spans="1:14" ht="15" customHeight="1" x14ac:dyDescent="0.25">
      <c r="A481" s="201"/>
      <c r="B481" s="33" t="s">
        <v>224</v>
      </c>
      <c r="C481" s="96" t="s">
        <v>183</v>
      </c>
      <c r="D481" s="35">
        <v>1</v>
      </c>
      <c r="E481" s="36">
        <v>5</v>
      </c>
      <c r="F481" s="36">
        <v>50</v>
      </c>
      <c r="G481" s="59">
        <f>'-'!G481</f>
        <v>357.39</v>
      </c>
      <c r="H481" s="88"/>
      <c r="I481" s="37"/>
      <c r="J481" s="38" t="s">
        <v>158</v>
      </c>
      <c r="K481" s="39">
        <f t="shared" si="15"/>
        <v>0</v>
      </c>
      <c r="L481" s="64" t="s">
        <v>1322</v>
      </c>
      <c r="N481" s="64" t="s">
        <v>1323</v>
      </c>
    </row>
    <row r="482" spans="1:14" ht="15" customHeight="1" x14ac:dyDescent="0.25">
      <c r="A482" s="201"/>
      <c r="B482" s="33" t="s">
        <v>225</v>
      </c>
      <c r="C482" s="96" t="s">
        <v>184</v>
      </c>
      <c r="D482" s="35">
        <v>1</v>
      </c>
      <c r="E482" s="36">
        <v>5</v>
      </c>
      <c r="F482" s="36">
        <v>50</v>
      </c>
      <c r="G482" s="59">
        <f>'-'!G482</f>
        <v>410.55</v>
      </c>
      <c r="H482" s="88"/>
      <c r="I482" s="37"/>
      <c r="J482" s="38" t="s">
        <v>158</v>
      </c>
      <c r="K482" s="39">
        <f t="shared" si="15"/>
        <v>0</v>
      </c>
      <c r="L482" s="64" t="s">
        <v>1324</v>
      </c>
      <c r="N482" s="64" t="s">
        <v>1325</v>
      </c>
    </row>
    <row r="483" spans="1:14" ht="15" customHeight="1" x14ac:dyDescent="0.25">
      <c r="A483" s="201"/>
      <c r="B483" s="33" t="s">
        <v>1601</v>
      </c>
      <c r="C483" s="97" t="s">
        <v>3516</v>
      </c>
      <c r="D483" s="35">
        <v>1</v>
      </c>
      <c r="E483" s="36">
        <v>5</v>
      </c>
      <c r="F483" s="36">
        <v>50</v>
      </c>
      <c r="G483" s="59">
        <f>'-'!G483</f>
        <v>218.75</v>
      </c>
      <c r="H483" s="88"/>
      <c r="I483" s="37"/>
      <c r="J483" s="38" t="s">
        <v>158</v>
      </c>
      <c r="K483" s="39">
        <f t="shared" si="15"/>
        <v>0</v>
      </c>
      <c r="L483" s="64" t="s">
        <v>1606</v>
      </c>
      <c r="N483" s="64" t="s">
        <v>1611</v>
      </c>
    </row>
    <row r="484" spans="1:14" ht="15" customHeight="1" x14ac:dyDescent="0.25">
      <c r="A484" s="201"/>
      <c r="B484" s="33" t="s">
        <v>1602</v>
      </c>
      <c r="C484" s="97" t="s">
        <v>3517</v>
      </c>
      <c r="D484" s="35">
        <v>1</v>
      </c>
      <c r="E484" s="36">
        <v>5</v>
      </c>
      <c r="F484" s="36">
        <v>50</v>
      </c>
      <c r="G484" s="59">
        <f>'-'!G484</f>
        <v>237.5</v>
      </c>
      <c r="H484" s="88"/>
      <c r="I484" s="37"/>
      <c r="J484" s="38" t="s">
        <v>158</v>
      </c>
      <c r="K484" s="39">
        <f t="shared" si="15"/>
        <v>0</v>
      </c>
      <c r="L484" s="64" t="s">
        <v>1607</v>
      </c>
      <c r="N484" s="64" t="s">
        <v>1612</v>
      </c>
    </row>
    <row r="485" spans="1:14" ht="15" customHeight="1" x14ac:dyDescent="0.25">
      <c r="A485" s="201"/>
      <c r="B485" s="33" t="s">
        <v>1603</v>
      </c>
      <c r="C485" s="97" t="s">
        <v>3518</v>
      </c>
      <c r="D485" s="35">
        <v>1</v>
      </c>
      <c r="E485" s="36">
        <v>5</v>
      </c>
      <c r="F485" s="36">
        <v>50</v>
      </c>
      <c r="G485" s="59">
        <f>'-'!G485</f>
        <v>293.75</v>
      </c>
      <c r="H485" s="88"/>
      <c r="I485" s="37"/>
      <c r="J485" s="38" t="s">
        <v>158</v>
      </c>
      <c r="K485" s="39">
        <f t="shared" si="15"/>
        <v>0</v>
      </c>
      <c r="L485" s="64" t="s">
        <v>1608</v>
      </c>
      <c r="N485" s="64" t="s">
        <v>1613</v>
      </c>
    </row>
    <row r="486" spans="1:14" ht="15" customHeight="1" x14ac:dyDescent="0.25">
      <c r="A486" s="201"/>
      <c r="B486" s="33" t="s">
        <v>1604</v>
      </c>
      <c r="C486" s="97" t="s">
        <v>3519</v>
      </c>
      <c r="D486" s="35">
        <v>1</v>
      </c>
      <c r="E486" s="36">
        <v>5</v>
      </c>
      <c r="F486" s="36">
        <v>50</v>
      </c>
      <c r="G486" s="59">
        <f>'-'!G486</f>
        <v>300</v>
      </c>
      <c r="H486" s="88"/>
      <c r="I486" s="37"/>
      <c r="J486" s="38" t="s">
        <v>158</v>
      </c>
      <c r="K486" s="39">
        <f t="shared" si="15"/>
        <v>0</v>
      </c>
      <c r="L486" s="64" t="s">
        <v>1609</v>
      </c>
      <c r="N486" s="64" t="s">
        <v>1614</v>
      </c>
    </row>
    <row r="487" spans="1:14" ht="15" customHeight="1" x14ac:dyDescent="0.25">
      <c r="A487" s="201"/>
      <c r="B487" s="33" t="s">
        <v>1605</v>
      </c>
      <c r="C487" s="97" t="s">
        <v>3520</v>
      </c>
      <c r="D487" s="35">
        <v>1</v>
      </c>
      <c r="E487" s="36">
        <v>5</v>
      </c>
      <c r="F487" s="36">
        <v>50</v>
      </c>
      <c r="G487" s="59">
        <f>'-'!G487</f>
        <v>306.25</v>
      </c>
      <c r="H487" s="88"/>
      <c r="I487" s="37"/>
      <c r="J487" s="38" t="s">
        <v>158</v>
      </c>
      <c r="K487" s="39">
        <f t="shared" si="15"/>
        <v>0</v>
      </c>
      <c r="L487" s="64" t="s">
        <v>1610</v>
      </c>
      <c r="N487" s="64" t="s">
        <v>1615</v>
      </c>
    </row>
    <row r="488" spans="1:14" ht="15" customHeight="1" x14ac:dyDescent="0.25">
      <c r="A488" s="201"/>
      <c r="B488" s="33" t="s">
        <v>527</v>
      </c>
      <c r="C488" s="34" t="s">
        <v>511</v>
      </c>
      <c r="D488" s="35">
        <v>1</v>
      </c>
      <c r="E488" s="36">
        <v>10</v>
      </c>
      <c r="F488" s="36">
        <v>50</v>
      </c>
      <c r="G488" s="59">
        <f>'-'!G488</f>
        <v>396.37</v>
      </c>
      <c r="H488" s="59"/>
      <c r="I488" s="37"/>
      <c r="J488" s="38" t="s">
        <v>158</v>
      </c>
      <c r="K488" s="39">
        <f t="shared" si="15"/>
        <v>0</v>
      </c>
      <c r="L488" s="64" t="s">
        <v>1326</v>
      </c>
      <c r="N488" s="64" t="s">
        <v>1327</v>
      </c>
    </row>
    <row r="489" spans="1:14" ht="15" customHeight="1" x14ac:dyDescent="0.25">
      <c r="A489" s="201"/>
      <c r="B489" s="33" t="s">
        <v>528</v>
      </c>
      <c r="C489" s="34" t="s">
        <v>512</v>
      </c>
      <c r="D489" s="35">
        <v>1</v>
      </c>
      <c r="E489" s="36">
        <v>10</v>
      </c>
      <c r="F489" s="36">
        <v>50</v>
      </c>
      <c r="G489" s="59">
        <f>'-'!G489</f>
        <v>387.09</v>
      </c>
      <c r="H489" s="88"/>
      <c r="I489" s="37"/>
      <c r="J489" s="38" t="s">
        <v>158</v>
      </c>
      <c r="K489" s="39">
        <f t="shared" si="15"/>
        <v>0</v>
      </c>
      <c r="L489" s="64" t="s">
        <v>1328</v>
      </c>
      <c r="N489" s="64" t="s">
        <v>1329</v>
      </c>
    </row>
    <row r="490" spans="1:14" ht="15" customHeight="1" x14ac:dyDescent="0.25">
      <c r="A490" s="201"/>
      <c r="B490" s="33" t="s">
        <v>529</v>
      </c>
      <c r="C490" s="34" t="s">
        <v>513</v>
      </c>
      <c r="D490" s="35">
        <v>1</v>
      </c>
      <c r="E490" s="36">
        <v>10</v>
      </c>
      <c r="F490" s="36">
        <v>50</v>
      </c>
      <c r="G490" s="59">
        <f>'-'!G490</f>
        <v>478.34</v>
      </c>
      <c r="H490" s="88"/>
      <c r="I490" s="37"/>
      <c r="J490" s="38" t="s">
        <v>158</v>
      </c>
      <c r="K490" s="39">
        <f t="shared" si="15"/>
        <v>0</v>
      </c>
      <c r="L490" s="64" t="s">
        <v>1330</v>
      </c>
      <c r="N490" s="64" t="s">
        <v>1331</v>
      </c>
    </row>
    <row r="491" spans="1:14" ht="15" customHeight="1" x14ac:dyDescent="0.25">
      <c r="A491" s="201"/>
      <c r="B491" s="33" t="s">
        <v>530</v>
      </c>
      <c r="C491" s="34" t="s">
        <v>514</v>
      </c>
      <c r="D491" s="35">
        <v>1</v>
      </c>
      <c r="E491" s="36">
        <v>10</v>
      </c>
      <c r="F491" s="36">
        <v>50</v>
      </c>
      <c r="G491" s="59">
        <f>'-'!G491</f>
        <v>487.09</v>
      </c>
      <c r="H491" s="88"/>
      <c r="I491" s="37"/>
      <c r="J491" s="38" t="s">
        <v>158</v>
      </c>
      <c r="K491" s="39">
        <f t="shared" si="15"/>
        <v>0</v>
      </c>
      <c r="L491" s="64" t="s">
        <v>1332</v>
      </c>
      <c r="N491" s="64" t="s">
        <v>1333</v>
      </c>
    </row>
    <row r="492" spans="1:14" ht="15" customHeight="1" x14ac:dyDescent="0.25">
      <c r="A492" s="201"/>
      <c r="B492" s="33" t="s">
        <v>531</v>
      </c>
      <c r="C492" s="34" t="s">
        <v>515</v>
      </c>
      <c r="D492" s="35">
        <v>1</v>
      </c>
      <c r="E492" s="36">
        <v>10</v>
      </c>
      <c r="F492" s="36">
        <v>50</v>
      </c>
      <c r="G492" s="59">
        <f>'-'!G492</f>
        <v>529.69000000000005</v>
      </c>
      <c r="H492" s="59"/>
      <c r="I492" s="37"/>
      <c r="J492" s="38" t="s">
        <v>158</v>
      </c>
      <c r="K492" s="39">
        <f t="shared" si="15"/>
        <v>0</v>
      </c>
      <c r="L492" s="64" t="s">
        <v>1334</v>
      </c>
      <c r="N492" s="64" t="s">
        <v>1335</v>
      </c>
    </row>
    <row r="493" spans="1:14" x14ac:dyDescent="0.25">
      <c r="A493" s="202"/>
      <c r="B493" s="199" t="s">
        <v>2391</v>
      </c>
      <c r="C493" s="199"/>
      <c r="D493" s="199"/>
      <c r="E493" s="199"/>
      <c r="F493" s="199"/>
      <c r="G493" s="199"/>
      <c r="H493" s="199"/>
      <c r="I493" s="199"/>
      <c r="J493" s="199"/>
      <c r="K493" s="199"/>
    </row>
    <row r="494" spans="1:14" ht="15" customHeight="1" x14ac:dyDescent="0.25">
      <c r="A494" s="203"/>
      <c r="B494" s="33" t="s">
        <v>2367</v>
      </c>
      <c r="C494" s="96" t="s">
        <v>3253</v>
      </c>
      <c r="D494" s="35">
        <v>1</v>
      </c>
      <c r="E494" s="36">
        <v>25</v>
      </c>
      <c r="F494" s="36">
        <v>100</v>
      </c>
      <c r="G494" s="59">
        <f>'-'!G494</f>
        <v>657.64</v>
      </c>
      <c r="H494" s="59"/>
      <c r="I494" s="37"/>
      <c r="J494" s="38" t="s">
        <v>158</v>
      </c>
      <c r="K494" s="39">
        <f t="shared" ref="K494:K501" si="16">G494*I494</f>
        <v>0</v>
      </c>
      <c r="L494" s="64" t="s">
        <v>2379</v>
      </c>
      <c r="N494" s="64" t="s">
        <v>2392</v>
      </c>
    </row>
    <row r="495" spans="1:14" ht="15" customHeight="1" x14ac:dyDescent="0.25">
      <c r="A495" s="203"/>
      <c r="B495" s="33" t="s">
        <v>2368</v>
      </c>
      <c r="C495" s="96" t="s">
        <v>2357</v>
      </c>
      <c r="D495" s="35">
        <v>1</v>
      </c>
      <c r="E495" s="36">
        <v>25</v>
      </c>
      <c r="F495" s="36">
        <v>100</v>
      </c>
      <c r="G495" s="59">
        <f>'-'!G495</f>
        <v>899.63</v>
      </c>
      <c r="H495" s="59"/>
      <c r="I495" s="37"/>
      <c r="J495" s="38" t="s">
        <v>158</v>
      </c>
      <c r="K495" s="39">
        <f t="shared" si="16"/>
        <v>0</v>
      </c>
      <c r="L495" s="64" t="s">
        <v>2380</v>
      </c>
      <c r="N495" s="64" t="s">
        <v>2393</v>
      </c>
    </row>
    <row r="496" spans="1:14" ht="15" customHeight="1" x14ac:dyDescent="0.25">
      <c r="A496" s="203"/>
      <c r="B496" s="33" t="s">
        <v>2369</v>
      </c>
      <c r="C496" s="96" t="s">
        <v>2358</v>
      </c>
      <c r="D496" s="35">
        <v>1</v>
      </c>
      <c r="E496" s="36">
        <v>35</v>
      </c>
      <c r="F496" s="36">
        <v>70</v>
      </c>
      <c r="G496" s="59">
        <f>'-'!G496</f>
        <v>749.05</v>
      </c>
      <c r="H496" s="59"/>
      <c r="I496" s="37"/>
      <c r="J496" s="38" t="s">
        <v>158</v>
      </c>
      <c r="K496" s="39">
        <f t="shared" si="16"/>
        <v>0</v>
      </c>
      <c r="L496" s="64" t="s">
        <v>2381</v>
      </c>
      <c r="N496" s="64" t="s">
        <v>2394</v>
      </c>
    </row>
    <row r="497" spans="1:14" ht="15" customHeight="1" x14ac:dyDescent="0.25">
      <c r="A497" s="203"/>
      <c r="B497" s="33" t="s">
        <v>2370</v>
      </c>
      <c r="C497" s="96" t="s">
        <v>2359</v>
      </c>
      <c r="D497" s="35">
        <v>1</v>
      </c>
      <c r="E497" s="36">
        <v>25</v>
      </c>
      <c r="F497" s="36">
        <v>50</v>
      </c>
      <c r="G497" s="59">
        <f>'-'!G497</f>
        <v>1222.6400000000001</v>
      </c>
      <c r="H497" s="59"/>
      <c r="I497" s="37"/>
      <c r="J497" s="38" t="s">
        <v>158</v>
      </c>
      <c r="K497" s="39">
        <f t="shared" si="16"/>
        <v>0</v>
      </c>
      <c r="L497" s="64" t="s">
        <v>2382</v>
      </c>
      <c r="N497" s="64" t="s">
        <v>2395</v>
      </c>
    </row>
    <row r="498" spans="1:14" ht="15" customHeight="1" x14ac:dyDescent="0.25">
      <c r="A498" s="203"/>
      <c r="B498" s="33" t="s">
        <v>2371</v>
      </c>
      <c r="C498" s="96" t="s">
        <v>2360</v>
      </c>
      <c r="D498" s="35">
        <v>1</v>
      </c>
      <c r="E498" s="36">
        <v>25</v>
      </c>
      <c r="F498" s="36">
        <v>50</v>
      </c>
      <c r="G498" s="59">
        <f>'-'!G498</f>
        <v>1183.53</v>
      </c>
      <c r="H498" s="59"/>
      <c r="I498" s="37"/>
      <c r="J498" s="38" t="s">
        <v>158</v>
      </c>
      <c r="K498" s="39">
        <f t="shared" si="16"/>
        <v>0</v>
      </c>
      <c r="L498" s="64" t="s">
        <v>2383</v>
      </c>
      <c r="N498" s="64" t="s">
        <v>2396</v>
      </c>
    </row>
    <row r="499" spans="1:14" ht="15" customHeight="1" x14ac:dyDescent="0.25">
      <c r="A499" s="203"/>
      <c r="B499" s="33" t="s">
        <v>2372</v>
      </c>
      <c r="C499" s="96" t="s">
        <v>2361</v>
      </c>
      <c r="D499" s="35">
        <v>1</v>
      </c>
      <c r="E499" s="36">
        <v>25</v>
      </c>
      <c r="F499" s="36">
        <v>50</v>
      </c>
      <c r="G499" s="59">
        <f>'-'!G499</f>
        <v>1236.7</v>
      </c>
      <c r="H499" s="59"/>
      <c r="I499" s="37"/>
      <c r="J499" s="38" t="s">
        <v>158</v>
      </c>
      <c r="K499" s="39">
        <f t="shared" si="16"/>
        <v>0</v>
      </c>
      <c r="L499" s="64" t="s">
        <v>2384</v>
      </c>
      <c r="N499" s="64" t="s">
        <v>2397</v>
      </c>
    </row>
    <row r="500" spans="1:14" ht="15" customHeight="1" x14ac:dyDescent="0.25">
      <c r="A500" s="203"/>
      <c r="B500" s="33" t="s">
        <v>2373</v>
      </c>
      <c r="C500" s="96" t="s">
        <v>2362</v>
      </c>
      <c r="D500" s="35">
        <v>1</v>
      </c>
      <c r="E500" s="36">
        <v>25</v>
      </c>
      <c r="F500" s="36">
        <v>50</v>
      </c>
      <c r="G500" s="59">
        <f>'-'!G500</f>
        <v>1416.65</v>
      </c>
      <c r="H500" s="59"/>
      <c r="I500" s="37"/>
      <c r="J500" s="38" t="s">
        <v>158</v>
      </c>
      <c r="K500" s="39">
        <f t="shared" si="16"/>
        <v>0</v>
      </c>
      <c r="L500" s="64" t="s">
        <v>2385</v>
      </c>
      <c r="N500" s="64" t="s">
        <v>2398</v>
      </c>
    </row>
    <row r="501" spans="1:14" ht="15" customHeight="1" x14ac:dyDescent="0.25">
      <c r="A501" s="203"/>
      <c r="B501" s="33" t="s">
        <v>2374</v>
      </c>
      <c r="C501" s="96" t="s">
        <v>2363</v>
      </c>
      <c r="D501" s="35">
        <v>1</v>
      </c>
      <c r="E501" s="36">
        <v>10</v>
      </c>
      <c r="F501" s="36">
        <v>30</v>
      </c>
      <c r="G501" s="59">
        <f>'-'!G501</f>
        <v>1854.55</v>
      </c>
      <c r="H501" s="59"/>
      <c r="I501" s="37"/>
      <c r="J501" s="38" t="s">
        <v>158</v>
      </c>
      <c r="K501" s="39">
        <f t="shared" si="16"/>
        <v>0</v>
      </c>
      <c r="L501" s="64" t="s">
        <v>2386</v>
      </c>
      <c r="N501" s="64" t="s">
        <v>2399</v>
      </c>
    </row>
    <row r="502" spans="1:14" ht="15" customHeight="1" x14ac:dyDescent="0.25">
      <c r="A502" s="203"/>
      <c r="B502" s="33" t="s">
        <v>2375</v>
      </c>
      <c r="C502" s="96" t="s">
        <v>3549</v>
      </c>
      <c r="D502" s="35">
        <v>1</v>
      </c>
      <c r="E502" s="36">
        <v>10</v>
      </c>
      <c r="F502" s="36">
        <v>30</v>
      </c>
      <c r="G502" s="59">
        <f>'-'!G502</f>
        <v>1426.58</v>
      </c>
      <c r="H502" s="59"/>
      <c r="I502" s="37"/>
      <c r="J502" s="38" t="s">
        <v>158</v>
      </c>
      <c r="K502" s="39">
        <f>G502*I502</f>
        <v>0</v>
      </c>
      <c r="L502" s="64" t="s">
        <v>2387</v>
      </c>
      <c r="N502" s="64" t="s">
        <v>2400</v>
      </c>
    </row>
    <row r="503" spans="1:14" ht="15" customHeight="1" x14ac:dyDescent="0.25">
      <c r="A503" s="203"/>
      <c r="B503" s="33" t="s">
        <v>2376</v>
      </c>
      <c r="C503" s="34" t="s">
        <v>2364</v>
      </c>
      <c r="D503" s="35">
        <v>1</v>
      </c>
      <c r="E503" s="36">
        <v>10</v>
      </c>
      <c r="F503" s="36">
        <v>30</v>
      </c>
      <c r="G503" s="59">
        <f>'-'!G503</f>
        <v>1925.88</v>
      </c>
      <c r="H503" s="59"/>
      <c r="I503" s="37"/>
      <c r="J503" s="38" t="s">
        <v>158</v>
      </c>
      <c r="K503" s="39">
        <f>G503*I503</f>
        <v>0</v>
      </c>
      <c r="L503" s="64" t="s">
        <v>2388</v>
      </c>
      <c r="N503" s="64" t="s">
        <v>2401</v>
      </c>
    </row>
    <row r="504" spans="1:14" ht="15" customHeight="1" x14ac:dyDescent="0.25">
      <c r="A504" s="203"/>
      <c r="B504" s="33" t="s">
        <v>2377</v>
      </c>
      <c r="C504" s="34" t="s">
        <v>2365</v>
      </c>
      <c r="D504" s="35">
        <v>1</v>
      </c>
      <c r="E504" s="36">
        <v>10</v>
      </c>
      <c r="F504" s="36">
        <v>20</v>
      </c>
      <c r="G504" s="59">
        <f>'-'!G504</f>
        <v>3128.33</v>
      </c>
      <c r="H504" s="59"/>
      <c r="I504" s="37"/>
      <c r="J504" s="38" t="s">
        <v>158</v>
      </c>
      <c r="K504" s="39">
        <f>G504*I504</f>
        <v>0</v>
      </c>
      <c r="L504" s="64" t="s">
        <v>2389</v>
      </c>
      <c r="N504" s="64" t="s">
        <v>2402</v>
      </c>
    </row>
    <row r="505" spans="1:14" ht="15" customHeight="1" x14ac:dyDescent="0.25">
      <c r="A505" s="204"/>
      <c r="B505" s="33" t="s">
        <v>2378</v>
      </c>
      <c r="C505" s="34" t="s">
        <v>2366</v>
      </c>
      <c r="D505" s="35">
        <v>1</v>
      </c>
      <c r="E505" s="36">
        <v>5</v>
      </c>
      <c r="F505" s="36">
        <v>15</v>
      </c>
      <c r="G505" s="59">
        <f>'-'!G505</f>
        <v>2821.08</v>
      </c>
      <c r="H505" s="59"/>
      <c r="I505" s="37"/>
      <c r="J505" s="38" t="s">
        <v>158</v>
      </c>
      <c r="K505" s="39">
        <f>G505*I505</f>
        <v>0</v>
      </c>
      <c r="L505" s="64" t="s">
        <v>2390</v>
      </c>
      <c r="N505" s="64" t="s">
        <v>2403</v>
      </c>
    </row>
    <row r="506" spans="1:14" x14ac:dyDescent="0.25">
      <c r="A506" s="200"/>
      <c r="B506" s="199" t="s">
        <v>759</v>
      </c>
      <c r="C506" s="199"/>
      <c r="D506" s="199"/>
      <c r="E506" s="199"/>
      <c r="F506" s="199"/>
      <c r="G506" s="199"/>
      <c r="H506" s="199"/>
      <c r="I506" s="199"/>
      <c r="J506" s="199"/>
      <c r="K506" s="199"/>
    </row>
    <row r="507" spans="1:14" ht="90.75" customHeight="1" x14ac:dyDescent="0.25">
      <c r="A507" s="200"/>
      <c r="B507" s="33" t="s">
        <v>532</v>
      </c>
      <c r="C507" s="34" t="s">
        <v>526</v>
      </c>
      <c r="D507" s="35">
        <v>1</v>
      </c>
      <c r="E507" s="36">
        <v>10</v>
      </c>
      <c r="F507" s="36">
        <v>50</v>
      </c>
      <c r="G507" s="59">
        <f>'-'!G507</f>
        <v>268.48</v>
      </c>
      <c r="H507" s="59"/>
      <c r="I507" s="37"/>
      <c r="J507" s="38" t="s">
        <v>158</v>
      </c>
      <c r="K507" s="39">
        <f>G507*I507</f>
        <v>0</v>
      </c>
      <c r="L507" s="64" t="s">
        <v>1336</v>
      </c>
      <c r="N507" s="64" t="s">
        <v>1337</v>
      </c>
    </row>
    <row r="508" spans="1:14" ht="15" customHeight="1" x14ac:dyDescent="0.25">
      <c r="A508" s="208"/>
      <c r="B508" s="199" t="s">
        <v>2635</v>
      </c>
      <c r="C508" s="199"/>
      <c r="D508" s="199"/>
      <c r="E508" s="199"/>
      <c r="F508" s="199"/>
      <c r="G508" s="199"/>
      <c r="H508" s="199"/>
      <c r="I508" s="199"/>
      <c r="J508" s="199"/>
      <c r="K508" s="199"/>
    </row>
    <row r="509" spans="1:14" ht="15" customHeight="1" x14ac:dyDescent="0.25">
      <c r="A509" s="211"/>
      <c r="B509" s="33" t="s">
        <v>2610</v>
      </c>
      <c r="C509" s="96" t="s">
        <v>3392</v>
      </c>
      <c r="D509" s="35">
        <v>1</v>
      </c>
      <c r="E509" s="36">
        <v>12</v>
      </c>
      <c r="F509" s="36">
        <v>50</v>
      </c>
      <c r="G509" s="59">
        <f>'-'!G509</f>
        <v>352.11</v>
      </c>
      <c r="H509" s="59"/>
      <c r="I509" s="37"/>
      <c r="J509" s="38" t="s">
        <v>158</v>
      </c>
      <c r="K509" s="39">
        <f t="shared" ref="K509:K533" si="17">G509*I509</f>
        <v>0</v>
      </c>
      <c r="L509" s="64" t="s">
        <v>2656</v>
      </c>
      <c r="N509" s="64" t="s">
        <v>2681</v>
      </c>
    </row>
    <row r="510" spans="1:14" ht="15" customHeight="1" x14ac:dyDescent="0.25">
      <c r="A510" s="211"/>
      <c r="B510" s="33" t="s">
        <v>2611</v>
      </c>
      <c r="C510" s="96" t="s">
        <v>3408</v>
      </c>
      <c r="D510" s="35">
        <v>1</v>
      </c>
      <c r="E510" s="36">
        <v>12</v>
      </c>
      <c r="F510" s="36">
        <v>50</v>
      </c>
      <c r="G510" s="59">
        <f>'-'!G510</f>
        <v>395.48</v>
      </c>
      <c r="H510" s="59"/>
      <c r="I510" s="37"/>
      <c r="J510" s="38" t="s">
        <v>158</v>
      </c>
      <c r="K510" s="39">
        <f t="shared" si="17"/>
        <v>0</v>
      </c>
      <c r="L510" s="64" t="s">
        <v>2657</v>
      </c>
      <c r="N510" s="64" t="s">
        <v>2682</v>
      </c>
    </row>
    <row r="511" spans="1:14" ht="15" customHeight="1" x14ac:dyDescent="0.25">
      <c r="A511" s="211"/>
      <c r="B511" s="33" t="s">
        <v>2612</v>
      </c>
      <c r="C511" s="96" t="s">
        <v>2598</v>
      </c>
      <c r="D511" s="35">
        <v>1</v>
      </c>
      <c r="E511" s="36">
        <v>12</v>
      </c>
      <c r="F511" s="36">
        <v>50</v>
      </c>
      <c r="G511" s="59">
        <f>'-'!G511</f>
        <v>401.48</v>
      </c>
      <c r="H511" s="59"/>
      <c r="I511" s="37"/>
      <c r="J511" s="38" t="s">
        <v>158</v>
      </c>
      <c r="K511" s="39">
        <f t="shared" si="17"/>
        <v>0</v>
      </c>
      <c r="L511" s="64" t="s">
        <v>2658</v>
      </c>
      <c r="N511" s="64" t="s">
        <v>2683</v>
      </c>
    </row>
    <row r="512" spans="1:14" ht="15" customHeight="1" x14ac:dyDescent="0.25">
      <c r="A512" s="211"/>
      <c r="B512" s="33" t="s">
        <v>2613</v>
      </c>
      <c r="C512" s="96" t="s">
        <v>3409</v>
      </c>
      <c r="D512" s="35">
        <v>1</v>
      </c>
      <c r="E512" s="36">
        <v>12</v>
      </c>
      <c r="F512" s="36">
        <v>50</v>
      </c>
      <c r="G512" s="59">
        <f>'-'!G512</f>
        <v>419.45</v>
      </c>
      <c r="H512" s="59"/>
      <c r="I512" s="37"/>
      <c r="J512" s="38" t="s">
        <v>158</v>
      </c>
      <c r="K512" s="39">
        <f t="shared" si="17"/>
        <v>0</v>
      </c>
      <c r="L512" s="64" t="s">
        <v>2659</v>
      </c>
      <c r="N512" s="64" t="s">
        <v>2684</v>
      </c>
    </row>
    <row r="513" spans="1:14" ht="15" customHeight="1" x14ac:dyDescent="0.25">
      <c r="A513" s="211"/>
      <c r="B513" s="33" t="s">
        <v>2614</v>
      </c>
      <c r="C513" s="96" t="s">
        <v>3395</v>
      </c>
      <c r="D513" s="35">
        <v>1</v>
      </c>
      <c r="E513" s="36">
        <v>12</v>
      </c>
      <c r="F513" s="36">
        <v>50</v>
      </c>
      <c r="G513" s="59">
        <f>'-'!G513</f>
        <v>449.4</v>
      </c>
      <c r="H513" s="59"/>
      <c r="I513" s="37"/>
      <c r="J513" s="38" t="s">
        <v>158</v>
      </c>
      <c r="K513" s="39">
        <f t="shared" si="17"/>
        <v>0</v>
      </c>
      <c r="L513" s="64" t="s">
        <v>2660</v>
      </c>
      <c r="N513" s="64" t="s">
        <v>2685</v>
      </c>
    </row>
    <row r="514" spans="1:14" ht="15" customHeight="1" x14ac:dyDescent="0.25">
      <c r="A514" s="211"/>
      <c r="B514" s="33" t="s">
        <v>2615</v>
      </c>
      <c r="C514" s="96" t="s">
        <v>3396</v>
      </c>
      <c r="D514" s="35">
        <v>1</v>
      </c>
      <c r="E514" s="36">
        <v>12</v>
      </c>
      <c r="F514" s="36">
        <v>50</v>
      </c>
      <c r="G514" s="59">
        <f>'-'!G514</f>
        <v>449.4</v>
      </c>
      <c r="H514" s="59"/>
      <c r="I514" s="37"/>
      <c r="J514" s="38" t="s">
        <v>158</v>
      </c>
      <c r="K514" s="39">
        <f t="shared" si="17"/>
        <v>0</v>
      </c>
      <c r="L514" s="64" t="s">
        <v>2661</v>
      </c>
      <c r="N514" s="64" t="s">
        <v>2686</v>
      </c>
    </row>
    <row r="515" spans="1:14" ht="15" customHeight="1" x14ac:dyDescent="0.25">
      <c r="A515" s="211"/>
      <c r="B515" s="33" t="s">
        <v>2616</v>
      </c>
      <c r="C515" s="96" t="s">
        <v>3397</v>
      </c>
      <c r="D515" s="35">
        <v>1</v>
      </c>
      <c r="E515" s="36">
        <v>12</v>
      </c>
      <c r="F515" s="36">
        <v>50</v>
      </c>
      <c r="G515" s="59">
        <f>'-'!G515</f>
        <v>473.38</v>
      </c>
      <c r="H515" s="59"/>
      <c r="I515" s="37"/>
      <c r="J515" s="38" t="s">
        <v>158</v>
      </c>
      <c r="K515" s="39">
        <f t="shared" si="17"/>
        <v>0</v>
      </c>
      <c r="L515" s="64" t="s">
        <v>2662</v>
      </c>
      <c r="N515" s="64" t="s">
        <v>2687</v>
      </c>
    </row>
    <row r="516" spans="1:14" ht="15" customHeight="1" x14ac:dyDescent="0.25">
      <c r="A516" s="211"/>
      <c r="B516" s="33" t="s">
        <v>2617</v>
      </c>
      <c r="C516" s="96" t="s">
        <v>3398</v>
      </c>
      <c r="D516" s="35">
        <v>1</v>
      </c>
      <c r="E516" s="36">
        <v>12</v>
      </c>
      <c r="F516" s="36">
        <v>50</v>
      </c>
      <c r="G516" s="59">
        <f>'-'!G516</f>
        <v>473.38</v>
      </c>
      <c r="H516" s="59"/>
      <c r="I516" s="37"/>
      <c r="J516" s="38" t="s">
        <v>158</v>
      </c>
      <c r="K516" s="39">
        <f t="shared" si="17"/>
        <v>0</v>
      </c>
      <c r="L516" s="64" t="s">
        <v>2663</v>
      </c>
      <c r="N516" s="64" t="s">
        <v>2688</v>
      </c>
    </row>
    <row r="517" spans="1:14" ht="15" customHeight="1" x14ac:dyDescent="0.25">
      <c r="A517" s="211"/>
      <c r="B517" s="33" t="s">
        <v>2618</v>
      </c>
      <c r="C517" s="96" t="s">
        <v>3399</v>
      </c>
      <c r="D517" s="35">
        <v>1</v>
      </c>
      <c r="E517" s="36">
        <v>12</v>
      </c>
      <c r="F517" s="36">
        <v>50</v>
      </c>
      <c r="G517" s="59">
        <f>'-'!G517</f>
        <v>275.63</v>
      </c>
      <c r="H517" s="59"/>
      <c r="I517" s="37"/>
      <c r="J517" s="38" t="s">
        <v>158</v>
      </c>
      <c r="K517" s="39">
        <f t="shared" si="17"/>
        <v>0</v>
      </c>
      <c r="L517" s="64" t="s">
        <v>2664</v>
      </c>
      <c r="N517" s="64" t="s">
        <v>2689</v>
      </c>
    </row>
    <row r="518" spans="1:14" ht="15" customHeight="1" x14ac:dyDescent="0.25">
      <c r="A518" s="211"/>
      <c r="B518" s="33" t="s">
        <v>2619</v>
      </c>
      <c r="C518" s="96" t="s">
        <v>3400</v>
      </c>
      <c r="D518" s="35">
        <v>1</v>
      </c>
      <c r="E518" s="36">
        <v>12</v>
      </c>
      <c r="F518" s="36">
        <v>50</v>
      </c>
      <c r="G518" s="59">
        <f>'-'!G518</f>
        <v>287.55</v>
      </c>
      <c r="H518" s="59"/>
      <c r="I518" s="37"/>
      <c r="J518" s="38" t="s">
        <v>158</v>
      </c>
      <c r="K518" s="39">
        <f t="shared" si="17"/>
        <v>0</v>
      </c>
      <c r="L518" s="64" t="s">
        <v>2665</v>
      </c>
      <c r="N518" s="64" t="s">
        <v>2690</v>
      </c>
    </row>
    <row r="519" spans="1:14" ht="15" customHeight="1" x14ac:dyDescent="0.25">
      <c r="A519" s="211"/>
      <c r="B519" s="33" t="s">
        <v>2620</v>
      </c>
      <c r="C519" s="96" t="s">
        <v>2599</v>
      </c>
      <c r="D519" s="35">
        <v>1</v>
      </c>
      <c r="E519" s="36">
        <v>12</v>
      </c>
      <c r="F519" s="36">
        <v>50</v>
      </c>
      <c r="G519" s="59">
        <f>'-'!G519</f>
        <v>305.16000000000003</v>
      </c>
      <c r="H519" s="59"/>
      <c r="I519" s="37"/>
      <c r="J519" s="38" t="s">
        <v>158</v>
      </c>
      <c r="K519" s="39">
        <f t="shared" si="17"/>
        <v>0</v>
      </c>
      <c r="L519" s="64" t="s">
        <v>2666</v>
      </c>
      <c r="N519" s="64" t="s">
        <v>2691</v>
      </c>
    </row>
    <row r="520" spans="1:14" ht="15" customHeight="1" x14ac:dyDescent="0.25">
      <c r="A520" s="211"/>
      <c r="B520" s="33" t="s">
        <v>2621</v>
      </c>
      <c r="C520" s="96" t="s">
        <v>2600</v>
      </c>
      <c r="D520" s="35">
        <v>1</v>
      </c>
      <c r="E520" s="36">
        <v>12</v>
      </c>
      <c r="F520" s="36">
        <v>50</v>
      </c>
      <c r="G520" s="59">
        <f>'-'!G520</f>
        <v>305.16000000000003</v>
      </c>
      <c r="H520" s="59"/>
      <c r="I520" s="37"/>
      <c r="J520" s="38" t="s">
        <v>158</v>
      </c>
      <c r="K520" s="39">
        <f t="shared" si="17"/>
        <v>0</v>
      </c>
      <c r="L520" s="64" t="s">
        <v>2667</v>
      </c>
      <c r="N520" s="64" t="s">
        <v>2692</v>
      </c>
    </row>
    <row r="521" spans="1:14" ht="15" customHeight="1" x14ac:dyDescent="0.25">
      <c r="A521" s="211"/>
      <c r="B521" s="33" t="s">
        <v>2622</v>
      </c>
      <c r="C521" s="96" t="s">
        <v>2601</v>
      </c>
      <c r="D521" s="35">
        <v>1</v>
      </c>
      <c r="E521" s="36">
        <v>12</v>
      </c>
      <c r="F521" s="36">
        <v>50</v>
      </c>
      <c r="G521" s="59">
        <f>'-'!G521</f>
        <v>316.89999999999998</v>
      </c>
      <c r="H521" s="59"/>
      <c r="I521" s="37"/>
      <c r="J521" s="38" t="s">
        <v>158</v>
      </c>
      <c r="K521" s="39">
        <f t="shared" si="17"/>
        <v>0</v>
      </c>
      <c r="L521" s="64" t="s">
        <v>2668</v>
      </c>
      <c r="N521" s="64" t="s">
        <v>2693</v>
      </c>
    </row>
    <row r="522" spans="1:14" ht="15" customHeight="1" x14ac:dyDescent="0.25">
      <c r="A522" s="211"/>
      <c r="B522" s="33" t="s">
        <v>2623</v>
      </c>
      <c r="C522" s="96" t="s">
        <v>2602</v>
      </c>
      <c r="D522" s="35">
        <v>1</v>
      </c>
      <c r="E522" s="36">
        <v>12</v>
      </c>
      <c r="F522" s="36">
        <v>50</v>
      </c>
      <c r="G522" s="59">
        <f>'-'!G522</f>
        <v>316.89999999999998</v>
      </c>
      <c r="H522" s="59"/>
      <c r="I522" s="37"/>
      <c r="J522" s="38" t="s">
        <v>158</v>
      </c>
      <c r="K522" s="39">
        <f t="shared" si="17"/>
        <v>0</v>
      </c>
      <c r="L522" s="64" t="s">
        <v>2669</v>
      </c>
      <c r="N522" s="64" t="s">
        <v>2694</v>
      </c>
    </row>
    <row r="523" spans="1:14" ht="15" customHeight="1" x14ac:dyDescent="0.25">
      <c r="A523" s="211"/>
      <c r="B523" s="33" t="s">
        <v>2624</v>
      </c>
      <c r="C523" s="96" t="s">
        <v>3401</v>
      </c>
      <c r="D523" s="35">
        <v>1</v>
      </c>
      <c r="E523" s="36">
        <v>12</v>
      </c>
      <c r="F523" s="36">
        <v>50</v>
      </c>
      <c r="G523" s="59">
        <f>'-'!G523</f>
        <v>328.64</v>
      </c>
      <c r="H523" s="59"/>
      <c r="I523" s="37"/>
      <c r="J523" s="38" t="s">
        <v>158</v>
      </c>
      <c r="K523" s="39">
        <f t="shared" si="17"/>
        <v>0</v>
      </c>
      <c r="L523" s="64" t="s">
        <v>2670</v>
      </c>
      <c r="N523" s="64" t="s">
        <v>2695</v>
      </c>
    </row>
    <row r="524" spans="1:14" ht="15" customHeight="1" x14ac:dyDescent="0.25">
      <c r="A524" s="211"/>
      <c r="B524" s="33" t="s">
        <v>2625</v>
      </c>
      <c r="C524" s="34" t="s">
        <v>2603</v>
      </c>
      <c r="D524" s="35">
        <v>1</v>
      </c>
      <c r="E524" s="36">
        <v>12</v>
      </c>
      <c r="F524" s="36">
        <v>50</v>
      </c>
      <c r="G524" s="59">
        <f>'-'!G524</f>
        <v>334.51</v>
      </c>
      <c r="H524" s="59"/>
      <c r="I524" s="37"/>
      <c r="J524" s="38" t="s">
        <v>158</v>
      </c>
      <c r="K524" s="39">
        <f t="shared" si="17"/>
        <v>0</v>
      </c>
      <c r="L524" s="64" t="s">
        <v>2671</v>
      </c>
      <c r="N524" s="64" t="s">
        <v>2696</v>
      </c>
    </row>
    <row r="525" spans="1:14" ht="15" customHeight="1" x14ac:dyDescent="0.25">
      <c r="A525" s="211"/>
      <c r="B525" s="33" t="s">
        <v>2626</v>
      </c>
      <c r="C525" s="34" t="s">
        <v>2604</v>
      </c>
      <c r="D525" s="35">
        <v>1</v>
      </c>
      <c r="E525" s="36">
        <v>12</v>
      </c>
      <c r="F525" s="36">
        <v>50</v>
      </c>
      <c r="G525" s="59">
        <f>'-'!G525</f>
        <v>340.38</v>
      </c>
      <c r="H525" s="59"/>
      <c r="I525" s="37"/>
      <c r="J525" s="38" t="s">
        <v>158</v>
      </c>
      <c r="K525" s="39">
        <f t="shared" si="17"/>
        <v>0</v>
      </c>
      <c r="L525" s="64" t="s">
        <v>2672</v>
      </c>
      <c r="N525" s="64" t="s">
        <v>2697</v>
      </c>
    </row>
    <row r="526" spans="1:14" ht="15" customHeight="1" x14ac:dyDescent="0.25">
      <c r="A526" s="211"/>
      <c r="B526" s="33" t="s">
        <v>2627</v>
      </c>
      <c r="C526" s="34" t="s">
        <v>2605</v>
      </c>
      <c r="D526" s="35">
        <v>1</v>
      </c>
      <c r="E526" s="36">
        <v>12</v>
      </c>
      <c r="F526" s="36">
        <v>50</v>
      </c>
      <c r="G526" s="59">
        <f>'-'!G526</f>
        <v>340.38</v>
      </c>
      <c r="H526" s="59"/>
      <c r="I526" s="37"/>
      <c r="J526" s="38" t="s">
        <v>158</v>
      </c>
      <c r="K526" s="39">
        <f t="shared" si="17"/>
        <v>0</v>
      </c>
      <c r="L526" s="64" t="s">
        <v>2673</v>
      </c>
      <c r="N526" s="64" t="s">
        <v>2698</v>
      </c>
    </row>
    <row r="527" spans="1:14" ht="15" customHeight="1" x14ac:dyDescent="0.25">
      <c r="A527" s="211"/>
      <c r="B527" s="33" t="s">
        <v>2628</v>
      </c>
      <c r="C527" s="34" t="s">
        <v>2606</v>
      </c>
      <c r="D527" s="35">
        <v>1</v>
      </c>
      <c r="E527" s="36">
        <v>12</v>
      </c>
      <c r="F527" s="36">
        <v>50</v>
      </c>
      <c r="G527" s="59">
        <f>'-'!G527</f>
        <v>363.55</v>
      </c>
      <c r="H527" s="59"/>
      <c r="I527" s="37"/>
      <c r="J527" s="38" t="s">
        <v>158</v>
      </c>
      <c r="K527" s="39">
        <f t="shared" si="17"/>
        <v>0</v>
      </c>
      <c r="L527" s="64" t="s">
        <v>2674</v>
      </c>
      <c r="N527" s="64" t="s">
        <v>2699</v>
      </c>
    </row>
    <row r="528" spans="1:14" ht="15" customHeight="1" x14ac:dyDescent="0.25">
      <c r="A528" s="211"/>
      <c r="B528" s="33" t="s">
        <v>2629</v>
      </c>
      <c r="C528" s="96" t="s">
        <v>3402</v>
      </c>
      <c r="D528" s="35">
        <v>1</v>
      </c>
      <c r="E528" s="36">
        <v>12</v>
      </c>
      <c r="F528" s="36">
        <v>50</v>
      </c>
      <c r="G528" s="59">
        <f>'-'!G528</f>
        <v>363.85</v>
      </c>
      <c r="H528" s="59"/>
      <c r="I528" s="37"/>
      <c r="J528" s="38" t="s">
        <v>158</v>
      </c>
      <c r="K528" s="39">
        <f t="shared" si="17"/>
        <v>0</v>
      </c>
      <c r="L528" s="64" t="s">
        <v>2675</v>
      </c>
      <c r="N528" s="64" t="s">
        <v>2700</v>
      </c>
    </row>
    <row r="529" spans="1:14" ht="15" customHeight="1" x14ac:dyDescent="0.25">
      <c r="A529" s="211"/>
      <c r="B529" s="33" t="s">
        <v>2630</v>
      </c>
      <c r="C529" s="96" t="s">
        <v>3403</v>
      </c>
      <c r="D529" s="35">
        <v>1</v>
      </c>
      <c r="E529" s="36">
        <v>12</v>
      </c>
      <c r="F529" s="36">
        <v>50</v>
      </c>
      <c r="G529" s="59">
        <f>'-'!G529</f>
        <v>363.85</v>
      </c>
      <c r="H529" s="59"/>
      <c r="I529" s="37"/>
      <c r="J529" s="38" t="s">
        <v>158</v>
      </c>
      <c r="K529" s="39">
        <f t="shared" si="17"/>
        <v>0</v>
      </c>
      <c r="L529" s="64" t="s">
        <v>2676</v>
      </c>
      <c r="N529" s="64" t="s">
        <v>2701</v>
      </c>
    </row>
    <row r="530" spans="1:14" ht="15" customHeight="1" x14ac:dyDescent="0.25">
      <c r="A530" s="211"/>
      <c r="B530" s="33" t="s">
        <v>2631</v>
      </c>
      <c r="C530" s="96" t="s">
        <v>2607</v>
      </c>
      <c r="D530" s="35">
        <v>1</v>
      </c>
      <c r="E530" s="36">
        <v>12</v>
      </c>
      <c r="F530" s="36">
        <v>50</v>
      </c>
      <c r="G530" s="59">
        <f>'-'!G530</f>
        <v>369.71</v>
      </c>
      <c r="H530" s="59"/>
      <c r="I530" s="37"/>
      <c r="J530" s="38" t="s">
        <v>158</v>
      </c>
      <c r="K530" s="39">
        <f t="shared" si="17"/>
        <v>0</v>
      </c>
      <c r="L530" s="64" t="s">
        <v>2677</v>
      </c>
      <c r="N530" s="64" t="s">
        <v>2702</v>
      </c>
    </row>
    <row r="531" spans="1:14" ht="15" customHeight="1" x14ac:dyDescent="0.25">
      <c r="A531" s="211"/>
      <c r="B531" s="33" t="s">
        <v>2632</v>
      </c>
      <c r="C531" s="96" t="s">
        <v>3410</v>
      </c>
      <c r="D531" s="35">
        <v>1</v>
      </c>
      <c r="E531" s="36">
        <v>12</v>
      </c>
      <c r="F531" s="36">
        <v>50</v>
      </c>
      <c r="G531" s="59">
        <f>'-'!G531</f>
        <v>586.86</v>
      </c>
      <c r="H531" s="59"/>
      <c r="I531" s="37"/>
      <c r="J531" s="38" t="s">
        <v>158</v>
      </c>
      <c r="K531" s="39">
        <f t="shared" si="17"/>
        <v>0</v>
      </c>
      <c r="L531" s="64" t="s">
        <v>2678</v>
      </c>
      <c r="N531" s="64" t="s">
        <v>2703</v>
      </c>
    </row>
    <row r="532" spans="1:14" ht="15" customHeight="1" x14ac:dyDescent="0.25">
      <c r="A532" s="211"/>
      <c r="B532" s="33" t="s">
        <v>2633</v>
      </c>
      <c r="C532" s="96" t="s">
        <v>2608</v>
      </c>
      <c r="D532" s="35">
        <v>1</v>
      </c>
      <c r="E532" s="36">
        <v>12</v>
      </c>
      <c r="F532" s="36">
        <v>50</v>
      </c>
      <c r="G532" s="59">
        <f>'-'!G532</f>
        <v>665.49</v>
      </c>
      <c r="H532" s="59"/>
      <c r="I532" s="37"/>
      <c r="J532" s="38" t="s">
        <v>158</v>
      </c>
      <c r="K532" s="39">
        <f t="shared" si="17"/>
        <v>0</v>
      </c>
      <c r="L532" s="64" t="s">
        <v>2679</v>
      </c>
      <c r="N532" s="64" t="s">
        <v>2704</v>
      </c>
    </row>
    <row r="533" spans="1:14" ht="15" customHeight="1" x14ac:dyDescent="0.25">
      <c r="A533" s="209"/>
      <c r="B533" s="33" t="s">
        <v>2634</v>
      </c>
      <c r="C533" s="34" t="s">
        <v>2609</v>
      </c>
      <c r="D533" s="35">
        <v>1</v>
      </c>
      <c r="E533" s="36">
        <v>12</v>
      </c>
      <c r="F533" s="36">
        <v>50</v>
      </c>
      <c r="G533" s="59">
        <f>'-'!G533</f>
        <v>633.79999999999995</v>
      </c>
      <c r="H533" s="59"/>
      <c r="I533" s="37"/>
      <c r="J533" s="38" t="s">
        <v>158</v>
      </c>
      <c r="K533" s="39">
        <f t="shared" si="17"/>
        <v>0</v>
      </c>
      <c r="L533" s="64" t="s">
        <v>2680</v>
      </c>
      <c r="N533" s="64" t="s">
        <v>2705</v>
      </c>
    </row>
    <row r="534" spans="1:14" ht="15" customHeight="1" x14ac:dyDescent="0.25">
      <c r="A534" s="208"/>
      <c r="B534" s="199" t="s">
        <v>2646</v>
      </c>
      <c r="C534" s="199"/>
      <c r="D534" s="199"/>
      <c r="E534" s="199"/>
      <c r="F534" s="199"/>
      <c r="G534" s="199"/>
      <c r="H534" s="199"/>
      <c r="I534" s="199"/>
      <c r="J534" s="199"/>
      <c r="K534" s="199"/>
    </row>
    <row r="535" spans="1:14" ht="15" customHeight="1" x14ac:dyDescent="0.25">
      <c r="A535" s="211"/>
      <c r="B535" s="33" t="s">
        <v>2639</v>
      </c>
      <c r="C535" s="96" t="s">
        <v>3405</v>
      </c>
      <c r="D535" s="35">
        <v>1</v>
      </c>
      <c r="E535" s="36" t="s">
        <v>2584</v>
      </c>
      <c r="F535" s="36">
        <v>20</v>
      </c>
      <c r="G535" s="59">
        <f>'-'!G535</f>
        <v>328.6</v>
      </c>
      <c r="H535" s="59"/>
      <c r="I535" s="37"/>
      <c r="J535" s="38" t="s">
        <v>158</v>
      </c>
      <c r="K535" s="39">
        <f>G535*I535</f>
        <v>0</v>
      </c>
      <c r="L535" s="64" t="s">
        <v>2706</v>
      </c>
      <c r="N535" s="64" t="s">
        <v>2711</v>
      </c>
    </row>
    <row r="536" spans="1:14" ht="15" customHeight="1" x14ac:dyDescent="0.25">
      <c r="A536" s="211"/>
      <c r="B536" s="33" t="s">
        <v>2640</v>
      </c>
      <c r="C536" s="96" t="s">
        <v>2636</v>
      </c>
      <c r="D536" s="35">
        <v>1</v>
      </c>
      <c r="E536" s="36" t="s">
        <v>2584</v>
      </c>
      <c r="F536" s="36">
        <v>20</v>
      </c>
      <c r="G536" s="59">
        <f>'-'!G536</f>
        <v>328.6</v>
      </c>
      <c r="H536" s="59"/>
      <c r="I536" s="37"/>
      <c r="J536" s="38" t="s">
        <v>158</v>
      </c>
      <c r="K536" s="39">
        <f>G536*I536</f>
        <v>0</v>
      </c>
      <c r="L536" s="64" t="s">
        <v>2707</v>
      </c>
      <c r="N536" s="64" t="s">
        <v>2712</v>
      </c>
    </row>
    <row r="537" spans="1:14" ht="15" customHeight="1" x14ac:dyDescent="0.25">
      <c r="A537" s="211"/>
      <c r="B537" s="33" t="s">
        <v>2641</v>
      </c>
      <c r="C537" s="96" t="s">
        <v>3406</v>
      </c>
      <c r="D537" s="35">
        <v>1</v>
      </c>
      <c r="E537" s="36" t="s">
        <v>2584</v>
      </c>
      <c r="F537" s="36">
        <v>20</v>
      </c>
      <c r="G537" s="59">
        <f>'-'!G537</f>
        <v>349.28</v>
      </c>
      <c r="H537" s="59"/>
      <c r="I537" s="37"/>
      <c r="J537" s="38" t="s">
        <v>158</v>
      </c>
      <c r="K537" s="39">
        <f>G537*I537</f>
        <v>0</v>
      </c>
      <c r="L537" s="64" t="s">
        <v>2708</v>
      </c>
      <c r="N537" s="64" t="s">
        <v>2713</v>
      </c>
    </row>
    <row r="538" spans="1:14" ht="15" customHeight="1" x14ac:dyDescent="0.25">
      <c r="A538" s="211"/>
      <c r="B538" s="33" t="s">
        <v>2642</v>
      </c>
      <c r="C538" s="34" t="s">
        <v>2637</v>
      </c>
      <c r="D538" s="35">
        <v>1</v>
      </c>
      <c r="E538" s="36" t="s">
        <v>2584</v>
      </c>
      <c r="F538" s="36">
        <v>20</v>
      </c>
      <c r="G538" s="59">
        <f>'-'!G538</f>
        <v>360.36</v>
      </c>
      <c r="H538" s="59"/>
      <c r="I538" s="37"/>
      <c r="J538" s="38" t="s">
        <v>158</v>
      </c>
      <c r="K538" s="39">
        <f>G538*I538</f>
        <v>0</v>
      </c>
      <c r="L538" s="64" t="s">
        <v>2709</v>
      </c>
      <c r="N538" s="64" t="s">
        <v>2714</v>
      </c>
    </row>
    <row r="539" spans="1:14" ht="15" customHeight="1" x14ac:dyDescent="0.25">
      <c r="A539" s="209"/>
      <c r="B539" s="33" t="s">
        <v>2643</v>
      </c>
      <c r="C539" s="34" t="s">
        <v>2638</v>
      </c>
      <c r="D539" s="35">
        <v>1</v>
      </c>
      <c r="E539" s="36" t="s">
        <v>2584</v>
      </c>
      <c r="F539" s="36">
        <v>20</v>
      </c>
      <c r="G539" s="59">
        <f>'-'!G539</f>
        <v>360.36</v>
      </c>
      <c r="H539" s="59"/>
      <c r="I539" s="37"/>
      <c r="J539" s="38" t="s">
        <v>158</v>
      </c>
      <c r="K539" s="39">
        <f>G539*I539</f>
        <v>0</v>
      </c>
      <c r="L539" s="64" t="s">
        <v>2710</v>
      </c>
      <c r="N539" s="64" t="s">
        <v>2715</v>
      </c>
    </row>
    <row r="540" spans="1:14" ht="15" customHeight="1" x14ac:dyDescent="0.25">
      <c r="A540" s="208"/>
      <c r="B540" s="199" t="s">
        <v>2645</v>
      </c>
      <c r="C540" s="199"/>
      <c r="D540" s="199"/>
      <c r="E540" s="199"/>
      <c r="F540" s="199"/>
      <c r="G540" s="199"/>
      <c r="H540" s="199"/>
      <c r="I540" s="199"/>
      <c r="J540" s="199"/>
      <c r="K540" s="199"/>
    </row>
    <row r="541" spans="1:14" ht="28.5" customHeight="1" x14ac:dyDescent="0.25">
      <c r="A541" s="209"/>
      <c r="B541" s="33" t="s">
        <v>2647</v>
      </c>
      <c r="C541" s="34" t="s">
        <v>2644</v>
      </c>
      <c r="D541" s="35">
        <v>1</v>
      </c>
      <c r="E541" s="36">
        <v>12</v>
      </c>
      <c r="F541" s="36">
        <v>120</v>
      </c>
      <c r="G541" s="59">
        <f>'-'!G541</f>
        <v>209.36</v>
      </c>
      <c r="H541" s="59"/>
      <c r="I541" s="37"/>
      <c r="J541" s="38" t="s">
        <v>158</v>
      </c>
      <c r="K541" s="39">
        <f>G541*I541</f>
        <v>0</v>
      </c>
      <c r="L541" s="64" t="s">
        <v>2717</v>
      </c>
      <c r="N541" s="64" t="s">
        <v>2716</v>
      </c>
    </row>
    <row r="542" spans="1:14" x14ac:dyDescent="0.25">
      <c r="A542" s="200"/>
      <c r="B542" s="199" t="s">
        <v>392</v>
      </c>
      <c r="C542" s="199"/>
      <c r="D542" s="199"/>
      <c r="E542" s="199"/>
      <c r="F542" s="199"/>
      <c r="G542" s="199"/>
      <c r="H542" s="199"/>
      <c r="I542" s="199"/>
      <c r="J542" s="199"/>
      <c r="K542" s="199"/>
    </row>
    <row r="543" spans="1:14" ht="102.75" customHeight="1" x14ac:dyDescent="0.25">
      <c r="A543" s="200"/>
      <c r="B543" s="33" t="s">
        <v>433</v>
      </c>
      <c r="C543" s="34" t="s">
        <v>393</v>
      </c>
      <c r="D543" s="35">
        <v>1</v>
      </c>
      <c r="E543" s="36" t="s">
        <v>2584</v>
      </c>
      <c r="F543" s="36">
        <v>20</v>
      </c>
      <c r="G543" s="59">
        <f>'-'!G543</f>
        <v>319.29000000000002</v>
      </c>
      <c r="H543" s="59"/>
      <c r="I543" s="37"/>
      <c r="J543" s="38" t="s">
        <v>158</v>
      </c>
      <c r="K543" s="39">
        <f>G543*I543</f>
        <v>0</v>
      </c>
      <c r="L543" s="64" t="s">
        <v>1338</v>
      </c>
      <c r="N543" s="64" t="s">
        <v>1339</v>
      </c>
    </row>
    <row r="544" spans="1:14" ht="15" customHeight="1" x14ac:dyDescent="0.25">
      <c r="A544" s="210"/>
      <c r="B544" s="199" t="s">
        <v>489</v>
      </c>
      <c r="C544" s="199"/>
      <c r="D544" s="199"/>
      <c r="E544" s="199"/>
      <c r="F544" s="199"/>
      <c r="G544" s="199"/>
      <c r="H544" s="199"/>
      <c r="I544" s="199"/>
      <c r="J544" s="199"/>
      <c r="K544" s="199"/>
    </row>
    <row r="545" spans="1:14" ht="26.25" customHeight="1" x14ac:dyDescent="0.25">
      <c r="A545" s="210"/>
      <c r="B545" s="33" t="s">
        <v>490</v>
      </c>
      <c r="C545" s="34" t="s">
        <v>503</v>
      </c>
      <c r="D545" s="35">
        <v>1</v>
      </c>
      <c r="E545" s="86" t="s">
        <v>2584</v>
      </c>
      <c r="F545" s="36">
        <v>40</v>
      </c>
      <c r="G545" s="59">
        <f>'-'!G545</f>
        <v>340.36</v>
      </c>
      <c r="H545" s="59"/>
      <c r="I545" s="37"/>
      <c r="J545" s="38" t="s">
        <v>158</v>
      </c>
      <c r="K545" s="39">
        <f>G545*I545</f>
        <v>0</v>
      </c>
      <c r="L545" s="64" t="s">
        <v>1340</v>
      </c>
      <c r="N545" s="64" t="s">
        <v>1341</v>
      </c>
    </row>
    <row r="546" spans="1:14" ht="26.25" customHeight="1" x14ac:dyDescent="0.25">
      <c r="A546" s="210"/>
      <c r="B546" s="33" t="s">
        <v>491</v>
      </c>
      <c r="C546" s="34" t="s">
        <v>504</v>
      </c>
      <c r="D546" s="35">
        <v>1</v>
      </c>
      <c r="E546" s="86" t="s">
        <v>2584</v>
      </c>
      <c r="F546" s="36">
        <v>20</v>
      </c>
      <c r="G546" s="59">
        <f>'-'!G546</f>
        <v>627.19000000000005</v>
      </c>
      <c r="H546" s="59"/>
      <c r="I546" s="37"/>
      <c r="J546" s="38" t="s">
        <v>158</v>
      </c>
      <c r="K546" s="39">
        <f>G546*I546</f>
        <v>0</v>
      </c>
      <c r="L546" s="64" t="s">
        <v>1342</v>
      </c>
      <c r="N546" s="64" t="s">
        <v>1343</v>
      </c>
    </row>
    <row r="547" spans="1:14" ht="26.25" customHeight="1" x14ac:dyDescent="0.25">
      <c r="A547" s="210"/>
      <c r="B547" s="33" t="s">
        <v>492</v>
      </c>
      <c r="C547" s="34" t="s">
        <v>505</v>
      </c>
      <c r="D547" s="35">
        <v>1</v>
      </c>
      <c r="E547" s="86" t="s">
        <v>2584</v>
      </c>
      <c r="F547" s="36">
        <v>20</v>
      </c>
      <c r="G547" s="59">
        <f>'-'!G547</f>
        <v>440</v>
      </c>
      <c r="H547" s="88"/>
      <c r="I547" s="37"/>
      <c r="J547" s="38" t="s">
        <v>158</v>
      </c>
      <c r="K547" s="39">
        <f>G547*I547</f>
        <v>0</v>
      </c>
      <c r="L547" s="64" t="s">
        <v>1344</v>
      </c>
      <c r="N547" s="64" t="s">
        <v>1345</v>
      </c>
    </row>
    <row r="548" spans="1:14" x14ac:dyDescent="0.25">
      <c r="A548" s="202"/>
      <c r="B548" s="199" t="s">
        <v>1840</v>
      </c>
      <c r="C548" s="199"/>
      <c r="D548" s="199"/>
      <c r="E548" s="199"/>
      <c r="F548" s="199"/>
      <c r="G548" s="199"/>
      <c r="H548" s="199"/>
      <c r="I548" s="199"/>
      <c r="J548" s="199"/>
      <c r="K548" s="199"/>
    </row>
    <row r="549" spans="1:14" x14ac:dyDescent="0.25">
      <c r="A549" s="203"/>
      <c r="B549" s="33" t="s">
        <v>1824</v>
      </c>
      <c r="C549" s="34" t="s">
        <v>1825</v>
      </c>
      <c r="D549" s="35">
        <v>1</v>
      </c>
      <c r="E549" s="86">
        <v>36</v>
      </c>
      <c r="F549" s="36">
        <v>288</v>
      </c>
      <c r="G549" s="59">
        <f>'-'!G549</f>
        <v>42.65</v>
      </c>
      <c r="H549" s="59"/>
      <c r="I549" s="37"/>
      <c r="J549" s="38" t="s">
        <v>158</v>
      </c>
      <c r="K549" s="39">
        <f t="shared" ref="K549:K556" si="18">G549*I549</f>
        <v>0</v>
      </c>
      <c r="L549" s="64" t="s">
        <v>2159</v>
      </c>
      <c r="N549" s="64" t="s">
        <v>2167</v>
      </c>
    </row>
    <row r="550" spans="1:14" x14ac:dyDescent="0.25">
      <c r="A550" s="203"/>
      <c r="B550" s="33" t="s">
        <v>1826</v>
      </c>
      <c r="C550" s="34" t="s">
        <v>1827</v>
      </c>
      <c r="D550" s="35">
        <v>1</v>
      </c>
      <c r="E550" s="86">
        <v>36</v>
      </c>
      <c r="F550" s="36">
        <v>288</v>
      </c>
      <c r="G550" s="59">
        <f>'-'!G550</f>
        <v>42.65</v>
      </c>
      <c r="H550" s="59"/>
      <c r="I550" s="37"/>
      <c r="J550" s="38" t="s">
        <v>158</v>
      </c>
      <c r="K550" s="39">
        <f t="shared" si="18"/>
        <v>0</v>
      </c>
      <c r="L550" s="64" t="s">
        <v>2160</v>
      </c>
      <c r="N550" s="64" t="s">
        <v>2168</v>
      </c>
    </row>
    <row r="551" spans="1:14" x14ac:dyDescent="0.25">
      <c r="A551" s="203"/>
      <c r="B551" s="33" t="s">
        <v>1828</v>
      </c>
      <c r="C551" s="34" t="s">
        <v>1829</v>
      </c>
      <c r="D551" s="35">
        <v>1</v>
      </c>
      <c r="E551" s="86">
        <v>36</v>
      </c>
      <c r="F551" s="36">
        <v>288</v>
      </c>
      <c r="G551" s="59">
        <f>'-'!G551</f>
        <v>42.65</v>
      </c>
      <c r="H551" s="59"/>
      <c r="I551" s="37"/>
      <c r="J551" s="38" t="s">
        <v>158</v>
      </c>
      <c r="K551" s="39">
        <f t="shared" si="18"/>
        <v>0</v>
      </c>
      <c r="L551" s="64" t="s">
        <v>2161</v>
      </c>
      <c r="N551" s="64" t="s">
        <v>2169</v>
      </c>
    </row>
    <row r="552" spans="1:14" x14ac:dyDescent="0.25">
      <c r="A552" s="203"/>
      <c r="B552" s="33" t="s">
        <v>1830</v>
      </c>
      <c r="C552" s="34" t="s">
        <v>1831</v>
      </c>
      <c r="D552" s="35">
        <v>1</v>
      </c>
      <c r="E552" s="86">
        <v>36</v>
      </c>
      <c r="F552" s="36">
        <v>288</v>
      </c>
      <c r="G552" s="59">
        <f>'-'!G552</f>
        <v>42.65</v>
      </c>
      <c r="H552" s="59"/>
      <c r="I552" s="37"/>
      <c r="J552" s="38" t="s">
        <v>158</v>
      </c>
      <c r="K552" s="39">
        <f t="shared" si="18"/>
        <v>0</v>
      </c>
      <c r="L552" s="64" t="s">
        <v>2162</v>
      </c>
      <c r="N552" s="64" t="s">
        <v>2170</v>
      </c>
    </row>
    <row r="553" spans="1:14" x14ac:dyDescent="0.25">
      <c r="A553" s="203"/>
      <c r="B553" s="33" t="s">
        <v>1832</v>
      </c>
      <c r="C553" s="34" t="s">
        <v>1833</v>
      </c>
      <c r="D553" s="35">
        <v>1</v>
      </c>
      <c r="E553" s="86">
        <v>36</v>
      </c>
      <c r="F553" s="36">
        <v>288</v>
      </c>
      <c r="G553" s="59">
        <f>'-'!G553</f>
        <v>42.65</v>
      </c>
      <c r="H553" s="59"/>
      <c r="I553" s="37"/>
      <c r="J553" s="38" t="s">
        <v>158</v>
      </c>
      <c r="K553" s="39">
        <f t="shared" si="18"/>
        <v>0</v>
      </c>
      <c r="L553" s="64" t="s">
        <v>2163</v>
      </c>
      <c r="N553" s="64" t="s">
        <v>2171</v>
      </c>
    </row>
    <row r="554" spans="1:14" x14ac:dyDescent="0.25">
      <c r="A554" s="203"/>
      <c r="B554" s="33" t="s">
        <v>1834</v>
      </c>
      <c r="C554" s="34" t="s">
        <v>1835</v>
      </c>
      <c r="D554" s="35">
        <v>1</v>
      </c>
      <c r="E554" s="86">
        <v>36</v>
      </c>
      <c r="F554" s="36">
        <v>288</v>
      </c>
      <c r="G554" s="59">
        <f>'-'!G554</f>
        <v>42.65</v>
      </c>
      <c r="H554" s="59"/>
      <c r="I554" s="37"/>
      <c r="J554" s="38" t="s">
        <v>158</v>
      </c>
      <c r="K554" s="39">
        <f t="shared" si="18"/>
        <v>0</v>
      </c>
      <c r="L554" s="64" t="s">
        <v>2164</v>
      </c>
      <c r="N554" s="64" t="s">
        <v>2172</v>
      </c>
    </row>
    <row r="555" spans="1:14" x14ac:dyDescent="0.25">
      <c r="A555" s="203"/>
      <c r="B555" s="33" t="s">
        <v>1836</v>
      </c>
      <c r="C555" s="34" t="s">
        <v>1837</v>
      </c>
      <c r="D555" s="35">
        <v>1</v>
      </c>
      <c r="E555" s="86">
        <v>36</v>
      </c>
      <c r="F555" s="36">
        <v>288</v>
      </c>
      <c r="G555" s="59">
        <f>'-'!G555</f>
        <v>42.65</v>
      </c>
      <c r="H555" s="59"/>
      <c r="I555" s="37"/>
      <c r="J555" s="38" t="s">
        <v>158</v>
      </c>
      <c r="K555" s="39">
        <f t="shared" si="18"/>
        <v>0</v>
      </c>
      <c r="L555" s="64" t="s">
        <v>2165</v>
      </c>
      <c r="N555" s="64" t="s">
        <v>2173</v>
      </c>
    </row>
    <row r="556" spans="1:14" x14ac:dyDescent="0.25">
      <c r="A556" s="204"/>
      <c r="B556" s="33" t="s">
        <v>1838</v>
      </c>
      <c r="C556" s="34" t="s">
        <v>1839</v>
      </c>
      <c r="D556" s="35">
        <v>1</v>
      </c>
      <c r="E556" s="86">
        <v>36</v>
      </c>
      <c r="F556" s="36">
        <v>288</v>
      </c>
      <c r="G556" s="59">
        <f>'-'!G556</f>
        <v>42.65</v>
      </c>
      <c r="H556" s="59"/>
      <c r="I556" s="37"/>
      <c r="J556" s="38" t="s">
        <v>158</v>
      </c>
      <c r="K556" s="39">
        <f t="shared" si="18"/>
        <v>0</v>
      </c>
      <c r="L556" s="64" t="s">
        <v>2166</v>
      </c>
      <c r="N556" s="64" t="s">
        <v>2174</v>
      </c>
    </row>
    <row r="557" spans="1:14" x14ac:dyDescent="0.25">
      <c r="A557" s="202"/>
      <c r="B557" s="199" t="s">
        <v>2552</v>
      </c>
      <c r="C557" s="199"/>
      <c r="D557" s="199"/>
      <c r="E557" s="199"/>
      <c r="F557" s="199"/>
      <c r="G557" s="199"/>
      <c r="H557" s="199"/>
      <c r="I557" s="199"/>
      <c r="J557" s="199"/>
      <c r="K557" s="199"/>
    </row>
    <row r="558" spans="1:14" ht="57.75" customHeight="1" x14ac:dyDescent="0.25">
      <c r="A558" s="204"/>
      <c r="B558" s="33" t="s">
        <v>2549</v>
      </c>
      <c r="C558" s="34" t="s">
        <v>2548</v>
      </c>
      <c r="D558" s="35">
        <v>1</v>
      </c>
      <c r="E558" s="86">
        <v>20</v>
      </c>
      <c r="F558" s="36">
        <v>200</v>
      </c>
      <c r="G558" s="59">
        <f>'-'!G558</f>
        <v>176.64</v>
      </c>
      <c r="H558" s="59"/>
      <c r="I558" s="37"/>
      <c r="J558" s="38" t="s">
        <v>158</v>
      </c>
      <c r="K558" s="39">
        <f>G558*I558</f>
        <v>0</v>
      </c>
      <c r="L558" s="64" t="s">
        <v>2550</v>
      </c>
      <c r="N558" s="64" t="s">
        <v>2551</v>
      </c>
    </row>
    <row r="559" spans="1:14" x14ac:dyDescent="0.25">
      <c r="A559" s="202"/>
      <c r="B559" s="199" t="s">
        <v>2557</v>
      </c>
      <c r="C559" s="199"/>
      <c r="D559" s="199"/>
      <c r="E559" s="199"/>
      <c r="F559" s="199"/>
      <c r="G559" s="199"/>
      <c r="H559" s="199"/>
      <c r="I559" s="199"/>
      <c r="J559" s="199"/>
      <c r="K559" s="199"/>
    </row>
    <row r="560" spans="1:14" ht="68.25" customHeight="1" x14ac:dyDescent="0.25">
      <c r="A560" s="204"/>
      <c r="B560" s="33" t="s">
        <v>2554</v>
      </c>
      <c r="C560" s="34" t="s">
        <v>2553</v>
      </c>
      <c r="D560" s="35">
        <v>1</v>
      </c>
      <c r="E560" s="86">
        <v>100</v>
      </c>
      <c r="F560" s="36">
        <v>200</v>
      </c>
      <c r="G560" s="59">
        <f>'-'!G560</f>
        <v>105.43</v>
      </c>
      <c r="H560" s="59"/>
      <c r="I560" s="37"/>
      <c r="J560" s="38" t="s">
        <v>158</v>
      </c>
      <c r="K560" s="39">
        <f>G560*I560</f>
        <v>0</v>
      </c>
      <c r="L560" s="64" t="s">
        <v>2555</v>
      </c>
      <c r="N560" s="64" t="s">
        <v>2556</v>
      </c>
    </row>
    <row r="561" spans="1:14" x14ac:dyDescent="0.25">
      <c r="A561" s="202"/>
      <c r="B561" s="199" t="s">
        <v>2559</v>
      </c>
      <c r="C561" s="199"/>
      <c r="D561" s="199"/>
      <c r="E561" s="199"/>
      <c r="F561" s="199"/>
      <c r="G561" s="199"/>
      <c r="H561" s="199"/>
      <c r="I561" s="199"/>
      <c r="J561" s="199"/>
      <c r="K561" s="199"/>
    </row>
    <row r="562" spans="1:14" ht="68.25" customHeight="1" x14ac:dyDescent="0.25">
      <c r="A562" s="204"/>
      <c r="B562" s="33" t="s">
        <v>2561</v>
      </c>
      <c r="C562" s="34" t="s">
        <v>2558</v>
      </c>
      <c r="D562" s="43">
        <v>10</v>
      </c>
      <c r="E562" s="87">
        <v>10</v>
      </c>
      <c r="F562" s="36">
        <v>20</v>
      </c>
      <c r="G562" s="59">
        <f>'-'!G562</f>
        <v>1263.1400000000001</v>
      </c>
      <c r="H562" s="89">
        <v>10</v>
      </c>
      <c r="I562" s="37"/>
      <c r="J562" s="38" t="s">
        <v>158</v>
      </c>
      <c r="K562" s="39">
        <f>G562*I562</f>
        <v>0</v>
      </c>
      <c r="L562" s="64" t="s">
        <v>2563</v>
      </c>
      <c r="N562" s="64" t="s">
        <v>2562</v>
      </c>
    </row>
    <row r="563" spans="1:14" x14ac:dyDescent="0.25">
      <c r="A563" s="202"/>
      <c r="B563" s="199" t="s">
        <v>2565</v>
      </c>
      <c r="C563" s="199"/>
      <c r="D563" s="199"/>
      <c r="E563" s="199"/>
      <c r="F563" s="199"/>
      <c r="G563" s="199"/>
      <c r="H563" s="199"/>
      <c r="I563" s="199"/>
      <c r="J563" s="199"/>
      <c r="K563" s="199"/>
    </row>
    <row r="564" spans="1:14" ht="58.5" customHeight="1" x14ac:dyDescent="0.25">
      <c r="A564" s="204"/>
      <c r="B564" s="33" t="s">
        <v>2566</v>
      </c>
      <c r="C564" s="34" t="s">
        <v>2564</v>
      </c>
      <c r="D564" s="35">
        <v>1</v>
      </c>
      <c r="E564" s="86">
        <v>25</v>
      </c>
      <c r="F564" s="36">
        <v>200</v>
      </c>
      <c r="G564" s="59">
        <f>'-'!G564</f>
        <v>271.8</v>
      </c>
      <c r="H564" s="59"/>
      <c r="I564" s="37"/>
      <c r="J564" s="38" t="s">
        <v>158</v>
      </c>
      <c r="K564" s="39">
        <f>G564*I564</f>
        <v>0</v>
      </c>
      <c r="L564" s="64" t="s">
        <v>2567</v>
      </c>
      <c r="N564" s="64" t="s">
        <v>2568</v>
      </c>
    </row>
    <row r="565" spans="1:14" x14ac:dyDescent="0.25">
      <c r="A565" s="201"/>
      <c r="B565" s="199" t="s">
        <v>2313</v>
      </c>
      <c r="C565" s="199"/>
      <c r="D565" s="199"/>
      <c r="E565" s="199"/>
      <c r="F565" s="199"/>
      <c r="G565" s="199"/>
      <c r="H565" s="199"/>
      <c r="I565" s="199"/>
      <c r="J565" s="199"/>
      <c r="K565" s="199"/>
    </row>
    <row r="566" spans="1:14" ht="15" customHeight="1" x14ac:dyDescent="0.25">
      <c r="A566" s="201"/>
      <c r="B566" s="33" t="s">
        <v>226</v>
      </c>
      <c r="C566" s="97" t="s">
        <v>3521</v>
      </c>
      <c r="D566" s="43">
        <v>100</v>
      </c>
      <c r="E566" s="87" t="s">
        <v>2584</v>
      </c>
      <c r="F566" s="36">
        <v>20</v>
      </c>
      <c r="G566" s="59">
        <f>'-'!G566</f>
        <v>486.38</v>
      </c>
      <c r="H566" s="59"/>
      <c r="I566" s="37"/>
      <c r="J566" s="38" t="s">
        <v>158</v>
      </c>
      <c r="K566" s="39">
        <f t="shared" ref="K566:K574" si="19">G566*I566</f>
        <v>0</v>
      </c>
      <c r="L566" s="64" t="s">
        <v>1346</v>
      </c>
      <c r="N566" s="64" t="s">
        <v>1347</v>
      </c>
    </row>
    <row r="567" spans="1:14" ht="15" customHeight="1" x14ac:dyDescent="0.25">
      <c r="A567" s="201"/>
      <c r="B567" s="33" t="s">
        <v>227</v>
      </c>
      <c r="C567" s="97" t="s">
        <v>3522</v>
      </c>
      <c r="D567" s="43">
        <v>100</v>
      </c>
      <c r="E567" s="87" t="s">
        <v>2584</v>
      </c>
      <c r="F567" s="36">
        <v>20</v>
      </c>
      <c r="G567" s="59">
        <f>'-'!G567</f>
        <v>477</v>
      </c>
      <c r="H567" s="88"/>
      <c r="I567" s="37"/>
      <c r="J567" s="38" t="s">
        <v>158</v>
      </c>
      <c r="K567" s="39">
        <f t="shared" si="19"/>
        <v>0</v>
      </c>
      <c r="L567" s="64" t="s">
        <v>1348</v>
      </c>
      <c r="N567" s="64" t="s">
        <v>1349</v>
      </c>
    </row>
    <row r="568" spans="1:14" ht="15" customHeight="1" x14ac:dyDescent="0.25">
      <c r="A568" s="201"/>
      <c r="B568" s="33" t="s">
        <v>228</v>
      </c>
      <c r="C568" s="97" t="s">
        <v>3523</v>
      </c>
      <c r="D568" s="43">
        <v>100</v>
      </c>
      <c r="E568" s="87" t="s">
        <v>2584</v>
      </c>
      <c r="F568" s="36">
        <v>20</v>
      </c>
      <c r="G568" s="59">
        <f>'-'!G568</f>
        <v>486.38</v>
      </c>
      <c r="H568" s="59"/>
      <c r="I568" s="37"/>
      <c r="J568" s="38" t="s">
        <v>158</v>
      </c>
      <c r="K568" s="39">
        <f t="shared" si="19"/>
        <v>0</v>
      </c>
      <c r="L568" s="64" t="s">
        <v>1350</v>
      </c>
      <c r="N568" s="64" t="s">
        <v>1351</v>
      </c>
    </row>
    <row r="569" spans="1:14" ht="15" customHeight="1" x14ac:dyDescent="0.25">
      <c r="A569" s="201"/>
      <c r="B569" s="33" t="s">
        <v>263</v>
      </c>
      <c r="C569" s="97" t="s">
        <v>3524</v>
      </c>
      <c r="D569" s="43">
        <v>100</v>
      </c>
      <c r="E569" s="87" t="s">
        <v>2584</v>
      </c>
      <c r="F569" s="36">
        <v>20</v>
      </c>
      <c r="G569" s="59">
        <f>'-'!G569</f>
        <v>476.65</v>
      </c>
      <c r="H569" s="59"/>
      <c r="I569" s="37"/>
      <c r="J569" s="38" t="s">
        <v>158</v>
      </c>
      <c r="K569" s="39">
        <f t="shared" si="19"/>
        <v>0</v>
      </c>
      <c r="L569" s="64" t="s">
        <v>1352</v>
      </c>
      <c r="N569" s="64" t="s">
        <v>1353</v>
      </c>
    </row>
    <row r="570" spans="1:14" ht="15" customHeight="1" x14ac:dyDescent="0.25">
      <c r="A570" s="201"/>
      <c r="B570" s="33" t="s">
        <v>264</v>
      </c>
      <c r="C570" s="97" t="s">
        <v>3525</v>
      </c>
      <c r="D570" s="43">
        <v>100</v>
      </c>
      <c r="E570" s="87" t="s">
        <v>2584</v>
      </c>
      <c r="F570" s="36">
        <v>20</v>
      </c>
      <c r="G570" s="59">
        <f>'-'!G570</f>
        <v>476.65</v>
      </c>
      <c r="H570" s="59"/>
      <c r="I570" s="37"/>
      <c r="J570" s="38" t="s">
        <v>158</v>
      </c>
      <c r="K570" s="39">
        <f t="shared" si="19"/>
        <v>0</v>
      </c>
      <c r="L570" s="64" t="s">
        <v>1354</v>
      </c>
      <c r="N570" s="64" t="s">
        <v>1355</v>
      </c>
    </row>
    <row r="571" spans="1:14" ht="15" customHeight="1" x14ac:dyDescent="0.25">
      <c r="A571" s="201"/>
      <c r="B571" s="33" t="s">
        <v>549</v>
      </c>
      <c r="C571" s="97" t="s">
        <v>3526</v>
      </c>
      <c r="D571" s="43">
        <v>100</v>
      </c>
      <c r="E571" s="87" t="s">
        <v>2584</v>
      </c>
      <c r="F571" s="36">
        <v>20</v>
      </c>
      <c r="G571" s="59">
        <f>'-'!G571</f>
        <v>476.65</v>
      </c>
      <c r="H571" s="59"/>
      <c r="I571" s="37"/>
      <c r="J571" s="38" t="s">
        <v>158</v>
      </c>
      <c r="K571" s="39">
        <f t="shared" si="19"/>
        <v>0</v>
      </c>
      <c r="L571" s="64" t="s">
        <v>1356</v>
      </c>
      <c r="N571" s="64" t="s">
        <v>1357</v>
      </c>
    </row>
    <row r="572" spans="1:14" ht="15" customHeight="1" x14ac:dyDescent="0.25">
      <c r="A572" s="201"/>
      <c r="B572" s="33" t="s">
        <v>550</v>
      </c>
      <c r="C572" s="97" t="s">
        <v>3527</v>
      </c>
      <c r="D572" s="43">
        <v>100</v>
      </c>
      <c r="E572" s="87" t="s">
        <v>2584</v>
      </c>
      <c r="F572" s="36">
        <v>20</v>
      </c>
      <c r="G572" s="59">
        <f>'-'!G572</f>
        <v>476.65</v>
      </c>
      <c r="H572" s="59"/>
      <c r="I572" s="37"/>
      <c r="J572" s="38" t="s">
        <v>158</v>
      </c>
      <c r="K572" s="39">
        <f t="shared" si="19"/>
        <v>0</v>
      </c>
      <c r="L572" s="64" t="s">
        <v>1358</v>
      </c>
      <c r="N572" s="64" t="s">
        <v>1359</v>
      </c>
    </row>
    <row r="573" spans="1:14" ht="15" customHeight="1" x14ac:dyDescent="0.25">
      <c r="A573" s="201"/>
      <c r="B573" s="33" t="s">
        <v>613</v>
      </c>
      <c r="C573" s="97" t="s">
        <v>3528</v>
      </c>
      <c r="D573" s="43">
        <v>100</v>
      </c>
      <c r="E573" s="87" t="s">
        <v>2584</v>
      </c>
      <c r="F573" s="36">
        <v>20</v>
      </c>
      <c r="G573" s="59">
        <f>'-'!G573</f>
        <v>476.65</v>
      </c>
      <c r="H573" s="59"/>
      <c r="I573" s="37"/>
      <c r="J573" s="38" t="s">
        <v>158</v>
      </c>
      <c r="K573" s="39">
        <f t="shared" si="19"/>
        <v>0</v>
      </c>
      <c r="L573" s="64" t="s">
        <v>1360</v>
      </c>
      <c r="N573" s="64" t="s">
        <v>1361</v>
      </c>
    </row>
    <row r="574" spans="1:14" ht="15" customHeight="1" x14ac:dyDescent="0.25">
      <c r="A574" s="201"/>
      <c r="B574" s="33" t="s">
        <v>614</v>
      </c>
      <c r="C574" s="97" t="s">
        <v>3529</v>
      </c>
      <c r="D574" s="43">
        <v>100</v>
      </c>
      <c r="E574" s="87" t="s">
        <v>2584</v>
      </c>
      <c r="F574" s="36">
        <v>20</v>
      </c>
      <c r="G574" s="59">
        <f>'-'!G574</f>
        <v>476.65</v>
      </c>
      <c r="H574" s="59"/>
      <c r="I574" s="37"/>
      <c r="J574" s="38" t="s">
        <v>158</v>
      </c>
      <c r="K574" s="39">
        <f t="shared" si="19"/>
        <v>0</v>
      </c>
      <c r="L574" s="64" t="s">
        <v>1362</v>
      </c>
      <c r="N574" s="64" t="s">
        <v>1363</v>
      </c>
    </row>
    <row r="575" spans="1:14" x14ac:dyDescent="0.25">
      <c r="A575" s="202"/>
      <c r="B575" s="199" t="s">
        <v>2312</v>
      </c>
      <c r="C575" s="199"/>
      <c r="D575" s="199"/>
      <c r="E575" s="199"/>
      <c r="F575" s="199"/>
      <c r="G575" s="199"/>
      <c r="H575" s="199"/>
      <c r="I575" s="199"/>
      <c r="J575" s="199"/>
      <c r="K575" s="199"/>
    </row>
    <row r="576" spans="1:14" ht="15" customHeight="1" x14ac:dyDescent="0.25">
      <c r="A576" s="203"/>
      <c r="B576" s="33" t="s">
        <v>2282</v>
      </c>
      <c r="C576" s="34" t="s">
        <v>2272</v>
      </c>
      <c r="D576" s="43">
        <v>10</v>
      </c>
      <c r="E576" s="87">
        <v>10</v>
      </c>
      <c r="F576" s="36">
        <v>200</v>
      </c>
      <c r="G576" s="59">
        <f>'-'!G576</f>
        <v>81.540000000000006</v>
      </c>
      <c r="H576" s="59"/>
      <c r="I576" s="37"/>
      <c r="J576" s="38" t="s">
        <v>158</v>
      </c>
      <c r="K576" s="39">
        <f t="shared" ref="K576:K583" si="20">G576*I576</f>
        <v>0</v>
      </c>
      <c r="L576" s="64" t="s">
        <v>2292</v>
      </c>
      <c r="N576" s="64" t="s">
        <v>2302</v>
      </c>
    </row>
    <row r="577" spans="1:14" ht="15" customHeight="1" x14ac:dyDescent="0.25">
      <c r="A577" s="203"/>
      <c r="B577" s="33" t="s">
        <v>2283</v>
      </c>
      <c r="C577" s="34" t="s">
        <v>2273</v>
      </c>
      <c r="D577" s="43">
        <v>10</v>
      </c>
      <c r="E577" s="87">
        <v>10</v>
      </c>
      <c r="F577" s="36">
        <v>200</v>
      </c>
      <c r="G577" s="59">
        <f>'-'!G577</f>
        <v>95.72</v>
      </c>
      <c r="H577" s="59"/>
      <c r="I577" s="37"/>
      <c r="J577" s="38" t="s">
        <v>158</v>
      </c>
      <c r="K577" s="39">
        <f t="shared" si="20"/>
        <v>0</v>
      </c>
      <c r="L577" s="64" t="s">
        <v>2293</v>
      </c>
      <c r="N577" s="64" t="s">
        <v>2303</v>
      </c>
    </row>
    <row r="578" spans="1:14" ht="15" customHeight="1" x14ac:dyDescent="0.25">
      <c r="A578" s="203"/>
      <c r="B578" s="33" t="s">
        <v>2284</v>
      </c>
      <c r="C578" s="34" t="s">
        <v>2274</v>
      </c>
      <c r="D578" s="43">
        <v>10</v>
      </c>
      <c r="E578" s="87">
        <v>10</v>
      </c>
      <c r="F578" s="36">
        <v>200</v>
      </c>
      <c r="G578" s="59">
        <f>'-'!G578</f>
        <v>81.540000000000006</v>
      </c>
      <c r="H578" s="59"/>
      <c r="I578" s="37"/>
      <c r="J578" s="38" t="s">
        <v>158</v>
      </c>
      <c r="K578" s="39">
        <f t="shared" si="20"/>
        <v>0</v>
      </c>
      <c r="L578" s="64" t="s">
        <v>2294</v>
      </c>
      <c r="N578" s="64" t="s">
        <v>2304</v>
      </c>
    </row>
    <row r="579" spans="1:14" ht="15" customHeight="1" x14ac:dyDescent="0.25">
      <c r="A579" s="203"/>
      <c r="B579" s="33" t="s">
        <v>2285</v>
      </c>
      <c r="C579" s="34" t="s">
        <v>2275</v>
      </c>
      <c r="D579" s="43">
        <v>10</v>
      </c>
      <c r="E579" s="87">
        <v>10</v>
      </c>
      <c r="F579" s="36">
        <v>200</v>
      </c>
      <c r="G579" s="59">
        <f>'-'!G579</f>
        <v>79.900000000000006</v>
      </c>
      <c r="H579" s="59"/>
      <c r="I579" s="37"/>
      <c r="J579" s="38" t="s">
        <v>158</v>
      </c>
      <c r="K579" s="39">
        <f t="shared" si="20"/>
        <v>0</v>
      </c>
      <c r="L579" s="64" t="s">
        <v>2295</v>
      </c>
      <c r="N579" s="64" t="s">
        <v>2305</v>
      </c>
    </row>
    <row r="580" spans="1:14" ht="15" customHeight="1" x14ac:dyDescent="0.25">
      <c r="A580" s="203"/>
      <c r="B580" s="33" t="s">
        <v>2286</v>
      </c>
      <c r="C580" s="34" t="s">
        <v>2276</v>
      </c>
      <c r="D580" s="43">
        <v>10</v>
      </c>
      <c r="E580" s="87">
        <v>10</v>
      </c>
      <c r="F580" s="36">
        <v>200</v>
      </c>
      <c r="G580" s="59">
        <f>'-'!G580</f>
        <v>88.67</v>
      </c>
      <c r="H580" s="59"/>
      <c r="I580" s="37"/>
      <c r="J580" s="38" t="s">
        <v>158</v>
      </c>
      <c r="K580" s="39">
        <f t="shared" si="20"/>
        <v>0</v>
      </c>
      <c r="L580" s="64" t="s">
        <v>2296</v>
      </c>
      <c r="N580" s="64" t="s">
        <v>2306</v>
      </c>
    </row>
    <row r="581" spans="1:14" ht="15" customHeight="1" x14ac:dyDescent="0.25">
      <c r="A581" s="203"/>
      <c r="B581" s="33" t="s">
        <v>2287</v>
      </c>
      <c r="C581" s="34" t="s">
        <v>2277</v>
      </c>
      <c r="D581" s="43">
        <v>10</v>
      </c>
      <c r="E581" s="87">
        <v>10</v>
      </c>
      <c r="F581" s="36">
        <v>200</v>
      </c>
      <c r="G581" s="59">
        <f>'-'!G581</f>
        <v>88.67</v>
      </c>
      <c r="H581" s="59"/>
      <c r="I581" s="37"/>
      <c r="J581" s="38" t="s">
        <v>158</v>
      </c>
      <c r="K581" s="39">
        <f t="shared" si="20"/>
        <v>0</v>
      </c>
      <c r="L581" s="64" t="s">
        <v>2297</v>
      </c>
      <c r="N581" s="64" t="s">
        <v>2307</v>
      </c>
    </row>
    <row r="582" spans="1:14" ht="15" customHeight="1" x14ac:dyDescent="0.25">
      <c r="A582" s="203"/>
      <c r="B582" s="33" t="s">
        <v>2288</v>
      </c>
      <c r="C582" s="34" t="s">
        <v>2278</v>
      </c>
      <c r="D582" s="43">
        <v>10</v>
      </c>
      <c r="E582" s="87">
        <v>10</v>
      </c>
      <c r="F582" s="36">
        <v>200</v>
      </c>
      <c r="G582" s="59">
        <f>'-'!G582</f>
        <v>88.67</v>
      </c>
      <c r="H582" s="59"/>
      <c r="I582" s="37"/>
      <c r="J582" s="38" t="s">
        <v>158</v>
      </c>
      <c r="K582" s="39">
        <f t="shared" si="20"/>
        <v>0</v>
      </c>
      <c r="L582" s="64" t="s">
        <v>2298</v>
      </c>
      <c r="N582" s="64" t="s">
        <v>2308</v>
      </c>
    </row>
    <row r="583" spans="1:14" ht="15" customHeight="1" x14ac:dyDescent="0.25">
      <c r="A583" s="203"/>
      <c r="B583" s="33" t="s">
        <v>2289</v>
      </c>
      <c r="C583" s="34" t="s">
        <v>2279</v>
      </c>
      <c r="D583" s="43">
        <v>10</v>
      </c>
      <c r="E583" s="87">
        <v>10</v>
      </c>
      <c r="F583" s="36">
        <v>200</v>
      </c>
      <c r="G583" s="59">
        <f>'-'!G583</f>
        <v>88.67</v>
      </c>
      <c r="H583" s="59"/>
      <c r="I583" s="37"/>
      <c r="J583" s="38" t="s">
        <v>158</v>
      </c>
      <c r="K583" s="39">
        <f t="shared" si="20"/>
        <v>0</v>
      </c>
      <c r="L583" s="64" t="s">
        <v>2299</v>
      </c>
      <c r="N583" s="64" t="s">
        <v>2309</v>
      </c>
    </row>
    <row r="584" spans="1:14" ht="15" customHeight="1" x14ac:dyDescent="0.25">
      <c r="A584" s="203"/>
      <c r="B584" s="33" t="s">
        <v>2290</v>
      </c>
      <c r="C584" s="34" t="s">
        <v>2280</v>
      </c>
      <c r="D584" s="43">
        <v>10</v>
      </c>
      <c r="E584" s="87">
        <v>10</v>
      </c>
      <c r="F584" s="36">
        <v>200</v>
      </c>
      <c r="G584" s="59">
        <f>'-'!G584</f>
        <v>102.86</v>
      </c>
      <c r="H584" s="59"/>
      <c r="I584" s="37"/>
      <c r="J584" s="38" t="s">
        <v>158</v>
      </c>
      <c r="K584" s="39">
        <f>G584*I584</f>
        <v>0</v>
      </c>
      <c r="L584" s="64" t="s">
        <v>2300</v>
      </c>
      <c r="N584" s="64" t="s">
        <v>2310</v>
      </c>
    </row>
    <row r="585" spans="1:14" ht="15" customHeight="1" x14ac:dyDescent="0.25">
      <c r="A585" s="204"/>
      <c r="B585" s="33" t="s">
        <v>2291</v>
      </c>
      <c r="C585" s="34" t="s">
        <v>2281</v>
      </c>
      <c r="D585" s="43">
        <v>10</v>
      </c>
      <c r="E585" s="87">
        <v>10</v>
      </c>
      <c r="F585" s="36">
        <v>200</v>
      </c>
      <c r="G585" s="59">
        <f>'-'!G585</f>
        <v>102.86</v>
      </c>
      <c r="H585" s="59"/>
      <c r="I585" s="37"/>
      <c r="J585" s="38" t="s">
        <v>158</v>
      </c>
      <c r="K585" s="39">
        <f>G585*I585</f>
        <v>0</v>
      </c>
      <c r="L585" s="64" t="s">
        <v>2301</v>
      </c>
      <c r="N585" s="64" t="s">
        <v>2311</v>
      </c>
    </row>
    <row r="586" spans="1:14" x14ac:dyDescent="0.25">
      <c r="A586" s="202"/>
      <c r="B586" s="199" t="s">
        <v>2322</v>
      </c>
      <c r="C586" s="199"/>
      <c r="D586" s="199"/>
      <c r="E586" s="199"/>
      <c r="F586" s="199"/>
      <c r="G586" s="199"/>
      <c r="H586" s="199"/>
      <c r="I586" s="199"/>
      <c r="J586" s="199"/>
      <c r="K586" s="199"/>
    </row>
    <row r="587" spans="1:14" ht="15" customHeight="1" x14ac:dyDescent="0.25">
      <c r="A587" s="203"/>
      <c r="B587" s="33" t="s">
        <v>2323</v>
      </c>
      <c r="C587" s="96" t="s">
        <v>3254</v>
      </c>
      <c r="D587" s="43">
        <v>100</v>
      </c>
      <c r="E587" s="87" t="s">
        <v>2584</v>
      </c>
      <c r="F587" s="36">
        <v>20</v>
      </c>
      <c r="G587" s="59">
        <f>'-'!G587</f>
        <v>716.58</v>
      </c>
      <c r="H587" s="59"/>
      <c r="I587" s="37"/>
      <c r="J587" s="38" t="s">
        <v>158</v>
      </c>
      <c r="K587" s="39">
        <f t="shared" ref="K587:K594" si="21">G587*I587</f>
        <v>0</v>
      </c>
      <c r="L587" s="64" t="s">
        <v>2334</v>
      </c>
      <c r="N587" s="64" t="s">
        <v>2345</v>
      </c>
    </row>
    <row r="588" spans="1:14" ht="15" customHeight="1" x14ac:dyDescent="0.25">
      <c r="A588" s="203"/>
      <c r="B588" s="33" t="s">
        <v>2324</v>
      </c>
      <c r="C588" s="96" t="s">
        <v>3223</v>
      </c>
      <c r="D588" s="43">
        <v>100</v>
      </c>
      <c r="E588" s="87" t="s">
        <v>2584</v>
      </c>
      <c r="F588" s="36">
        <v>20</v>
      </c>
      <c r="G588" s="59">
        <f>'-'!G588</f>
        <v>788.23</v>
      </c>
      <c r="H588" s="59"/>
      <c r="I588" s="37"/>
      <c r="J588" s="38" t="s">
        <v>158</v>
      </c>
      <c r="K588" s="39">
        <f t="shared" si="21"/>
        <v>0</v>
      </c>
      <c r="L588" s="64" t="s">
        <v>2335</v>
      </c>
      <c r="N588" s="64" t="s">
        <v>2346</v>
      </c>
    </row>
    <row r="589" spans="1:14" ht="15" customHeight="1" x14ac:dyDescent="0.25">
      <c r="A589" s="203"/>
      <c r="B589" s="33" t="s">
        <v>2325</v>
      </c>
      <c r="C589" s="96" t="s">
        <v>2316</v>
      </c>
      <c r="D589" s="43">
        <v>100</v>
      </c>
      <c r="E589" s="87" t="s">
        <v>2584</v>
      </c>
      <c r="F589" s="36">
        <v>20</v>
      </c>
      <c r="G589" s="59">
        <f>'-'!G589</f>
        <v>788.23</v>
      </c>
      <c r="H589" s="59"/>
      <c r="I589" s="37"/>
      <c r="J589" s="38" t="s">
        <v>158</v>
      </c>
      <c r="K589" s="39">
        <f t="shared" si="21"/>
        <v>0</v>
      </c>
      <c r="L589" s="64" t="s">
        <v>2336</v>
      </c>
      <c r="N589" s="64" t="s">
        <v>2347</v>
      </c>
    </row>
    <row r="590" spans="1:14" ht="15" customHeight="1" x14ac:dyDescent="0.25">
      <c r="A590" s="203"/>
      <c r="B590" s="33" t="s">
        <v>2326</v>
      </c>
      <c r="C590" s="96" t="s">
        <v>2317</v>
      </c>
      <c r="D590" s="43">
        <v>100</v>
      </c>
      <c r="E590" s="87" t="s">
        <v>2584</v>
      </c>
      <c r="F590" s="36">
        <v>20</v>
      </c>
      <c r="G590" s="59">
        <f>'-'!G590</f>
        <v>772.48</v>
      </c>
      <c r="H590" s="59"/>
      <c r="I590" s="37"/>
      <c r="J590" s="38" t="s">
        <v>158</v>
      </c>
      <c r="K590" s="39">
        <f t="shared" si="21"/>
        <v>0</v>
      </c>
      <c r="L590" s="64" t="s">
        <v>2337</v>
      </c>
      <c r="N590" s="64" t="s">
        <v>2348</v>
      </c>
    </row>
    <row r="591" spans="1:14" ht="15" customHeight="1" x14ac:dyDescent="0.25">
      <c r="A591" s="203"/>
      <c r="B591" s="33" t="s">
        <v>2327</v>
      </c>
      <c r="C591" s="96" t="s">
        <v>2318</v>
      </c>
      <c r="D591" s="43">
        <v>100</v>
      </c>
      <c r="E591" s="87" t="s">
        <v>2584</v>
      </c>
      <c r="F591" s="36">
        <v>20</v>
      </c>
      <c r="G591" s="59">
        <f>'-'!G591</f>
        <v>764.58</v>
      </c>
      <c r="H591" s="59"/>
      <c r="I591" s="37"/>
      <c r="J591" s="38" t="s">
        <v>158</v>
      </c>
      <c r="K591" s="39">
        <f t="shared" si="21"/>
        <v>0</v>
      </c>
      <c r="L591" s="64" t="s">
        <v>2338</v>
      </c>
      <c r="N591" s="64" t="s">
        <v>2349</v>
      </c>
    </row>
    <row r="592" spans="1:14" ht="15" customHeight="1" x14ac:dyDescent="0.25">
      <c r="A592" s="203"/>
      <c r="B592" s="33" t="s">
        <v>2328</v>
      </c>
      <c r="C592" s="96" t="s">
        <v>2319</v>
      </c>
      <c r="D592" s="43">
        <v>100</v>
      </c>
      <c r="E592" s="87" t="s">
        <v>2584</v>
      </c>
      <c r="F592" s="36">
        <v>20</v>
      </c>
      <c r="G592" s="59">
        <f>'-'!G592</f>
        <v>764.58</v>
      </c>
      <c r="H592" s="59"/>
      <c r="I592" s="37"/>
      <c r="J592" s="38" t="s">
        <v>158</v>
      </c>
      <c r="K592" s="39">
        <f t="shared" si="21"/>
        <v>0</v>
      </c>
      <c r="L592" s="64" t="s">
        <v>2339</v>
      </c>
      <c r="N592" s="64" t="s">
        <v>2350</v>
      </c>
    </row>
    <row r="593" spans="1:14" ht="15" customHeight="1" x14ac:dyDescent="0.25">
      <c r="A593" s="203"/>
      <c r="B593" s="33" t="s">
        <v>2329</v>
      </c>
      <c r="C593" s="96" t="s">
        <v>2320</v>
      </c>
      <c r="D593" s="43">
        <v>100</v>
      </c>
      <c r="E593" s="87" t="s">
        <v>2584</v>
      </c>
      <c r="F593" s="36">
        <v>20</v>
      </c>
      <c r="G593" s="59">
        <f>'-'!G593</f>
        <v>764.58</v>
      </c>
      <c r="H593" s="59"/>
      <c r="I593" s="37"/>
      <c r="J593" s="38" t="s">
        <v>158</v>
      </c>
      <c r="K593" s="39">
        <f t="shared" si="21"/>
        <v>0</v>
      </c>
      <c r="L593" s="64" t="s">
        <v>2340</v>
      </c>
      <c r="N593" s="64" t="s">
        <v>2351</v>
      </c>
    </row>
    <row r="594" spans="1:14" ht="15" customHeight="1" x14ac:dyDescent="0.25">
      <c r="A594" s="203"/>
      <c r="B594" s="33" t="s">
        <v>2330</v>
      </c>
      <c r="C594" s="96" t="s">
        <v>2321</v>
      </c>
      <c r="D594" s="43">
        <v>100</v>
      </c>
      <c r="E594" s="87" t="s">
        <v>2584</v>
      </c>
      <c r="F594" s="36">
        <v>20</v>
      </c>
      <c r="G594" s="59">
        <f>'-'!G594</f>
        <v>712.45</v>
      </c>
      <c r="H594" s="59"/>
      <c r="I594" s="37"/>
      <c r="J594" s="38" t="s">
        <v>158</v>
      </c>
      <c r="K594" s="39">
        <f t="shared" si="21"/>
        <v>0</v>
      </c>
      <c r="L594" s="64" t="s">
        <v>2341</v>
      </c>
      <c r="N594" s="64" t="s">
        <v>2352</v>
      </c>
    </row>
    <row r="595" spans="1:14" ht="15" customHeight="1" x14ac:dyDescent="0.25">
      <c r="A595" s="203"/>
      <c r="B595" s="33" t="s">
        <v>2331</v>
      </c>
      <c r="C595" s="96" t="s">
        <v>3224</v>
      </c>
      <c r="D595" s="43">
        <v>100</v>
      </c>
      <c r="E595" s="87" t="s">
        <v>2584</v>
      </c>
      <c r="F595" s="36">
        <v>20</v>
      </c>
      <c r="G595" s="59">
        <f>'-'!G595</f>
        <v>712.45</v>
      </c>
      <c r="H595" s="59"/>
      <c r="I595" s="37"/>
      <c r="J595" s="38" t="s">
        <v>158</v>
      </c>
      <c r="K595" s="39">
        <f>G595*I595</f>
        <v>0</v>
      </c>
      <c r="L595" s="64" t="s">
        <v>2342</v>
      </c>
      <c r="N595" s="64" t="s">
        <v>2353</v>
      </c>
    </row>
    <row r="596" spans="1:14" ht="15" customHeight="1" x14ac:dyDescent="0.25">
      <c r="A596" s="203"/>
      <c r="B596" s="33" t="s">
        <v>2332</v>
      </c>
      <c r="C596" s="96" t="s">
        <v>3255</v>
      </c>
      <c r="D596" s="43">
        <v>100</v>
      </c>
      <c r="E596" s="87" t="s">
        <v>2584</v>
      </c>
      <c r="F596" s="36">
        <v>20</v>
      </c>
      <c r="G596" s="59">
        <f>'-'!G596</f>
        <v>695.08</v>
      </c>
      <c r="H596" s="59"/>
      <c r="I596" s="37"/>
      <c r="J596" s="38" t="s">
        <v>158</v>
      </c>
      <c r="K596" s="39">
        <f>G596*I596</f>
        <v>0</v>
      </c>
      <c r="L596" s="64" t="s">
        <v>2343</v>
      </c>
      <c r="N596" s="64" t="s">
        <v>2354</v>
      </c>
    </row>
    <row r="597" spans="1:14" ht="15" customHeight="1" x14ac:dyDescent="0.25">
      <c r="A597" s="204"/>
      <c r="B597" s="33" t="s">
        <v>2333</v>
      </c>
      <c r="C597" s="96" t="s">
        <v>3256</v>
      </c>
      <c r="D597" s="43">
        <v>100</v>
      </c>
      <c r="E597" s="87" t="s">
        <v>2584</v>
      </c>
      <c r="F597" s="36">
        <v>20</v>
      </c>
      <c r="G597" s="59">
        <f>'-'!G597</f>
        <v>680.75</v>
      </c>
      <c r="H597" s="59"/>
      <c r="I597" s="37"/>
      <c r="J597" s="38" t="s">
        <v>158</v>
      </c>
      <c r="K597" s="39">
        <f>G597*I597</f>
        <v>0</v>
      </c>
      <c r="L597" s="64" t="s">
        <v>2344</v>
      </c>
      <c r="N597" s="64" t="s">
        <v>2355</v>
      </c>
    </row>
    <row r="598" spans="1:14" x14ac:dyDescent="0.25">
      <c r="A598" s="201"/>
      <c r="B598" s="199" t="s">
        <v>140</v>
      </c>
      <c r="C598" s="199"/>
      <c r="D598" s="199"/>
      <c r="E598" s="199"/>
      <c r="F598" s="199"/>
      <c r="G598" s="199"/>
      <c r="H598" s="199"/>
      <c r="I598" s="199"/>
      <c r="J598" s="199"/>
      <c r="K598" s="199"/>
    </row>
    <row r="599" spans="1:14" ht="15" customHeight="1" x14ac:dyDescent="0.25">
      <c r="A599" s="201"/>
      <c r="B599" s="33" t="s">
        <v>312</v>
      </c>
      <c r="C599" s="34" t="s">
        <v>688</v>
      </c>
      <c r="D599" s="43">
        <v>10</v>
      </c>
      <c r="E599" s="87" t="s">
        <v>2584</v>
      </c>
      <c r="F599" s="36">
        <v>20</v>
      </c>
      <c r="G599" s="59">
        <f>'-'!G599</f>
        <v>690.51</v>
      </c>
      <c r="H599" s="59"/>
      <c r="I599" s="37"/>
      <c r="J599" s="38" t="s">
        <v>158</v>
      </c>
      <c r="K599" s="39">
        <f t="shared" ref="K599:K609" si="22">G599*I599</f>
        <v>0</v>
      </c>
      <c r="L599" s="64" t="s">
        <v>1592</v>
      </c>
      <c r="M599" s="64" t="s">
        <v>1571</v>
      </c>
      <c r="N599" s="64" t="s">
        <v>1364</v>
      </c>
    </row>
    <row r="600" spans="1:14" ht="15" customHeight="1" x14ac:dyDescent="0.25">
      <c r="A600" s="201"/>
      <c r="B600" s="33" t="s">
        <v>229</v>
      </c>
      <c r="C600" s="34" t="s">
        <v>687</v>
      </c>
      <c r="D600" s="43">
        <v>10</v>
      </c>
      <c r="E600" s="87" t="s">
        <v>2584</v>
      </c>
      <c r="F600" s="36">
        <v>20</v>
      </c>
      <c r="G600" s="59">
        <f>'-'!G600</f>
        <v>643.26</v>
      </c>
      <c r="H600" s="88"/>
      <c r="I600" s="37"/>
      <c r="J600" s="38" t="s">
        <v>158</v>
      </c>
      <c r="K600" s="39">
        <f t="shared" si="22"/>
        <v>0</v>
      </c>
      <c r="L600" s="64" t="s">
        <v>1591</v>
      </c>
      <c r="M600" s="64" t="s">
        <v>1572</v>
      </c>
      <c r="N600" s="64" t="s">
        <v>1365</v>
      </c>
    </row>
    <row r="601" spans="1:14" ht="15" customHeight="1" x14ac:dyDescent="0.25">
      <c r="A601" s="201"/>
      <c r="B601" s="33" t="s">
        <v>55</v>
      </c>
      <c r="C601" s="34" t="s">
        <v>689</v>
      </c>
      <c r="D601" s="43">
        <v>10</v>
      </c>
      <c r="E601" s="87" t="s">
        <v>2584</v>
      </c>
      <c r="F601" s="36">
        <v>20</v>
      </c>
      <c r="G601" s="59">
        <f>'-'!G601</f>
        <v>488.34</v>
      </c>
      <c r="H601" s="88"/>
      <c r="I601" s="37"/>
      <c r="J601" s="38" t="s">
        <v>158</v>
      </c>
      <c r="K601" s="39">
        <f t="shared" si="22"/>
        <v>0</v>
      </c>
      <c r="L601" s="64" t="s">
        <v>1590</v>
      </c>
      <c r="M601" s="64" t="s">
        <v>1573</v>
      </c>
      <c r="N601" s="64" t="s">
        <v>1366</v>
      </c>
    </row>
    <row r="602" spans="1:14" ht="15" customHeight="1" x14ac:dyDescent="0.25">
      <c r="A602" s="201"/>
      <c r="B602" s="33" t="s">
        <v>54</v>
      </c>
      <c r="C602" s="34" t="s">
        <v>690</v>
      </c>
      <c r="D602" s="43">
        <v>10</v>
      </c>
      <c r="E602" s="87" t="s">
        <v>2584</v>
      </c>
      <c r="F602" s="36">
        <v>20</v>
      </c>
      <c r="G602" s="59">
        <f>'-'!G602</f>
        <v>642.29</v>
      </c>
      <c r="H602" s="88"/>
      <c r="I602" s="37"/>
      <c r="J602" s="38" t="s">
        <v>158</v>
      </c>
      <c r="K602" s="39">
        <f t="shared" si="22"/>
        <v>0</v>
      </c>
      <c r="L602" s="64" t="s">
        <v>1589</v>
      </c>
      <c r="M602" s="64" t="s">
        <v>1574</v>
      </c>
      <c r="N602" s="64" t="s">
        <v>1367</v>
      </c>
    </row>
    <row r="603" spans="1:14" ht="15" customHeight="1" x14ac:dyDescent="0.25">
      <c r="A603" s="201"/>
      <c r="B603" s="33" t="s">
        <v>230</v>
      </c>
      <c r="C603" s="34" t="s">
        <v>691</v>
      </c>
      <c r="D603" s="43">
        <v>10</v>
      </c>
      <c r="E603" s="87" t="s">
        <v>2584</v>
      </c>
      <c r="F603" s="36">
        <v>20</v>
      </c>
      <c r="G603" s="59">
        <f>'-'!G603</f>
        <v>610.42999999999995</v>
      </c>
      <c r="H603" s="88"/>
      <c r="I603" s="37"/>
      <c r="J603" s="38" t="s">
        <v>158</v>
      </c>
      <c r="K603" s="39">
        <f t="shared" si="22"/>
        <v>0</v>
      </c>
      <c r="L603" s="64" t="s">
        <v>1588</v>
      </c>
      <c r="M603" s="64" t="s">
        <v>1575</v>
      </c>
      <c r="N603" s="64" t="s">
        <v>1368</v>
      </c>
    </row>
    <row r="604" spans="1:14" ht="15" customHeight="1" x14ac:dyDescent="0.25">
      <c r="A604" s="201"/>
      <c r="B604" s="33" t="s">
        <v>231</v>
      </c>
      <c r="C604" s="34" t="s">
        <v>692</v>
      </c>
      <c r="D604" s="43">
        <v>10</v>
      </c>
      <c r="E604" s="87" t="s">
        <v>2584</v>
      </c>
      <c r="F604" s="36">
        <v>20</v>
      </c>
      <c r="G604" s="59">
        <f>'-'!G604</f>
        <v>580.84</v>
      </c>
      <c r="H604" s="88"/>
      <c r="I604" s="37"/>
      <c r="J604" s="38" t="s">
        <v>158</v>
      </c>
      <c r="K604" s="39">
        <f t="shared" si="22"/>
        <v>0</v>
      </c>
      <c r="L604" s="64" t="s">
        <v>1587</v>
      </c>
      <c r="M604" s="64" t="s">
        <v>1576</v>
      </c>
      <c r="N604" s="64" t="s">
        <v>1369</v>
      </c>
    </row>
    <row r="605" spans="1:14" ht="15" customHeight="1" x14ac:dyDescent="0.25">
      <c r="A605" s="201"/>
      <c r="B605" s="33" t="s">
        <v>265</v>
      </c>
      <c r="C605" s="34" t="s">
        <v>693</v>
      </c>
      <c r="D605" s="43">
        <v>10</v>
      </c>
      <c r="E605" s="87" t="s">
        <v>2584</v>
      </c>
      <c r="F605" s="36">
        <v>20</v>
      </c>
      <c r="G605" s="59">
        <f>'-'!G605</f>
        <v>561.20000000000005</v>
      </c>
      <c r="H605" s="88"/>
      <c r="I605" s="37"/>
      <c r="J605" s="38" t="s">
        <v>158</v>
      </c>
      <c r="K605" s="39">
        <f t="shared" si="22"/>
        <v>0</v>
      </c>
      <c r="L605" s="64" t="s">
        <v>1586</v>
      </c>
      <c r="M605" s="64" t="s">
        <v>1577</v>
      </c>
      <c r="N605" s="64" t="s">
        <v>1370</v>
      </c>
    </row>
    <row r="606" spans="1:14" ht="15" customHeight="1" x14ac:dyDescent="0.25">
      <c r="A606" s="201"/>
      <c r="B606" s="33" t="s">
        <v>310</v>
      </c>
      <c r="C606" s="34" t="s">
        <v>694</v>
      </c>
      <c r="D606" s="43">
        <v>10</v>
      </c>
      <c r="E606" s="87" t="s">
        <v>2584</v>
      </c>
      <c r="F606" s="36">
        <v>20</v>
      </c>
      <c r="G606" s="59">
        <f>'-'!G606</f>
        <v>546.65</v>
      </c>
      <c r="H606" s="59"/>
      <c r="I606" s="37"/>
      <c r="J606" s="38" t="s">
        <v>158</v>
      </c>
      <c r="K606" s="39">
        <f t="shared" si="22"/>
        <v>0</v>
      </c>
      <c r="L606" s="64" t="s">
        <v>1585</v>
      </c>
      <c r="M606" s="64" t="s">
        <v>1578</v>
      </c>
      <c r="N606" s="64" t="s">
        <v>1371</v>
      </c>
    </row>
    <row r="607" spans="1:14" ht="15" customHeight="1" x14ac:dyDescent="0.25">
      <c r="A607" s="201"/>
      <c r="B607" s="33" t="s">
        <v>311</v>
      </c>
      <c r="C607" s="34" t="s">
        <v>695</v>
      </c>
      <c r="D607" s="43">
        <v>10</v>
      </c>
      <c r="E607" s="87" t="s">
        <v>2584</v>
      </c>
      <c r="F607" s="36">
        <v>20</v>
      </c>
      <c r="G607" s="59">
        <f>'-'!G607</f>
        <v>546.65</v>
      </c>
      <c r="H607" s="59"/>
      <c r="I607" s="37"/>
      <c r="J607" s="38" t="s">
        <v>158</v>
      </c>
      <c r="K607" s="39">
        <f t="shared" si="22"/>
        <v>0</v>
      </c>
      <c r="L607" s="64" t="s">
        <v>1584</v>
      </c>
      <c r="M607" s="64" t="s">
        <v>1579</v>
      </c>
      <c r="N607" s="64" t="s">
        <v>1372</v>
      </c>
    </row>
    <row r="608" spans="1:14" ht="15" customHeight="1" x14ac:dyDescent="0.25">
      <c r="A608" s="201"/>
      <c r="B608" s="33" t="s">
        <v>434</v>
      </c>
      <c r="C608" s="34" t="s">
        <v>696</v>
      </c>
      <c r="D608" s="43">
        <v>10</v>
      </c>
      <c r="E608" s="87" t="s">
        <v>2584</v>
      </c>
      <c r="F608" s="36">
        <v>20</v>
      </c>
      <c r="G608" s="59">
        <f>'-'!G608</f>
        <v>577.01</v>
      </c>
      <c r="H608" s="59"/>
      <c r="I608" s="37"/>
      <c r="J608" s="38" t="s">
        <v>158</v>
      </c>
      <c r="K608" s="39">
        <f t="shared" si="22"/>
        <v>0</v>
      </c>
      <c r="L608" s="64" t="s">
        <v>1583</v>
      </c>
      <c r="M608" s="64" t="s">
        <v>1580</v>
      </c>
      <c r="N608" s="64" t="s">
        <v>1373</v>
      </c>
    </row>
    <row r="609" spans="1:14" ht="15" customHeight="1" x14ac:dyDescent="0.25">
      <c r="A609" s="201"/>
      <c r="B609" s="33" t="s">
        <v>435</v>
      </c>
      <c r="C609" s="34" t="s">
        <v>697</v>
      </c>
      <c r="D609" s="43">
        <v>10</v>
      </c>
      <c r="E609" s="87" t="s">
        <v>2584</v>
      </c>
      <c r="F609" s="36">
        <v>20</v>
      </c>
      <c r="G609" s="59">
        <f>'-'!G609</f>
        <v>628.30999999999995</v>
      </c>
      <c r="H609" s="59"/>
      <c r="I609" s="37"/>
      <c r="J609" s="38" t="s">
        <v>158</v>
      </c>
      <c r="K609" s="39">
        <f t="shared" si="22"/>
        <v>0</v>
      </c>
      <c r="L609" s="64" t="s">
        <v>1582</v>
      </c>
      <c r="M609" s="64" t="s">
        <v>1581</v>
      </c>
      <c r="N609" s="64" t="s">
        <v>1374</v>
      </c>
    </row>
    <row r="610" spans="1:14" x14ac:dyDescent="0.25">
      <c r="A610" s="202"/>
      <c r="B610" s="199" t="s">
        <v>2448</v>
      </c>
      <c r="C610" s="199"/>
      <c r="D610" s="199"/>
      <c r="E610" s="199"/>
      <c r="F610" s="199"/>
      <c r="G610" s="199"/>
      <c r="H610" s="199"/>
      <c r="I610" s="199"/>
      <c r="J610" s="199"/>
      <c r="K610" s="199"/>
    </row>
    <row r="611" spans="1:14" ht="19.5" customHeight="1" x14ac:dyDescent="0.25">
      <c r="A611" s="203"/>
      <c r="B611" s="33" t="s">
        <v>2443</v>
      </c>
      <c r="C611" s="34" t="s">
        <v>2438</v>
      </c>
      <c r="D611" s="43">
        <v>10</v>
      </c>
      <c r="E611" s="87" t="s">
        <v>2584</v>
      </c>
      <c r="F611" s="36">
        <v>200</v>
      </c>
      <c r="G611" s="59">
        <f>'-'!G611</f>
        <v>898.58</v>
      </c>
      <c r="H611" s="59"/>
      <c r="I611" s="37"/>
      <c r="J611" s="38" t="s">
        <v>158</v>
      </c>
      <c r="K611" s="39">
        <f>G611*I611</f>
        <v>0</v>
      </c>
      <c r="L611" s="64" t="s">
        <v>2449</v>
      </c>
      <c r="M611" s="64" t="s">
        <v>2454</v>
      </c>
      <c r="N611" s="64" t="s">
        <v>2459</v>
      </c>
    </row>
    <row r="612" spans="1:14" ht="19.5" customHeight="1" x14ac:dyDescent="0.25">
      <c r="A612" s="203"/>
      <c r="B612" s="33" t="s">
        <v>2444</v>
      </c>
      <c r="C612" s="34" t="s">
        <v>2439</v>
      </c>
      <c r="D612" s="43">
        <v>10</v>
      </c>
      <c r="E612" s="87" t="s">
        <v>2584</v>
      </c>
      <c r="F612" s="36">
        <v>200</v>
      </c>
      <c r="G612" s="59">
        <f>'-'!G612</f>
        <v>880.63</v>
      </c>
      <c r="H612" s="59"/>
      <c r="I612" s="37"/>
      <c r="J612" s="38" t="s">
        <v>158</v>
      </c>
      <c r="K612" s="39">
        <f>G612*I612</f>
        <v>0</v>
      </c>
      <c r="L612" s="64" t="s">
        <v>2450</v>
      </c>
      <c r="M612" s="64" t="s">
        <v>2455</v>
      </c>
      <c r="N612" s="64" t="s">
        <v>2460</v>
      </c>
    </row>
    <row r="613" spans="1:14" ht="19.5" customHeight="1" x14ac:dyDescent="0.25">
      <c r="A613" s="203"/>
      <c r="B613" s="33" t="s">
        <v>2445</v>
      </c>
      <c r="C613" s="34" t="s">
        <v>2440</v>
      </c>
      <c r="D613" s="43">
        <v>10</v>
      </c>
      <c r="E613" s="87" t="s">
        <v>2584</v>
      </c>
      <c r="F613" s="36">
        <v>200</v>
      </c>
      <c r="G613" s="59">
        <f>'-'!G613</f>
        <v>880.63</v>
      </c>
      <c r="H613" s="59"/>
      <c r="I613" s="37"/>
      <c r="J613" s="38" t="s">
        <v>158</v>
      </c>
      <c r="K613" s="39">
        <f>G613*I613</f>
        <v>0</v>
      </c>
      <c r="L613" s="64" t="s">
        <v>2451</v>
      </c>
      <c r="M613" s="64" t="s">
        <v>2456</v>
      </c>
      <c r="N613" s="64" t="s">
        <v>2461</v>
      </c>
    </row>
    <row r="614" spans="1:14" ht="19.5" customHeight="1" x14ac:dyDescent="0.25">
      <c r="A614" s="203"/>
      <c r="B614" s="33" t="s">
        <v>2446</v>
      </c>
      <c r="C614" s="34" t="s">
        <v>2441</v>
      </c>
      <c r="D614" s="43">
        <v>10</v>
      </c>
      <c r="E614" s="87" t="s">
        <v>2584</v>
      </c>
      <c r="F614" s="36">
        <v>200</v>
      </c>
      <c r="G614" s="59">
        <f>'-'!G614</f>
        <v>880.63</v>
      </c>
      <c r="H614" s="59"/>
      <c r="I614" s="37"/>
      <c r="J614" s="38" t="s">
        <v>158</v>
      </c>
      <c r="K614" s="39">
        <f>G614*I614</f>
        <v>0</v>
      </c>
      <c r="L614" s="64" t="s">
        <v>2452</v>
      </c>
      <c r="M614" s="64" t="s">
        <v>2457</v>
      </c>
      <c r="N614" s="64" t="s">
        <v>2462</v>
      </c>
    </row>
    <row r="615" spans="1:14" ht="19.5" customHeight="1" x14ac:dyDescent="0.25">
      <c r="A615" s="204"/>
      <c r="B615" s="33" t="s">
        <v>2447</v>
      </c>
      <c r="C615" s="34" t="s">
        <v>2442</v>
      </c>
      <c r="D615" s="43">
        <v>10</v>
      </c>
      <c r="E615" s="87" t="s">
        <v>2584</v>
      </c>
      <c r="F615" s="36">
        <v>200</v>
      </c>
      <c r="G615" s="59">
        <f>'-'!G615</f>
        <v>880.63</v>
      </c>
      <c r="H615" s="59"/>
      <c r="I615" s="37"/>
      <c r="J615" s="38" t="s">
        <v>158</v>
      </c>
      <c r="K615" s="39">
        <f>G615*I615</f>
        <v>0</v>
      </c>
      <c r="L615" s="64" t="s">
        <v>2453</v>
      </c>
      <c r="M615" s="64" t="s">
        <v>2458</v>
      </c>
      <c r="N615" s="64" t="s">
        <v>2463</v>
      </c>
    </row>
    <row r="616" spans="1:14" x14ac:dyDescent="0.25">
      <c r="A616" s="200"/>
      <c r="B616" s="199" t="s">
        <v>274</v>
      </c>
      <c r="C616" s="199"/>
      <c r="D616" s="199"/>
      <c r="E616" s="199"/>
      <c r="F616" s="199"/>
      <c r="G616" s="199"/>
      <c r="H616" s="199"/>
      <c r="I616" s="199"/>
      <c r="J616" s="199"/>
      <c r="K616" s="199"/>
    </row>
    <row r="617" spans="1:14" ht="89.25" customHeight="1" x14ac:dyDescent="0.25">
      <c r="A617" s="200"/>
      <c r="B617" s="33" t="s">
        <v>286</v>
      </c>
      <c r="C617" s="34" t="s">
        <v>698</v>
      </c>
      <c r="D617" s="43">
        <v>5</v>
      </c>
      <c r="E617" s="87">
        <v>5</v>
      </c>
      <c r="F617" s="36">
        <v>20</v>
      </c>
      <c r="G617" s="59">
        <f>'-'!G617</f>
        <v>1426.29</v>
      </c>
      <c r="H617" s="59"/>
      <c r="I617" s="37"/>
      <c r="J617" s="38" t="s">
        <v>158</v>
      </c>
      <c r="K617" s="39">
        <f>G617*I617</f>
        <v>0</v>
      </c>
      <c r="L617" s="64" t="s">
        <v>1594</v>
      </c>
      <c r="M617" s="64" t="s">
        <v>1593</v>
      </c>
      <c r="N617" s="64" t="s">
        <v>1375</v>
      </c>
    </row>
    <row r="618" spans="1:14" x14ac:dyDescent="0.25">
      <c r="A618" s="201"/>
      <c r="B618" s="199" t="s">
        <v>499</v>
      </c>
      <c r="C618" s="199"/>
      <c r="D618" s="199"/>
      <c r="E618" s="199"/>
      <c r="F618" s="199"/>
      <c r="G618" s="199"/>
      <c r="H618" s="199"/>
      <c r="I618" s="199"/>
      <c r="J618" s="199"/>
      <c r="K618" s="199"/>
    </row>
    <row r="619" spans="1:14" ht="61.5" customHeight="1" x14ac:dyDescent="0.25">
      <c r="A619" s="201"/>
      <c r="B619" s="33" t="s">
        <v>325</v>
      </c>
      <c r="C619" s="34" t="s">
        <v>699</v>
      </c>
      <c r="D619" s="190">
        <v>1</v>
      </c>
      <c r="E619" s="87">
        <v>20</v>
      </c>
      <c r="F619" s="36">
        <v>60</v>
      </c>
      <c r="G619" s="59">
        <f>'-'!G619</f>
        <v>241.9</v>
      </c>
      <c r="H619" s="59"/>
      <c r="I619" s="37"/>
      <c r="J619" s="38" t="s">
        <v>158</v>
      </c>
      <c r="K619" s="39">
        <f t="shared" ref="K619:K630" si="23">G619*I619</f>
        <v>0</v>
      </c>
      <c r="L619" s="64" t="s">
        <v>1376</v>
      </c>
      <c r="N619" s="64" t="s">
        <v>1377</v>
      </c>
    </row>
    <row r="620" spans="1:14" ht="22.5" customHeight="1" x14ac:dyDescent="0.25">
      <c r="A620" s="201"/>
      <c r="B620" s="33" t="s">
        <v>495</v>
      </c>
      <c r="C620" s="34" t="s">
        <v>700</v>
      </c>
      <c r="D620" s="190">
        <v>1</v>
      </c>
      <c r="E620" s="87">
        <v>25</v>
      </c>
      <c r="F620" s="36">
        <v>100</v>
      </c>
      <c r="G620" s="59">
        <f>'-'!G620</f>
        <v>126.53</v>
      </c>
      <c r="H620" s="59"/>
      <c r="I620" s="37"/>
      <c r="J620" s="38" t="s">
        <v>158</v>
      </c>
      <c r="K620" s="39">
        <f t="shared" si="23"/>
        <v>0</v>
      </c>
      <c r="L620" s="64" t="s">
        <v>1378</v>
      </c>
      <c r="N620" s="64" t="s">
        <v>1379</v>
      </c>
    </row>
    <row r="621" spans="1:14" ht="22.5" customHeight="1" x14ac:dyDescent="0.25">
      <c r="A621" s="201"/>
      <c r="B621" s="33" t="s">
        <v>496</v>
      </c>
      <c r="C621" s="34" t="s">
        <v>701</v>
      </c>
      <c r="D621" s="190">
        <v>1</v>
      </c>
      <c r="E621" s="87">
        <v>25</v>
      </c>
      <c r="F621" s="36">
        <v>100</v>
      </c>
      <c r="G621" s="59">
        <f>'-'!G621</f>
        <v>133.9</v>
      </c>
      <c r="H621" s="59"/>
      <c r="I621" s="37"/>
      <c r="J621" s="38" t="s">
        <v>158</v>
      </c>
      <c r="K621" s="39">
        <f t="shared" si="23"/>
        <v>0</v>
      </c>
      <c r="L621" s="64" t="s">
        <v>1380</v>
      </c>
      <c r="N621" s="64" t="s">
        <v>1381</v>
      </c>
    </row>
    <row r="622" spans="1:14" ht="22.5" customHeight="1" x14ac:dyDescent="0.25">
      <c r="A622" s="201"/>
      <c r="B622" s="33" t="s">
        <v>533</v>
      </c>
      <c r="C622" s="34" t="s">
        <v>702</v>
      </c>
      <c r="D622" s="190">
        <v>1</v>
      </c>
      <c r="E622" s="87">
        <v>25</v>
      </c>
      <c r="F622" s="36">
        <v>50</v>
      </c>
      <c r="G622" s="59">
        <f>'-'!G622</f>
        <v>189.29</v>
      </c>
      <c r="H622" s="59"/>
      <c r="I622" s="37"/>
      <c r="J622" s="38" t="s">
        <v>158</v>
      </c>
      <c r="K622" s="39">
        <f t="shared" si="23"/>
        <v>0</v>
      </c>
      <c r="L622" s="64" t="s">
        <v>1382</v>
      </c>
      <c r="N622" s="64" t="s">
        <v>1383</v>
      </c>
    </row>
    <row r="623" spans="1:14" ht="22.5" customHeight="1" x14ac:dyDescent="0.25">
      <c r="A623" s="201"/>
      <c r="B623" s="33" t="s">
        <v>678</v>
      </c>
      <c r="C623" s="34" t="s">
        <v>703</v>
      </c>
      <c r="D623" s="190">
        <v>1</v>
      </c>
      <c r="E623" s="87">
        <v>10</v>
      </c>
      <c r="F623" s="36">
        <v>40</v>
      </c>
      <c r="G623" s="59">
        <f>'-'!G623</f>
        <v>331.24</v>
      </c>
      <c r="H623" s="59"/>
      <c r="I623" s="37"/>
      <c r="J623" s="38" t="s">
        <v>158</v>
      </c>
      <c r="K623" s="39">
        <f t="shared" si="23"/>
        <v>0</v>
      </c>
      <c r="L623" s="64" t="s">
        <v>1384</v>
      </c>
      <c r="N623" s="64" t="s">
        <v>1385</v>
      </c>
    </row>
    <row r="624" spans="1:14" ht="21.75" customHeight="1" x14ac:dyDescent="0.25">
      <c r="A624" s="201"/>
      <c r="B624" s="33" t="s">
        <v>497</v>
      </c>
      <c r="C624" s="34" t="s">
        <v>704</v>
      </c>
      <c r="D624" s="190">
        <v>1</v>
      </c>
      <c r="E624" s="87">
        <v>25</v>
      </c>
      <c r="F624" s="36">
        <v>100</v>
      </c>
      <c r="G624" s="59">
        <f>'-'!G624</f>
        <v>114.51</v>
      </c>
      <c r="H624" s="59"/>
      <c r="I624" s="37"/>
      <c r="J624" s="38" t="s">
        <v>158</v>
      </c>
      <c r="K624" s="39">
        <f t="shared" si="23"/>
        <v>0</v>
      </c>
      <c r="L624" s="64" t="s">
        <v>1386</v>
      </c>
      <c r="N624" s="64" t="s">
        <v>1387</v>
      </c>
    </row>
    <row r="625" spans="1:14" ht="21.75" customHeight="1" x14ac:dyDescent="0.25">
      <c r="A625" s="201"/>
      <c r="B625" s="33" t="s">
        <v>498</v>
      </c>
      <c r="C625" s="34" t="s">
        <v>705</v>
      </c>
      <c r="D625" s="190">
        <v>1</v>
      </c>
      <c r="E625" s="87">
        <v>25</v>
      </c>
      <c r="F625" s="36">
        <v>100</v>
      </c>
      <c r="G625" s="59">
        <f>'-'!G625</f>
        <v>115.75</v>
      </c>
      <c r="H625" s="59"/>
      <c r="I625" s="37"/>
      <c r="J625" s="38" t="s">
        <v>158</v>
      </c>
      <c r="K625" s="39">
        <f t="shared" si="23"/>
        <v>0</v>
      </c>
      <c r="L625" s="64" t="s">
        <v>1388</v>
      </c>
      <c r="N625" s="64" t="s">
        <v>1389</v>
      </c>
    </row>
    <row r="626" spans="1:14" ht="21.75" customHeight="1" x14ac:dyDescent="0.25">
      <c r="A626" s="201"/>
      <c r="B626" s="33" t="s">
        <v>654</v>
      </c>
      <c r="C626" s="34" t="s">
        <v>706</v>
      </c>
      <c r="D626" s="190">
        <v>1</v>
      </c>
      <c r="E626" s="87">
        <v>25</v>
      </c>
      <c r="F626" s="36">
        <v>50</v>
      </c>
      <c r="G626" s="59">
        <f>'-'!G626</f>
        <v>172.2</v>
      </c>
      <c r="H626" s="59"/>
      <c r="I626" s="37"/>
      <c r="J626" s="38" t="s">
        <v>158</v>
      </c>
      <c r="K626" s="39">
        <f t="shared" si="23"/>
        <v>0</v>
      </c>
      <c r="L626" s="64" t="s">
        <v>1390</v>
      </c>
      <c r="N626" s="64" t="s">
        <v>1391</v>
      </c>
    </row>
    <row r="627" spans="1:14" ht="21.75" customHeight="1" x14ac:dyDescent="0.25">
      <c r="A627" s="201"/>
      <c r="B627" s="33" t="s">
        <v>573</v>
      </c>
      <c r="C627" s="34" t="s">
        <v>707</v>
      </c>
      <c r="D627" s="190">
        <v>1</v>
      </c>
      <c r="E627" s="87">
        <v>10</v>
      </c>
      <c r="F627" s="36">
        <v>40</v>
      </c>
      <c r="G627" s="59">
        <f>'-'!G627</f>
        <v>319.48</v>
      </c>
      <c r="H627" s="59"/>
      <c r="I627" s="37"/>
      <c r="J627" s="38" t="s">
        <v>158</v>
      </c>
      <c r="K627" s="39">
        <f t="shared" si="23"/>
        <v>0</v>
      </c>
      <c r="L627" s="64" t="s">
        <v>1392</v>
      </c>
      <c r="N627" s="64" t="s">
        <v>1393</v>
      </c>
    </row>
    <row r="628" spans="1:14" ht="32.25" customHeight="1" x14ac:dyDescent="0.25">
      <c r="A628" s="201"/>
      <c r="B628" s="33" t="s">
        <v>534</v>
      </c>
      <c r="C628" s="34" t="s">
        <v>708</v>
      </c>
      <c r="D628" s="190">
        <v>1</v>
      </c>
      <c r="E628" s="87">
        <v>20</v>
      </c>
      <c r="F628" s="36">
        <v>80</v>
      </c>
      <c r="G628" s="59">
        <f>'-'!G628</f>
        <v>278.48</v>
      </c>
      <c r="H628" s="59"/>
      <c r="I628" s="37"/>
      <c r="J628" s="38" t="s">
        <v>158</v>
      </c>
      <c r="K628" s="39">
        <f t="shared" si="23"/>
        <v>0</v>
      </c>
      <c r="L628" s="64" t="s">
        <v>1394</v>
      </c>
      <c r="N628" s="64" t="s">
        <v>1395</v>
      </c>
    </row>
    <row r="629" spans="1:14" ht="32.25" customHeight="1" x14ac:dyDescent="0.25">
      <c r="A629" s="201"/>
      <c r="B629" s="33" t="s">
        <v>535</v>
      </c>
      <c r="C629" s="34" t="s">
        <v>709</v>
      </c>
      <c r="D629" s="190">
        <v>1</v>
      </c>
      <c r="E629" s="87">
        <v>25</v>
      </c>
      <c r="F629" s="36">
        <v>50</v>
      </c>
      <c r="G629" s="59">
        <f>'-'!G629</f>
        <v>412.15</v>
      </c>
      <c r="H629" s="59"/>
      <c r="I629" s="37"/>
      <c r="J629" s="38" t="s">
        <v>158</v>
      </c>
      <c r="K629" s="39">
        <f t="shared" si="23"/>
        <v>0</v>
      </c>
      <c r="L629" s="64" t="s">
        <v>1396</v>
      </c>
      <c r="N629" s="64" t="s">
        <v>1397</v>
      </c>
    </row>
    <row r="630" spans="1:14" ht="32.25" customHeight="1" x14ac:dyDescent="0.25">
      <c r="A630" s="201"/>
      <c r="B630" s="33" t="s">
        <v>536</v>
      </c>
      <c r="C630" s="34" t="s">
        <v>710</v>
      </c>
      <c r="D630" s="190">
        <v>1</v>
      </c>
      <c r="E630" s="87">
        <v>20</v>
      </c>
      <c r="F630" s="36">
        <v>40</v>
      </c>
      <c r="G630" s="59">
        <f>'-'!G630</f>
        <v>594.14</v>
      </c>
      <c r="H630" s="59"/>
      <c r="I630" s="37"/>
      <c r="J630" s="38" t="s">
        <v>158</v>
      </c>
      <c r="K630" s="39">
        <f t="shared" si="23"/>
        <v>0</v>
      </c>
      <c r="L630" s="64" t="s">
        <v>1398</v>
      </c>
      <c r="N630" s="64" t="s">
        <v>1399</v>
      </c>
    </row>
    <row r="631" spans="1:14" x14ac:dyDescent="0.25">
      <c r="A631" s="202"/>
      <c r="B631" s="205" t="s">
        <v>1766</v>
      </c>
      <c r="C631" s="206"/>
      <c r="D631" s="206"/>
      <c r="E631" s="206"/>
      <c r="F631" s="206"/>
      <c r="G631" s="206"/>
      <c r="H631" s="206"/>
      <c r="I631" s="206"/>
      <c r="J631" s="206"/>
      <c r="K631" s="207"/>
    </row>
    <row r="632" spans="1:14" ht="31.5" customHeight="1" x14ac:dyDescent="0.25">
      <c r="A632" s="203"/>
      <c r="B632" s="33" t="s">
        <v>1757</v>
      </c>
      <c r="C632" s="96" t="s">
        <v>3550</v>
      </c>
      <c r="D632" s="190">
        <v>1</v>
      </c>
      <c r="E632" s="87">
        <v>10</v>
      </c>
      <c r="F632" s="36">
        <v>50</v>
      </c>
      <c r="G632" s="59">
        <f>'-'!G632</f>
        <v>312.20999999999998</v>
      </c>
      <c r="H632" s="88"/>
      <c r="I632" s="37"/>
      <c r="J632" s="38" t="s">
        <v>158</v>
      </c>
      <c r="K632" s="39">
        <f>G632*I632</f>
        <v>0</v>
      </c>
      <c r="L632" s="64" t="s">
        <v>1760</v>
      </c>
      <c r="N632" s="64" t="s">
        <v>1761</v>
      </c>
    </row>
    <row r="633" spans="1:14" ht="31.5" customHeight="1" x14ac:dyDescent="0.25">
      <c r="A633" s="203"/>
      <c r="B633" s="33" t="s">
        <v>1758</v>
      </c>
      <c r="C633" s="96" t="s">
        <v>3551</v>
      </c>
      <c r="D633" s="190">
        <v>1</v>
      </c>
      <c r="E633" s="87">
        <v>10</v>
      </c>
      <c r="F633" s="36">
        <v>50</v>
      </c>
      <c r="G633" s="59">
        <f>'-'!G633</f>
        <v>361.93</v>
      </c>
      <c r="H633" s="88"/>
      <c r="I633" s="37"/>
      <c r="J633" s="38" t="s">
        <v>158</v>
      </c>
      <c r="K633" s="39">
        <f>G633*I633</f>
        <v>0</v>
      </c>
      <c r="L633" s="64" t="s">
        <v>1762</v>
      </c>
      <c r="N633" s="64" t="s">
        <v>1763</v>
      </c>
    </row>
    <row r="634" spans="1:14" ht="31.5" customHeight="1" x14ac:dyDescent="0.25">
      <c r="A634" s="204"/>
      <c r="B634" s="33" t="s">
        <v>1759</v>
      </c>
      <c r="C634" s="34" t="s">
        <v>1756</v>
      </c>
      <c r="D634" s="35">
        <v>1</v>
      </c>
      <c r="E634" s="87">
        <v>10</v>
      </c>
      <c r="F634" s="36">
        <v>50</v>
      </c>
      <c r="G634" s="59">
        <f>'-'!G634</f>
        <v>300.29000000000002</v>
      </c>
      <c r="H634" s="59"/>
      <c r="I634" s="37"/>
      <c r="J634" s="38" t="s">
        <v>158</v>
      </c>
      <c r="K634" s="39">
        <f>G634*I634</f>
        <v>0</v>
      </c>
      <c r="L634" s="64" t="s">
        <v>1764</v>
      </c>
      <c r="N634" s="64" t="s">
        <v>1765</v>
      </c>
    </row>
    <row r="635" spans="1:14" x14ac:dyDescent="0.25">
      <c r="A635" s="201"/>
      <c r="B635" s="199" t="s">
        <v>394</v>
      </c>
      <c r="C635" s="199"/>
      <c r="D635" s="199"/>
      <c r="E635" s="199"/>
      <c r="F635" s="199"/>
      <c r="G635" s="199"/>
      <c r="H635" s="199"/>
      <c r="I635" s="199"/>
      <c r="J635" s="199"/>
      <c r="K635" s="199"/>
    </row>
    <row r="636" spans="1:14" ht="16.5" customHeight="1" x14ac:dyDescent="0.25">
      <c r="A636" s="201"/>
      <c r="B636" s="33" t="s">
        <v>441</v>
      </c>
      <c r="C636" s="34" t="s">
        <v>745</v>
      </c>
      <c r="D636" s="35">
        <v>1</v>
      </c>
      <c r="E636" s="87">
        <v>10</v>
      </c>
      <c r="F636" s="36">
        <v>60</v>
      </c>
      <c r="G636" s="59">
        <f>'-'!G636</f>
        <v>291.41000000000003</v>
      </c>
      <c r="H636" s="59"/>
      <c r="I636" s="37"/>
      <c r="J636" s="38" t="s">
        <v>158</v>
      </c>
      <c r="K636" s="39">
        <f t="shared" ref="K636:K641" si="24">G636*I636</f>
        <v>0</v>
      </c>
      <c r="L636" s="64" t="s">
        <v>1400</v>
      </c>
      <c r="N636" s="64" t="s">
        <v>1401</v>
      </c>
    </row>
    <row r="637" spans="1:14" ht="16.5" customHeight="1" x14ac:dyDescent="0.25">
      <c r="A637" s="201"/>
      <c r="B637" s="33" t="s">
        <v>436</v>
      </c>
      <c r="C637" s="34" t="s">
        <v>746</v>
      </c>
      <c r="D637" s="35">
        <v>1</v>
      </c>
      <c r="E637" s="87">
        <v>10</v>
      </c>
      <c r="F637" s="36">
        <v>60</v>
      </c>
      <c r="G637" s="59">
        <f>'-'!G637</f>
        <v>357.75</v>
      </c>
      <c r="H637" s="59"/>
      <c r="I637" s="37"/>
      <c r="J637" s="38" t="s">
        <v>158</v>
      </c>
      <c r="K637" s="39">
        <f t="shared" si="24"/>
        <v>0</v>
      </c>
      <c r="L637" s="64" t="s">
        <v>1402</v>
      </c>
      <c r="N637" s="64" t="s">
        <v>1403</v>
      </c>
    </row>
    <row r="638" spans="1:14" ht="16.5" customHeight="1" x14ac:dyDescent="0.25">
      <c r="A638" s="201"/>
      <c r="B638" s="33" t="s">
        <v>471</v>
      </c>
      <c r="C638" s="34" t="s">
        <v>747</v>
      </c>
      <c r="D638" s="35">
        <v>1</v>
      </c>
      <c r="E638" s="87">
        <v>10</v>
      </c>
      <c r="F638" s="36">
        <v>60</v>
      </c>
      <c r="G638" s="59">
        <f>'-'!G638</f>
        <v>410.88</v>
      </c>
      <c r="H638" s="88"/>
      <c r="I638" s="37"/>
      <c r="J638" s="38" t="s">
        <v>158</v>
      </c>
      <c r="K638" s="39">
        <f t="shared" si="24"/>
        <v>0</v>
      </c>
      <c r="L638" s="64" t="s">
        <v>1404</v>
      </c>
      <c r="N638" s="64" t="s">
        <v>1405</v>
      </c>
    </row>
    <row r="639" spans="1:14" ht="16.5" customHeight="1" x14ac:dyDescent="0.25">
      <c r="A639" s="201"/>
      <c r="B639" s="33" t="s">
        <v>472</v>
      </c>
      <c r="C639" s="34" t="s">
        <v>748</v>
      </c>
      <c r="D639" s="35">
        <v>1</v>
      </c>
      <c r="E639" s="87">
        <v>10</v>
      </c>
      <c r="F639" s="36">
        <v>60</v>
      </c>
      <c r="G639" s="59">
        <f>'-'!G639</f>
        <v>499.39</v>
      </c>
      <c r="H639" s="59"/>
      <c r="I639" s="37"/>
      <c r="J639" s="38" t="s">
        <v>158</v>
      </c>
      <c r="K639" s="39">
        <f t="shared" si="24"/>
        <v>0</v>
      </c>
      <c r="L639" s="64" t="s">
        <v>1406</v>
      </c>
      <c r="N639" s="64" t="s">
        <v>1407</v>
      </c>
    </row>
    <row r="640" spans="1:14" ht="16.5" customHeight="1" x14ac:dyDescent="0.25">
      <c r="A640" s="201"/>
      <c r="B640" s="33" t="s">
        <v>473</v>
      </c>
      <c r="C640" s="34" t="s">
        <v>749</v>
      </c>
      <c r="D640" s="35">
        <v>1</v>
      </c>
      <c r="E640" s="87">
        <v>10</v>
      </c>
      <c r="F640" s="36">
        <v>60</v>
      </c>
      <c r="G640" s="59">
        <f>'-'!G640</f>
        <v>539.21</v>
      </c>
      <c r="H640" s="59"/>
      <c r="I640" s="37"/>
      <c r="J640" s="38" t="s">
        <v>158</v>
      </c>
      <c r="K640" s="39">
        <f t="shared" si="24"/>
        <v>0</v>
      </c>
      <c r="L640" s="64" t="s">
        <v>1408</v>
      </c>
      <c r="N640" s="64" t="s">
        <v>1409</v>
      </c>
    </row>
    <row r="641" spans="1:14" ht="16.5" customHeight="1" x14ac:dyDescent="0.25">
      <c r="A641" s="201"/>
      <c r="B641" s="33" t="s">
        <v>474</v>
      </c>
      <c r="C641" s="34" t="s">
        <v>750</v>
      </c>
      <c r="D641" s="35">
        <v>1</v>
      </c>
      <c r="E641" s="87">
        <v>10</v>
      </c>
      <c r="F641" s="36">
        <v>60</v>
      </c>
      <c r="G641" s="59">
        <f>'-'!G641</f>
        <v>720.86</v>
      </c>
      <c r="H641" s="59"/>
      <c r="I641" s="37"/>
      <c r="J641" s="38" t="s">
        <v>158</v>
      </c>
      <c r="K641" s="39">
        <f t="shared" si="24"/>
        <v>0</v>
      </c>
      <c r="L641" s="64" t="s">
        <v>1410</v>
      </c>
      <c r="N641" s="64" t="s">
        <v>1411</v>
      </c>
    </row>
    <row r="642" spans="1:14" x14ac:dyDescent="0.25">
      <c r="A642" s="201"/>
      <c r="B642" s="199" t="s">
        <v>1616</v>
      </c>
      <c r="C642" s="199"/>
      <c r="D642" s="199"/>
      <c r="E642" s="199"/>
      <c r="F642" s="199"/>
      <c r="G642" s="199"/>
      <c r="H642" s="199"/>
      <c r="I642" s="199"/>
      <c r="J642" s="199"/>
      <c r="K642" s="199"/>
    </row>
    <row r="643" spans="1:14" ht="77.25" customHeight="1" x14ac:dyDescent="0.25">
      <c r="A643" s="201"/>
      <c r="B643" s="33" t="s">
        <v>1618</v>
      </c>
      <c r="C643" s="34" t="s">
        <v>1617</v>
      </c>
      <c r="D643" s="35">
        <v>1</v>
      </c>
      <c r="E643" s="87">
        <v>50</v>
      </c>
      <c r="F643" s="36">
        <v>500</v>
      </c>
      <c r="G643" s="59">
        <f>'-'!G643</f>
        <v>83.54</v>
      </c>
      <c r="H643" s="59"/>
      <c r="I643" s="37"/>
      <c r="J643" s="38" t="s">
        <v>158</v>
      </c>
      <c r="K643" s="39">
        <f>G643*I643</f>
        <v>0</v>
      </c>
      <c r="L643" s="64" t="s">
        <v>1631</v>
      </c>
      <c r="N643" s="64" t="s">
        <v>1632</v>
      </c>
    </row>
    <row r="644" spans="1:14" x14ac:dyDescent="0.25">
      <c r="A644" s="201"/>
      <c r="B644" s="199" t="s">
        <v>656</v>
      </c>
      <c r="C644" s="199"/>
      <c r="D644" s="199"/>
      <c r="E644" s="199"/>
      <c r="F644" s="199"/>
      <c r="G644" s="199"/>
      <c r="H644" s="199"/>
      <c r="I644" s="199"/>
      <c r="J644" s="199"/>
      <c r="K644" s="199"/>
    </row>
    <row r="645" spans="1:14" ht="77.25" customHeight="1" x14ac:dyDescent="0.25">
      <c r="A645" s="201"/>
      <c r="B645" s="33" t="s">
        <v>679</v>
      </c>
      <c r="C645" s="34" t="s">
        <v>655</v>
      </c>
      <c r="D645" s="35">
        <v>1</v>
      </c>
      <c r="E645" s="86">
        <v>15</v>
      </c>
      <c r="F645" s="36">
        <v>60</v>
      </c>
      <c r="G645" s="59">
        <f>'-'!G645</f>
        <v>140.1</v>
      </c>
      <c r="H645" s="59"/>
      <c r="I645" s="37"/>
      <c r="J645" s="38" t="s">
        <v>158</v>
      </c>
      <c r="K645" s="39">
        <f>G645*I645</f>
        <v>0</v>
      </c>
      <c r="L645" s="64" t="s">
        <v>1412</v>
      </c>
      <c r="N645" s="64" t="s">
        <v>1413</v>
      </c>
    </row>
    <row r="646" spans="1:14" x14ac:dyDescent="0.25">
      <c r="A646" s="202"/>
      <c r="B646" s="199" t="s">
        <v>1709</v>
      </c>
      <c r="C646" s="199"/>
      <c r="D646" s="199"/>
      <c r="E646" s="199"/>
      <c r="F646" s="199"/>
      <c r="G646" s="199"/>
      <c r="H646" s="199"/>
      <c r="I646" s="199"/>
      <c r="J646" s="199"/>
      <c r="K646" s="199"/>
    </row>
    <row r="647" spans="1:14" ht="16.5" customHeight="1" x14ac:dyDescent="0.25">
      <c r="A647" s="203"/>
      <c r="B647" s="33" t="s">
        <v>1724</v>
      </c>
      <c r="C647" s="34" t="s">
        <v>2723</v>
      </c>
      <c r="D647" s="35">
        <v>1</v>
      </c>
      <c r="E647" s="86">
        <v>6</v>
      </c>
      <c r="F647" s="36">
        <v>24</v>
      </c>
      <c r="G647" s="59">
        <f>'-'!G647</f>
        <v>304.06</v>
      </c>
      <c r="H647" s="89">
        <v>6</v>
      </c>
      <c r="I647" s="37"/>
      <c r="J647" s="38" t="s">
        <v>158</v>
      </c>
      <c r="K647" s="39">
        <f t="shared" ref="K647:K653" si="25">G647*I647</f>
        <v>0</v>
      </c>
      <c r="L647" s="64" t="s">
        <v>1710</v>
      </c>
      <c r="N647" s="64" t="s">
        <v>1711</v>
      </c>
    </row>
    <row r="648" spans="1:14" ht="16.5" customHeight="1" x14ac:dyDescent="0.25">
      <c r="A648" s="203"/>
      <c r="B648" s="33" t="s">
        <v>1725</v>
      </c>
      <c r="C648" s="34" t="s">
        <v>2724</v>
      </c>
      <c r="D648" s="35">
        <v>1</v>
      </c>
      <c r="E648" s="86">
        <v>6</v>
      </c>
      <c r="F648" s="36">
        <v>24</v>
      </c>
      <c r="G648" s="59">
        <f>'-'!G648</f>
        <v>315.2</v>
      </c>
      <c r="H648" s="89">
        <v>6</v>
      </c>
      <c r="I648" s="37"/>
      <c r="J648" s="38" t="s">
        <v>158</v>
      </c>
      <c r="K648" s="39">
        <f t="shared" si="25"/>
        <v>0</v>
      </c>
      <c r="L648" s="64" t="s">
        <v>1712</v>
      </c>
      <c r="N648" s="64" t="s">
        <v>1713</v>
      </c>
    </row>
    <row r="649" spans="1:14" ht="16.5" customHeight="1" x14ac:dyDescent="0.25">
      <c r="A649" s="203"/>
      <c r="B649" s="33" t="s">
        <v>1726</v>
      </c>
      <c r="C649" s="34" t="s">
        <v>2725</v>
      </c>
      <c r="D649" s="35">
        <v>1</v>
      </c>
      <c r="E649" s="86">
        <v>6</v>
      </c>
      <c r="F649" s="36">
        <v>24</v>
      </c>
      <c r="G649" s="59">
        <f>'-'!G649</f>
        <v>333.73</v>
      </c>
      <c r="H649" s="89">
        <v>6</v>
      </c>
      <c r="I649" s="37"/>
      <c r="J649" s="38" t="s">
        <v>158</v>
      </c>
      <c r="K649" s="39">
        <f t="shared" si="25"/>
        <v>0</v>
      </c>
      <c r="L649" s="64" t="s">
        <v>1714</v>
      </c>
      <c r="N649" s="64" t="s">
        <v>1715</v>
      </c>
    </row>
    <row r="650" spans="1:14" ht="16.5" customHeight="1" x14ac:dyDescent="0.25">
      <c r="A650" s="203"/>
      <c r="B650" s="33" t="s">
        <v>1727</v>
      </c>
      <c r="C650" s="34" t="s">
        <v>2726</v>
      </c>
      <c r="D650" s="35">
        <v>1</v>
      </c>
      <c r="E650" s="86">
        <v>6</v>
      </c>
      <c r="F650" s="36">
        <v>24</v>
      </c>
      <c r="G650" s="59">
        <f>'-'!G650</f>
        <v>361.89</v>
      </c>
      <c r="H650" s="89">
        <v>6</v>
      </c>
      <c r="I650" s="37"/>
      <c r="J650" s="38" t="s">
        <v>158</v>
      </c>
      <c r="K650" s="39">
        <f t="shared" si="25"/>
        <v>0</v>
      </c>
      <c r="L650" s="64" t="s">
        <v>1716</v>
      </c>
      <c r="N650" s="64" t="s">
        <v>1717</v>
      </c>
    </row>
    <row r="651" spans="1:14" ht="16.5" customHeight="1" x14ac:dyDescent="0.25">
      <c r="A651" s="203"/>
      <c r="B651" s="33" t="s">
        <v>1728</v>
      </c>
      <c r="C651" s="34" t="s">
        <v>2727</v>
      </c>
      <c r="D651" s="35">
        <v>1</v>
      </c>
      <c r="E651" s="86">
        <v>6</v>
      </c>
      <c r="F651" s="36">
        <v>24</v>
      </c>
      <c r="G651" s="59">
        <f>'-'!G651</f>
        <v>402.86</v>
      </c>
      <c r="H651" s="89">
        <v>6</v>
      </c>
      <c r="I651" s="37"/>
      <c r="J651" s="38" t="s">
        <v>158</v>
      </c>
      <c r="K651" s="39">
        <f t="shared" si="25"/>
        <v>0</v>
      </c>
      <c r="L651" s="64" t="s">
        <v>1718</v>
      </c>
      <c r="N651" s="64" t="s">
        <v>1719</v>
      </c>
    </row>
    <row r="652" spans="1:14" ht="16.5" customHeight="1" x14ac:dyDescent="0.25">
      <c r="A652" s="203"/>
      <c r="B652" s="33" t="s">
        <v>1729</v>
      </c>
      <c r="C652" s="34" t="s">
        <v>2728</v>
      </c>
      <c r="D652" s="35">
        <v>1</v>
      </c>
      <c r="E652" s="86">
        <v>6</v>
      </c>
      <c r="F652" s="36">
        <v>12</v>
      </c>
      <c r="G652" s="59">
        <f>'-'!G652</f>
        <v>444.98</v>
      </c>
      <c r="H652" s="89">
        <v>6</v>
      </c>
      <c r="I652" s="37"/>
      <c r="J652" s="38" t="s">
        <v>158</v>
      </c>
      <c r="K652" s="39">
        <f t="shared" si="25"/>
        <v>0</v>
      </c>
      <c r="L652" s="64" t="s">
        <v>1720</v>
      </c>
      <c r="N652" s="64" t="s">
        <v>1721</v>
      </c>
    </row>
    <row r="653" spans="1:14" ht="16.5" customHeight="1" x14ac:dyDescent="0.25">
      <c r="A653" s="204"/>
      <c r="B653" s="33" t="s">
        <v>1730</v>
      </c>
      <c r="C653" s="34" t="s">
        <v>2729</v>
      </c>
      <c r="D653" s="35">
        <v>1</v>
      </c>
      <c r="E653" s="86">
        <v>6</v>
      </c>
      <c r="F653" s="36">
        <v>12</v>
      </c>
      <c r="G653" s="59">
        <f>'-'!G653</f>
        <v>522.09</v>
      </c>
      <c r="H653" s="90">
        <v>6</v>
      </c>
      <c r="I653" s="37"/>
      <c r="J653" s="38" t="s">
        <v>158</v>
      </c>
      <c r="K653" s="39">
        <f t="shared" si="25"/>
        <v>0</v>
      </c>
      <c r="L653" s="64" t="s">
        <v>1722</v>
      </c>
      <c r="N653" s="64" t="s">
        <v>1723</v>
      </c>
    </row>
    <row r="654" spans="1:14" x14ac:dyDescent="0.25">
      <c r="A654" s="202"/>
      <c r="B654" s="199" t="s">
        <v>1731</v>
      </c>
      <c r="C654" s="199"/>
      <c r="D654" s="199"/>
      <c r="E654" s="199"/>
      <c r="F654" s="199"/>
      <c r="G654" s="199"/>
      <c r="H654" s="199"/>
      <c r="I654" s="199"/>
      <c r="J654" s="199"/>
      <c r="K654" s="199"/>
    </row>
    <row r="655" spans="1:14" ht="16.5" customHeight="1" x14ac:dyDescent="0.25">
      <c r="A655" s="203"/>
      <c r="B655" s="33" t="s">
        <v>1740</v>
      </c>
      <c r="C655" s="34" t="s">
        <v>1797</v>
      </c>
      <c r="D655" s="35">
        <v>1</v>
      </c>
      <c r="E655" s="86" t="s">
        <v>2584</v>
      </c>
      <c r="F655" s="36">
        <v>10</v>
      </c>
      <c r="G655" s="59">
        <f>'-'!G655</f>
        <v>819.23</v>
      </c>
      <c r="H655" s="59"/>
      <c r="I655" s="37"/>
      <c r="J655" s="38" t="s">
        <v>158</v>
      </c>
      <c r="K655" s="39">
        <f>G655*I655</f>
        <v>0</v>
      </c>
      <c r="L655" s="64" t="s">
        <v>1732</v>
      </c>
      <c r="N655" s="64" t="s">
        <v>1733</v>
      </c>
    </row>
    <row r="656" spans="1:14" ht="16.5" customHeight="1" x14ac:dyDescent="0.25">
      <c r="A656" s="203"/>
      <c r="B656" s="33" t="s">
        <v>1741</v>
      </c>
      <c r="C656" s="34" t="s">
        <v>1798</v>
      </c>
      <c r="D656" s="35">
        <v>1</v>
      </c>
      <c r="E656" s="86" t="s">
        <v>2584</v>
      </c>
      <c r="F656" s="36">
        <v>10</v>
      </c>
      <c r="G656" s="59">
        <f>'-'!G656</f>
        <v>885.3</v>
      </c>
      <c r="H656" s="59"/>
      <c r="I656" s="37"/>
      <c r="J656" s="38" t="s">
        <v>158</v>
      </c>
      <c r="K656" s="39">
        <f>G656*I656</f>
        <v>0</v>
      </c>
      <c r="L656" s="64" t="s">
        <v>1734</v>
      </c>
      <c r="N656" s="64" t="s">
        <v>1735</v>
      </c>
    </row>
    <row r="657" spans="1:14" ht="16.5" customHeight="1" x14ac:dyDescent="0.25">
      <c r="A657" s="203"/>
      <c r="B657" s="33" t="s">
        <v>1742</v>
      </c>
      <c r="C657" s="34" t="s">
        <v>1799</v>
      </c>
      <c r="D657" s="35">
        <v>1</v>
      </c>
      <c r="E657" s="86" t="s">
        <v>2584</v>
      </c>
      <c r="F657" s="36">
        <v>10</v>
      </c>
      <c r="G657" s="59">
        <f>'-'!G657</f>
        <v>910</v>
      </c>
      <c r="H657" s="59"/>
      <c r="I657" s="37"/>
      <c r="J657" s="38" t="s">
        <v>158</v>
      </c>
      <c r="K657" s="39">
        <f>G657*I657</f>
        <v>0</v>
      </c>
      <c r="L657" s="64" t="s">
        <v>1736</v>
      </c>
      <c r="N657" s="64" t="s">
        <v>1737</v>
      </c>
    </row>
    <row r="658" spans="1:14" ht="16.5" customHeight="1" x14ac:dyDescent="0.25">
      <c r="A658" s="204"/>
      <c r="B658" s="33" t="s">
        <v>1743</v>
      </c>
      <c r="C658" s="34" t="s">
        <v>1800</v>
      </c>
      <c r="D658" s="35">
        <v>1</v>
      </c>
      <c r="E658" s="86" t="s">
        <v>2584</v>
      </c>
      <c r="F658" s="36">
        <v>10</v>
      </c>
      <c r="G658" s="59">
        <f>'-'!G658</f>
        <v>919.19</v>
      </c>
      <c r="H658" s="59"/>
      <c r="I658" s="37"/>
      <c r="J658" s="38" t="s">
        <v>158</v>
      </c>
      <c r="K658" s="39">
        <f>G658*I658</f>
        <v>0</v>
      </c>
      <c r="L658" s="64" t="s">
        <v>1738</v>
      </c>
      <c r="N658" s="64" t="s">
        <v>1739</v>
      </c>
    </row>
    <row r="659" spans="1:14" x14ac:dyDescent="0.25">
      <c r="A659" s="202"/>
      <c r="B659" s="199" t="s">
        <v>763</v>
      </c>
      <c r="C659" s="199"/>
      <c r="D659" s="199"/>
      <c r="E659" s="199"/>
      <c r="F659" s="199"/>
      <c r="G659" s="199"/>
      <c r="H659" s="199"/>
      <c r="I659" s="199"/>
      <c r="J659" s="199"/>
      <c r="K659" s="199"/>
    </row>
    <row r="660" spans="1:14" ht="15" customHeight="1" x14ac:dyDescent="0.25">
      <c r="A660" s="203"/>
      <c r="B660" s="33" t="s">
        <v>537</v>
      </c>
      <c r="C660" s="34" t="s">
        <v>516</v>
      </c>
      <c r="D660" s="43">
        <v>100</v>
      </c>
      <c r="E660" s="86">
        <v>50</v>
      </c>
      <c r="F660" s="36">
        <v>500</v>
      </c>
      <c r="G660" s="59">
        <f>'-'!G660</f>
        <v>31.2</v>
      </c>
      <c r="H660" s="59"/>
      <c r="I660" s="37"/>
      <c r="J660" s="38" t="s">
        <v>158</v>
      </c>
      <c r="K660" s="39">
        <f t="shared" ref="K660:K677" si="26">G660*I660</f>
        <v>0</v>
      </c>
      <c r="L660" s="64" t="s">
        <v>1414</v>
      </c>
      <c r="N660" s="64" t="s">
        <v>1415</v>
      </c>
    </row>
    <row r="661" spans="1:14" ht="15" customHeight="1" x14ac:dyDescent="0.25">
      <c r="A661" s="203"/>
      <c r="B661" s="33" t="s">
        <v>538</v>
      </c>
      <c r="C661" s="34" t="s">
        <v>517</v>
      </c>
      <c r="D661" s="43">
        <v>100</v>
      </c>
      <c r="E661" s="86">
        <v>40</v>
      </c>
      <c r="F661" s="36">
        <v>400</v>
      </c>
      <c r="G661" s="59">
        <f>'-'!G661</f>
        <v>48.51</v>
      </c>
      <c r="H661" s="59"/>
      <c r="I661" s="37"/>
      <c r="J661" s="38" t="s">
        <v>158</v>
      </c>
      <c r="K661" s="39">
        <f t="shared" si="26"/>
        <v>0</v>
      </c>
      <c r="L661" s="64" t="s">
        <v>1416</v>
      </c>
      <c r="N661" s="64" t="s">
        <v>1417</v>
      </c>
    </row>
    <row r="662" spans="1:14" ht="15" customHeight="1" x14ac:dyDescent="0.25">
      <c r="A662" s="203"/>
      <c r="B662" s="33" t="s">
        <v>539</v>
      </c>
      <c r="C662" s="34" t="s">
        <v>518</v>
      </c>
      <c r="D662" s="43">
        <v>100</v>
      </c>
      <c r="E662" s="86">
        <v>30</v>
      </c>
      <c r="F662" s="36">
        <v>300</v>
      </c>
      <c r="G662" s="59">
        <f>'-'!G662</f>
        <v>66.38</v>
      </c>
      <c r="H662" s="59"/>
      <c r="I662" s="37"/>
      <c r="J662" s="38" t="s">
        <v>158</v>
      </c>
      <c r="K662" s="39">
        <f t="shared" si="26"/>
        <v>0</v>
      </c>
      <c r="L662" s="64" t="s">
        <v>1418</v>
      </c>
      <c r="N662" s="64" t="s">
        <v>1419</v>
      </c>
    </row>
    <row r="663" spans="1:14" ht="15" customHeight="1" x14ac:dyDescent="0.25">
      <c r="A663" s="203"/>
      <c r="B663" s="33" t="s">
        <v>540</v>
      </c>
      <c r="C663" s="34" t="s">
        <v>519</v>
      </c>
      <c r="D663" s="43">
        <v>100</v>
      </c>
      <c r="E663" s="86">
        <v>20</v>
      </c>
      <c r="F663" s="36">
        <v>200</v>
      </c>
      <c r="G663" s="59">
        <f>'-'!G663</f>
        <v>99.75</v>
      </c>
      <c r="H663" s="59"/>
      <c r="I663" s="37"/>
      <c r="J663" s="38" t="s">
        <v>158</v>
      </c>
      <c r="K663" s="39">
        <f t="shared" si="26"/>
        <v>0</v>
      </c>
      <c r="L663" s="64" t="s">
        <v>1420</v>
      </c>
      <c r="N663" s="64" t="s">
        <v>1421</v>
      </c>
    </row>
    <row r="664" spans="1:14" ht="15" customHeight="1" x14ac:dyDescent="0.25">
      <c r="A664" s="203"/>
      <c r="B664" s="33" t="s">
        <v>603</v>
      </c>
      <c r="C664" s="34" t="s">
        <v>588</v>
      </c>
      <c r="D664" s="43">
        <v>100</v>
      </c>
      <c r="E664" s="86">
        <v>30</v>
      </c>
      <c r="F664" s="36">
        <v>300</v>
      </c>
      <c r="G664" s="59">
        <f>'-'!G664</f>
        <v>73.150000000000006</v>
      </c>
      <c r="H664" s="59"/>
      <c r="I664" s="37"/>
      <c r="J664" s="38" t="s">
        <v>158</v>
      </c>
      <c r="K664" s="39">
        <f t="shared" si="26"/>
        <v>0</v>
      </c>
      <c r="L664" s="64" t="s">
        <v>1422</v>
      </c>
      <c r="N664" s="64" t="s">
        <v>1423</v>
      </c>
    </row>
    <row r="665" spans="1:14" ht="15" customHeight="1" x14ac:dyDescent="0.25">
      <c r="A665" s="203"/>
      <c r="B665" s="33" t="s">
        <v>604</v>
      </c>
      <c r="C665" s="34" t="s">
        <v>589</v>
      </c>
      <c r="D665" s="43">
        <v>100</v>
      </c>
      <c r="E665" s="86">
        <v>30</v>
      </c>
      <c r="F665" s="36">
        <v>300</v>
      </c>
      <c r="G665" s="59">
        <f>'-'!G665</f>
        <v>96.25</v>
      </c>
      <c r="H665" s="59"/>
      <c r="I665" s="37"/>
      <c r="J665" s="38" t="s">
        <v>158</v>
      </c>
      <c r="K665" s="39">
        <f t="shared" si="26"/>
        <v>0</v>
      </c>
      <c r="L665" s="64" t="s">
        <v>1424</v>
      </c>
      <c r="N665" s="64" t="s">
        <v>1425</v>
      </c>
    </row>
    <row r="666" spans="1:14" ht="15" customHeight="1" x14ac:dyDescent="0.25">
      <c r="A666" s="203"/>
      <c r="B666" s="33" t="s">
        <v>605</v>
      </c>
      <c r="C666" s="34" t="s">
        <v>590</v>
      </c>
      <c r="D666" s="43">
        <v>100</v>
      </c>
      <c r="E666" s="86">
        <v>20</v>
      </c>
      <c r="F666" s="36">
        <v>200</v>
      </c>
      <c r="G666" s="59">
        <f>'-'!G666</f>
        <v>132.94999999999999</v>
      </c>
      <c r="H666" s="59"/>
      <c r="I666" s="37"/>
      <c r="J666" s="38" t="s">
        <v>158</v>
      </c>
      <c r="K666" s="39">
        <f t="shared" si="26"/>
        <v>0</v>
      </c>
      <c r="L666" s="64" t="s">
        <v>1426</v>
      </c>
      <c r="N666" s="64" t="s">
        <v>1427</v>
      </c>
    </row>
    <row r="667" spans="1:14" ht="15" customHeight="1" x14ac:dyDescent="0.25">
      <c r="A667" s="203"/>
      <c r="B667" s="33" t="s">
        <v>606</v>
      </c>
      <c r="C667" s="34" t="s">
        <v>591</v>
      </c>
      <c r="D667" s="43">
        <v>100</v>
      </c>
      <c r="E667" s="86">
        <v>15</v>
      </c>
      <c r="F667" s="36">
        <v>150</v>
      </c>
      <c r="G667" s="59">
        <f>'-'!G667</f>
        <v>142.34</v>
      </c>
      <c r="H667" s="59"/>
      <c r="I667" s="37"/>
      <c r="J667" s="38" t="s">
        <v>158</v>
      </c>
      <c r="K667" s="39">
        <f t="shared" si="26"/>
        <v>0</v>
      </c>
      <c r="L667" s="64" t="s">
        <v>1428</v>
      </c>
      <c r="N667" s="64" t="s">
        <v>1429</v>
      </c>
    </row>
    <row r="668" spans="1:14" ht="15" customHeight="1" x14ac:dyDescent="0.25">
      <c r="A668" s="203"/>
      <c r="B668" s="33" t="s">
        <v>607</v>
      </c>
      <c r="C668" s="34" t="s">
        <v>592</v>
      </c>
      <c r="D668" s="43">
        <v>100</v>
      </c>
      <c r="E668" s="86">
        <v>20</v>
      </c>
      <c r="F668" s="36">
        <v>200</v>
      </c>
      <c r="G668" s="59">
        <f>'-'!G668</f>
        <v>132.19</v>
      </c>
      <c r="H668" s="59"/>
      <c r="I668" s="37"/>
      <c r="J668" s="38" t="s">
        <v>158</v>
      </c>
      <c r="K668" s="39">
        <f t="shared" si="26"/>
        <v>0</v>
      </c>
      <c r="L668" s="64" t="s">
        <v>1430</v>
      </c>
      <c r="N668" s="64" t="s">
        <v>1431</v>
      </c>
    </row>
    <row r="669" spans="1:14" ht="15" customHeight="1" x14ac:dyDescent="0.25">
      <c r="A669" s="203"/>
      <c r="B669" s="33" t="s">
        <v>563</v>
      </c>
      <c r="C669" s="34" t="s">
        <v>559</v>
      </c>
      <c r="D669" s="43">
        <v>100</v>
      </c>
      <c r="E669" s="86">
        <v>50</v>
      </c>
      <c r="F669" s="36">
        <v>500</v>
      </c>
      <c r="G669" s="59">
        <f>'-'!G669</f>
        <v>31.2</v>
      </c>
      <c r="H669" s="59"/>
      <c r="I669" s="37"/>
      <c r="J669" s="38" t="s">
        <v>158</v>
      </c>
      <c r="K669" s="39">
        <f t="shared" si="26"/>
        <v>0</v>
      </c>
      <c r="L669" s="64" t="s">
        <v>1432</v>
      </c>
      <c r="N669" s="64" t="s">
        <v>1433</v>
      </c>
    </row>
    <row r="670" spans="1:14" ht="15" customHeight="1" x14ac:dyDescent="0.25">
      <c r="A670" s="203"/>
      <c r="B670" s="33" t="s">
        <v>564</v>
      </c>
      <c r="C670" s="34" t="s">
        <v>560</v>
      </c>
      <c r="D670" s="43">
        <v>100</v>
      </c>
      <c r="E670" s="86">
        <v>40</v>
      </c>
      <c r="F670" s="36">
        <v>400</v>
      </c>
      <c r="G670" s="59">
        <f>'-'!G670</f>
        <v>48.51</v>
      </c>
      <c r="H670" s="59"/>
      <c r="I670" s="37"/>
      <c r="J670" s="38" t="s">
        <v>158</v>
      </c>
      <c r="K670" s="39">
        <f t="shared" si="26"/>
        <v>0</v>
      </c>
      <c r="L670" s="64" t="s">
        <v>1434</v>
      </c>
      <c r="N670" s="64" t="s">
        <v>1435</v>
      </c>
    </row>
    <row r="671" spans="1:14" ht="15" customHeight="1" x14ac:dyDescent="0.25">
      <c r="A671" s="203"/>
      <c r="B671" s="33" t="s">
        <v>565</v>
      </c>
      <c r="C671" s="34" t="s">
        <v>561</v>
      </c>
      <c r="D671" s="43">
        <v>100</v>
      </c>
      <c r="E671" s="86">
        <v>30</v>
      </c>
      <c r="F671" s="36">
        <v>300</v>
      </c>
      <c r="G671" s="59">
        <f>'-'!G671</f>
        <v>66.38</v>
      </c>
      <c r="H671" s="59"/>
      <c r="I671" s="37"/>
      <c r="J671" s="38" t="s">
        <v>158</v>
      </c>
      <c r="K671" s="39">
        <f t="shared" si="26"/>
        <v>0</v>
      </c>
      <c r="L671" s="64" t="s">
        <v>1436</v>
      </c>
      <c r="N671" s="64" t="s">
        <v>1437</v>
      </c>
    </row>
    <row r="672" spans="1:14" ht="15" customHeight="1" x14ac:dyDescent="0.25">
      <c r="A672" s="203"/>
      <c r="B672" s="33" t="s">
        <v>566</v>
      </c>
      <c r="C672" s="34" t="s">
        <v>562</v>
      </c>
      <c r="D672" s="43">
        <v>100</v>
      </c>
      <c r="E672" s="86">
        <v>20</v>
      </c>
      <c r="F672" s="36">
        <v>200</v>
      </c>
      <c r="G672" s="59">
        <f>'-'!G672</f>
        <v>99.75</v>
      </c>
      <c r="H672" s="59"/>
      <c r="I672" s="37"/>
      <c r="J672" s="38" t="s">
        <v>158</v>
      </c>
      <c r="K672" s="39">
        <f t="shared" si="26"/>
        <v>0</v>
      </c>
      <c r="L672" s="64" t="s">
        <v>1438</v>
      </c>
      <c r="N672" s="64" t="s">
        <v>1439</v>
      </c>
    </row>
    <row r="673" spans="1:14" ht="15" customHeight="1" x14ac:dyDescent="0.25">
      <c r="A673" s="203"/>
      <c r="B673" s="33" t="s">
        <v>608</v>
      </c>
      <c r="C673" s="34" t="s">
        <v>593</v>
      </c>
      <c r="D673" s="43">
        <v>100</v>
      </c>
      <c r="E673" s="86">
        <v>30</v>
      </c>
      <c r="F673" s="36">
        <v>300</v>
      </c>
      <c r="G673" s="59">
        <f>'-'!G673</f>
        <v>73.150000000000006</v>
      </c>
      <c r="H673" s="59"/>
      <c r="I673" s="37"/>
      <c r="J673" s="38" t="s">
        <v>158</v>
      </c>
      <c r="K673" s="39">
        <f t="shared" si="26"/>
        <v>0</v>
      </c>
      <c r="L673" s="64" t="s">
        <v>1440</v>
      </c>
      <c r="N673" s="64" t="s">
        <v>1441</v>
      </c>
    </row>
    <row r="674" spans="1:14" ht="15" customHeight="1" x14ac:dyDescent="0.25">
      <c r="A674" s="203"/>
      <c r="B674" s="33" t="s">
        <v>609</v>
      </c>
      <c r="C674" s="34" t="s">
        <v>594</v>
      </c>
      <c r="D674" s="43">
        <v>100</v>
      </c>
      <c r="E674" s="86">
        <v>30</v>
      </c>
      <c r="F674" s="36">
        <v>300</v>
      </c>
      <c r="G674" s="59">
        <f>'-'!G674</f>
        <v>96.25</v>
      </c>
      <c r="H674" s="59"/>
      <c r="I674" s="37"/>
      <c r="J674" s="38" t="s">
        <v>158</v>
      </c>
      <c r="K674" s="39">
        <f t="shared" si="26"/>
        <v>0</v>
      </c>
      <c r="L674" s="64" t="s">
        <v>1442</v>
      </c>
      <c r="N674" s="64" t="s">
        <v>1443</v>
      </c>
    </row>
    <row r="675" spans="1:14" ht="15" customHeight="1" x14ac:dyDescent="0.25">
      <c r="A675" s="203"/>
      <c r="B675" s="33" t="s">
        <v>610</v>
      </c>
      <c r="C675" s="34" t="s">
        <v>595</v>
      </c>
      <c r="D675" s="43">
        <v>100</v>
      </c>
      <c r="E675" s="86">
        <v>20</v>
      </c>
      <c r="F675" s="36">
        <v>200</v>
      </c>
      <c r="G675" s="59">
        <f>'-'!G675</f>
        <v>132.94999999999999</v>
      </c>
      <c r="H675" s="59"/>
      <c r="I675" s="37"/>
      <c r="J675" s="38" t="s">
        <v>158</v>
      </c>
      <c r="K675" s="39">
        <f t="shared" si="26"/>
        <v>0</v>
      </c>
      <c r="L675" s="64" t="s">
        <v>1444</v>
      </c>
      <c r="N675" s="64" t="s">
        <v>1445</v>
      </c>
    </row>
    <row r="676" spans="1:14" ht="15" customHeight="1" x14ac:dyDescent="0.25">
      <c r="A676" s="203"/>
      <c r="B676" s="33" t="s">
        <v>611</v>
      </c>
      <c r="C676" s="34" t="s">
        <v>596</v>
      </c>
      <c r="D676" s="43">
        <v>100</v>
      </c>
      <c r="E676" s="86">
        <v>15</v>
      </c>
      <c r="F676" s="36">
        <v>150</v>
      </c>
      <c r="G676" s="59">
        <f>'-'!G676</f>
        <v>142.34</v>
      </c>
      <c r="H676" s="59"/>
      <c r="I676" s="37"/>
      <c r="J676" s="38" t="s">
        <v>158</v>
      </c>
      <c r="K676" s="39">
        <f t="shared" si="26"/>
        <v>0</v>
      </c>
      <c r="L676" s="64" t="s">
        <v>1446</v>
      </c>
      <c r="N676" s="64" t="s">
        <v>1447</v>
      </c>
    </row>
    <row r="677" spans="1:14" ht="15" customHeight="1" x14ac:dyDescent="0.25">
      <c r="A677" s="204"/>
      <c r="B677" s="33" t="s">
        <v>612</v>
      </c>
      <c r="C677" s="34" t="s">
        <v>597</v>
      </c>
      <c r="D677" s="43">
        <v>100</v>
      </c>
      <c r="E677" s="86">
        <v>20</v>
      </c>
      <c r="F677" s="36">
        <v>200</v>
      </c>
      <c r="G677" s="59">
        <f>'-'!G677</f>
        <v>132.19</v>
      </c>
      <c r="H677" s="59"/>
      <c r="I677" s="37"/>
      <c r="J677" s="38" t="s">
        <v>158</v>
      </c>
      <c r="K677" s="39">
        <f t="shared" si="26"/>
        <v>0</v>
      </c>
      <c r="L677" s="64" t="s">
        <v>1448</v>
      </c>
      <c r="N677" s="64" t="s">
        <v>1449</v>
      </c>
    </row>
    <row r="678" spans="1:14" x14ac:dyDescent="0.25">
      <c r="A678" s="201"/>
      <c r="B678" s="199" t="s">
        <v>764</v>
      </c>
      <c r="C678" s="199"/>
      <c r="D678" s="199"/>
      <c r="E678" s="199"/>
      <c r="F678" s="199"/>
      <c r="G678" s="199"/>
      <c r="H678" s="199"/>
      <c r="I678" s="199"/>
      <c r="J678" s="199"/>
      <c r="K678" s="199"/>
    </row>
    <row r="679" spans="1:14" ht="15" customHeight="1" x14ac:dyDescent="0.25">
      <c r="A679" s="201"/>
      <c r="B679" s="33" t="s">
        <v>541</v>
      </c>
      <c r="C679" s="34" t="s">
        <v>521</v>
      </c>
      <c r="D679" s="35">
        <v>1</v>
      </c>
      <c r="E679" s="86">
        <v>6</v>
      </c>
      <c r="F679" s="36">
        <v>48</v>
      </c>
      <c r="G679" s="59">
        <f>'-'!G679</f>
        <v>354.69</v>
      </c>
      <c r="H679" s="59"/>
      <c r="I679" s="37"/>
      <c r="J679" s="38" t="s">
        <v>158</v>
      </c>
      <c r="K679" s="39">
        <f>G679*I679</f>
        <v>0</v>
      </c>
      <c r="L679" s="64" t="s">
        <v>1450</v>
      </c>
      <c r="N679" s="64" t="s">
        <v>1451</v>
      </c>
    </row>
    <row r="680" spans="1:14" ht="15" customHeight="1" x14ac:dyDescent="0.25">
      <c r="A680" s="201"/>
      <c r="B680" s="33" t="s">
        <v>542</v>
      </c>
      <c r="C680" s="34" t="s">
        <v>522</v>
      </c>
      <c r="D680" s="35">
        <v>1</v>
      </c>
      <c r="E680" s="86">
        <v>6</v>
      </c>
      <c r="F680" s="36">
        <v>48</v>
      </c>
      <c r="G680" s="59">
        <f>'-'!G680</f>
        <v>383.84</v>
      </c>
      <c r="H680" s="59"/>
      <c r="I680" s="37"/>
      <c r="J680" s="38" t="s">
        <v>158</v>
      </c>
      <c r="K680" s="39">
        <f>G680*I680</f>
        <v>0</v>
      </c>
      <c r="L680" s="64" t="s">
        <v>1452</v>
      </c>
      <c r="N680" s="64" t="s">
        <v>1453</v>
      </c>
    </row>
    <row r="681" spans="1:14" ht="15" customHeight="1" x14ac:dyDescent="0.25">
      <c r="A681" s="201"/>
      <c r="B681" s="33" t="s">
        <v>543</v>
      </c>
      <c r="C681" s="34" t="s">
        <v>523</v>
      </c>
      <c r="D681" s="35">
        <v>1</v>
      </c>
      <c r="E681" s="86">
        <v>6</v>
      </c>
      <c r="F681" s="36">
        <v>48</v>
      </c>
      <c r="G681" s="59">
        <f>'-'!G681</f>
        <v>452.35</v>
      </c>
      <c r="H681" s="59"/>
      <c r="I681" s="37"/>
      <c r="J681" s="38" t="s">
        <v>158</v>
      </c>
      <c r="K681" s="39">
        <f>G681*I681</f>
        <v>0</v>
      </c>
      <c r="L681" s="64" t="s">
        <v>1454</v>
      </c>
      <c r="N681" s="64" t="s">
        <v>1455</v>
      </c>
    </row>
    <row r="682" spans="1:14" ht="15" customHeight="1" x14ac:dyDescent="0.25">
      <c r="A682" s="201"/>
      <c r="B682" s="33" t="s">
        <v>544</v>
      </c>
      <c r="C682" s="34" t="s">
        <v>524</v>
      </c>
      <c r="D682" s="35">
        <v>1</v>
      </c>
      <c r="E682" s="86">
        <v>6</v>
      </c>
      <c r="F682" s="36">
        <v>48</v>
      </c>
      <c r="G682" s="59">
        <f>'-'!G682</f>
        <v>427.76</v>
      </c>
      <c r="H682" s="59"/>
      <c r="I682" s="37"/>
      <c r="J682" s="38" t="s">
        <v>158</v>
      </c>
      <c r="K682" s="39">
        <f>G682*I682</f>
        <v>0</v>
      </c>
      <c r="L682" s="64" t="s">
        <v>1456</v>
      </c>
      <c r="N682" s="64" t="s">
        <v>1457</v>
      </c>
    </row>
    <row r="683" spans="1:14" x14ac:dyDescent="0.25">
      <c r="A683" s="201"/>
      <c r="B683" s="199" t="s">
        <v>520</v>
      </c>
      <c r="C683" s="199"/>
      <c r="D683" s="199"/>
      <c r="E683" s="199"/>
      <c r="F683" s="199"/>
      <c r="G683" s="199"/>
      <c r="H683" s="199"/>
      <c r="I683" s="199"/>
      <c r="J683" s="199"/>
      <c r="K683" s="199"/>
    </row>
    <row r="684" spans="1:14" ht="39.75" customHeight="1" x14ac:dyDescent="0.25">
      <c r="A684" s="201"/>
      <c r="B684" s="33" t="s">
        <v>545</v>
      </c>
      <c r="C684" s="34" t="s">
        <v>525</v>
      </c>
      <c r="D684" s="35">
        <v>1</v>
      </c>
      <c r="E684" s="86">
        <v>6</v>
      </c>
      <c r="F684" s="36">
        <v>36</v>
      </c>
      <c r="G684" s="59">
        <f>'-'!G684</f>
        <v>184.23</v>
      </c>
      <c r="H684" s="89"/>
      <c r="I684" s="37"/>
      <c r="J684" s="38" t="s">
        <v>158</v>
      </c>
      <c r="K684" s="39">
        <f>G684*I684</f>
        <v>0</v>
      </c>
      <c r="L684" s="64" t="s">
        <v>1458</v>
      </c>
      <c r="N684" s="64" t="s">
        <v>1459</v>
      </c>
    </row>
    <row r="685" spans="1:14" x14ac:dyDescent="0.25">
      <c r="A685" s="202"/>
      <c r="B685" s="199" t="s">
        <v>1639</v>
      </c>
      <c r="C685" s="199"/>
      <c r="D685" s="199"/>
      <c r="E685" s="199"/>
      <c r="F685" s="199"/>
      <c r="G685" s="199"/>
      <c r="H685" s="199"/>
      <c r="I685" s="199"/>
      <c r="J685" s="199"/>
      <c r="K685" s="199"/>
    </row>
    <row r="686" spans="1:14" ht="15" customHeight="1" x14ac:dyDescent="0.25">
      <c r="A686" s="203"/>
      <c r="B686" s="33" t="s">
        <v>1640</v>
      </c>
      <c r="C686" s="34" t="s">
        <v>3230</v>
      </c>
      <c r="D686" s="43">
        <v>5</v>
      </c>
      <c r="E686" s="86">
        <v>20</v>
      </c>
      <c r="F686" s="36">
        <v>400</v>
      </c>
      <c r="G686" s="59">
        <f>'-'!G686</f>
        <v>87.18</v>
      </c>
      <c r="H686" s="88"/>
      <c r="I686" s="37"/>
      <c r="J686" s="38" t="s">
        <v>158</v>
      </c>
      <c r="K686" s="39">
        <f t="shared" ref="K686:K708" si="27">G686*I686</f>
        <v>0</v>
      </c>
      <c r="L686" s="64" t="s">
        <v>1663</v>
      </c>
      <c r="N686" s="64" t="s">
        <v>1664</v>
      </c>
    </row>
    <row r="687" spans="1:14" ht="15" customHeight="1" x14ac:dyDescent="0.25">
      <c r="A687" s="203"/>
      <c r="B687" s="33" t="s">
        <v>1641</v>
      </c>
      <c r="C687" s="34" t="s">
        <v>3231</v>
      </c>
      <c r="D687" s="43">
        <v>5</v>
      </c>
      <c r="E687" s="86">
        <v>20</v>
      </c>
      <c r="F687" s="36">
        <v>400</v>
      </c>
      <c r="G687" s="59">
        <f>'-'!G687</f>
        <v>87.18</v>
      </c>
      <c r="H687" s="88"/>
      <c r="I687" s="37"/>
      <c r="J687" s="38" t="s">
        <v>158</v>
      </c>
      <c r="K687" s="39">
        <f t="shared" si="27"/>
        <v>0</v>
      </c>
      <c r="L687" s="64" t="s">
        <v>1665</v>
      </c>
      <c r="N687" s="64" t="s">
        <v>1666</v>
      </c>
    </row>
    <row r="688" spans="1:14" ht="15" customHeight="1" x14ac:dyDescent="0.25">
      <c r="A688" s="203"/>
      <c r="B688" s="33" t="s">
        <v>1642</v>
      </c>
      <c r="C688" s="34" t="s">
        <v>3232</v>
      </c>
      <c r="D688" s="43">
        <v>5</v>
      </c>
      <c r="E688" s="86">
        <v>20</v>
      </c>
      <c r="F688" s="36">
        <v>400</v>
      </c>
      <c r="G688" s="59">
        <f>'-'!G688</f>
        <v>87.18</v>
      </c>
      <c r="H688" s="88"/>
      <c r="I688" s="37"/>
      <c r="J688" s="38" t="s">
        <v>158</v>
      </c>
      <c r="K688" s="39">
        <f t="shared" si="27"/>
        <v>0</v>
      </c>
      <c r="L688" s="64" t="s">
        <v>1667</v>
      </c>
      <c r="N688" s="64" t="s">
        <v>1668</v>
      </c>
    </row>
    <row r="689" spans="1:14" ht="15" customHeight="1" x14ac:dyDescent="0.25">
      <c r="A689" s="203"/>
      <c r="B689" s="33" t="s">
        <v>1643</v>
      </c>
      <c r="C689" s="34" t="s">
        <v>3233</v>
      </c>
      <c r="D689" s="43">
        <v>5</v>
      </c>
      <c r="E689" s="86">
        <v>20</v>
      </c>
      <c r="F689" s="36">
        <v>400</v>
      </c>
      <c r="G689" s="59">
        <f>'-'!G689</f>
        <v>87.18</v>
      </c>
      <c r="H689" s="88"/>
      <c r="I689" s="37"/>
      <c r="J689" s="38" t="s">
        <v>158</v>
      </c>
      <c r="K689" s="39">
        <f t="shared" si="27"/>
        <v>0</v>
      </c>
      <c r="L689" s="64" t="s">
        <v>1669</v>
      </c>
      <c r="N689" s="64" t="s">
        <v>1670</v>
      </c>
    </row>
    <row r="690" spans="1:14" ht="15" customHeight="1" x14ac:dyDescent="0.25">
      <c r="A690" s="203"/>
      <c r="B690" s="33" t="s">
        <v>1644</v>
      </c>
      <c r="C690" s="34" t="s">
        <v>3234</v>
      </c>
      <c r="D690" s="43">
        <v>5</v>
      </c>
      <c r="E690" s="86">
        <v>20</v>
      </c>
      <c r="F690" s="36">
        <v>400</v>
      </c>
      <c r="G690" s="59">
        <f>'-'!G690</f>
        <v>87.18</v>
      </c>
      <c r="H690" s="88"/>
      <c r="I690" s="37"/>
      <c r="J690" s="38" t="s">
        <v>158</v>
      </c>
      <c r="K690" s="39">
        <f t="shared" si="27"/>
        <v>0</v>
      </c>
      <c r="L690" s="64" t="s">
        <v>1671</v>
      </c>
      <c r="N690" s="64" t="s">
        <v>1672</v>
      </c>
    </row>
    <row r="691" spans="1:14" ht="15" customHeight="1" x14ac:dyDescent="0.25">
      <c r="A691" s="203"/>
      <c r="B691" s="33" t="s">
        <v>1645</v>
      </c>
      <c r="C691" s="34" t="s">
        <v>3235</v>
      </c>
      <c r="D691" s="43">
        <v>5</v>
      </c>
      <c r="E691" s="86">
        <v>20</v>
      </c>
      <c r="F691" s="36">
        <v>400</v>
      </c>
      <c r="G691" s="59">
        <f>'-'!G691</f>
        <v>60.54</v>
      </c>
      <c r="H691" s="88"/>
      <c r="I691" s="37"/>
      <c r="J691" s="38" t="s">
        <v>158</v>
      </c>
      <c r="K691" s="39">
        <f t="shared" si="27"/>
        <v>0</v>
      </c>
      <c r="L691" s="64" t="s">
        <v>1673</v>
      </c>
      <c r="N691" s="64" t="s">
        <v>1674</v>
      </c>
    </row>
    <row r="692" spans="1:14" ht="15" customHeight="1" x14ac:dyDescent="0.25">
      <c r="A692" s="203"/>
      <c r="B692" s="33" t="s">
        <v>1646</v>
      </c>
      <c r="C692" s="96" t="s">
        <v>3236</v>
      </c>
      <c r="D692" s="43">
        <v>5</v>
      </c>
      <c r="E692" s="86">
        <v>20</v>
      </c>
      <c r="F692" s="36">
        <v>400</v>
      </c>
      <c r="G692" s="59">
        <f>'-'!G692</f>
        <v>60.54</v>
      </c>
      <c r="H692" s="88"/>
      <c r="I692" s="37"/>
      <c r="J692" s="38" t="s">
        <v>158</v>
      </c>
      <c r="K692" s="39">
        <f t="shared" si="27"/>
        <v>0</v>
      </c>
      <c r="L692" s="64" t="s">
        <v>1675</v>
      </c>
      <c r="N692" s="64" t="s">
        <v>1676</v>
      </c>
    </row>
    <row r="693" spans="1:14" ht="15" customHeight="1" x14ac:dyDescent="0.25">
      <c r="A693" s="203"/>
      <c r="B693" s="33" t="s">
        <v>1647</v>
      </c>
      <c r="C693" s="96" t="s">
        <v>3237</v>
      </c>
      <c r="D693" s="43">
        <v>5</v>
      </c>
      <c r="E693" s="86">
        <v>20</v>
      </c>
      <c r="F693" s="36">
        <v>400</v>
      </c>
      <c r="G693" s="59">
        <f>'-'!G693</f>
        <v>59.93</v>
      </c>
      <c r="H693" s="88"/>
      <c r="I693" s="37"/>
      <c r="J693" s="38" t="s">
        <v>158</v>
      </c>
      <c r="K693" s="39">
        <f t="shared" si="27"/>
        <v>0</v>
      </c>
      <c r="L693" s="64" t="s">
        <v>1677</v>
      </c>
      <c r="N693" s="64" t="s">
        <v>1678</v>
      </c>
    </row>
    <row r="694" spans="1:14" ht="15" customHeight="1" x14ac:dyDescent="0.25">
      <c r="A694" s="203"/>
      <c r="B694" s="33" t="s">
        <v>1648</v>
      </c>
      <c r="C694" s="96" t="s">
        <v>3238</v>
      </c>
      <c r="D694" s="43">
        <v>5</v>
      </c>
      <c r="E694" s="86">
        <v>20</v>
      </c>
      <c r="F694" s="36">
        <v>400</v>
      </c>
      <c r="G694" s="59">
        <f>'-'!G694</f>
        <v>59.93</v>
      </c>
      <c r="H694" s="88"/>
      <c r="I694" s="37"/>
      <c r="J694" s="38" t="s">
        <v>158</v>
      </c>
      <c r="K694" s="39">
        <f t="shared" si="27"/>
        <v>0</v>
      </c>
      <c r="L694" s="64" t="s">
        <v>1679</v>
      </c>
      <c r="N694" s="64" t="s">
        <v>1680</v>
      </c>
    </row>
    <row r="695" spans="1:14" ht="15" customHeight="1" x14ac:dyDescent="0.25">
      <c r="A695" s="203"/>
      <c r="B695" s="33" t="s">
        <v>1649</v>
      </c>
      <c r="C695" s="96" t="s">
        <v>3239</v>
      </c>
      <c r="D695" s="43">
        <v>5</v>
      </c>
      <c r="E695" s="86">
        <v>20</v>
      </c>
      <c r="F695" s="36">
        <v>400</v>
      </c>
      <c r="G695" s="59">
        <f>'-'!G695</f>
        <v>59.93</v>
      </c>
      <c r="H695" s="88"/>
      <c r="I695" s="37"/>
      <c r="J695" s="38" t="s">
        <v>158</v>
      </c>
      <c r="K695" s="39">
        <f t="shared" si="27"/>
        <v>0</v>
      </c>
      <c r="L695" s="64" t="s">
        <v>1681</v>
      </c>
      <c r="N695" s="64" t="s">
        <v>1682</v>
      </c>
    </row>
    <row r="696" spans="1:14" ht="15" customHeight="1" x14ac:dyDescent="0.25">
      <c r="A696" s="203"/>
      <c r="B696" s="33" t="s">
        <v>1650</v>
      </c>
      <c r="C696" s="96" t="s">
        <v>3240</v>
      </c>
      <c r="D696" s="43">
        <v>5</v>
      </c>
      <c r="E696" s="86">
        <v>20</v>
      </c>
      <c r="F696" s="36">
        <v>400</v>
      </c>
      <c r="G696" s="59">
        <f>'-'!G696</f>
        <v>59.93</v>
      </c>
      <c r="H696" s="88"/>
      <c r="I696" s="37"/>
      <c r="J696" s="38" t="s">
        <v>158</v>
      </c>
      <c r="K696" s="39">
        <f t="shared" si="27"/>
        <v>0</v>
      </c>
      <c r="L696" s="64" t="s">
        <v>1683</v>
      </c>
      <c r="N696" s="64" t="s">
        <v>1684</v>
      </c>
    </row>
    <row r="697" spans="1:14" ht="15" customHeight="1" x14ac:dyDescent="0.25">
      <c r="A697" s="203"/>
      <c r="B697" s="33" t="s">
        <v>1651</v>
      </c>
      <c r="C697" s="96" t="s">
        <v>3241</v>
      </c>
      <c r="D697" s="43">
        <v>5</v>
      </c>
      <c r="E697" s="86">
        <v>20</v>
      </c>
      <c r="F697" s="36">
        <v>400</v>
      </c>
      <c r="G697" s="59">
        <f>'-'!G697</f>
        <v>59.93</v>
      </c>
      <c r="H697" s="88"/>
      <c r="I697" s="37"/>
      <c r="J697" s="38" t="s">
        <v>158</v>
      </c>
      <c r="K697" s="39">
        <f t="shared" si="27"/>
        <v>0</v>
      </c>
      <c r="L697" s="64" t="s">
        <v>1685</v>
      </c>
      <c r="N697" s="64" t="s">
        <v>1686</v>
      </c>
    </row>
    <row r="698" spans="1:14" ht="15" customHeight="1" x14ac:dyDescent="0.25">
      <c r="A698" s="203"/>
      <c r="B698" s="33" t="s">
        <v>1652</v>
      </c>
      <c r="C698" s="96" t="s">
        <v>3242</v>
      </c>
      <c r="D698" s="43">
        <v>5</v>
      </c>
      <c r="E698" s="86">
        <v>20</v>
      </c>
      <c r="F698" s="36">
        <v>400</v>
      </c>
      <c r="G698" s="59">
        <f>'-'!G698</f>
        <v>60.54</v>
      </c>
      <c r="H698" s="88"/>
      <c r="I698" s="37"/>
      <c r="J698" s="38" t="s">
        <v>158</v>
      </c>
      <c r="K698" s="39">
        <f t="shared" si="27"/>
        <v>0</v>
      </c>
      <c r="L698" s="64" t="s">
        <v>1687</v>
      </c>
      <c r="N698" s="64" t="s">
        <v>1688</v>
      </c>
    </row>
    <row r="699" spans="1:14" ht="15" customHeight="1" x14ac:dyDescent="0.25">
      <c r="A699" s="203"/>
      <c r="B699" s="33" t="s">
        <v>1653</v>
      </c>
      <c r="C699" s="96" t="s">
        <v>3243</v>
      </c>
      <c r="D699" s="43">
        <v>5</v>
      </c>
      <c r="E699" s="86">
        <v>20</v>
      </c>
      <c r="F699" s="36">
        <v>400</v>
      </c>
      <c r="G699" s="59">
        <f>'-'!G699</f>
        <v>60.54</v>
      </c>
      <c r="H699" s="88"/>
      <c r="I699" s="37"/>
      <c r="J699" s="38" t="s">
        <v>158</v>
      </c>
      <c r="K699" s="39">
        <f t="shared" si="27"/>
        <v>0</v>
      </c>
      <c r="L699" s="64" t="s">
        <v>1689</v>
      </c>
      <c r="N699" s="64" t="s">
        <v>1690</v>
      </c>
    </row>
    <row r="700" spans="1:14" ht="15" customHeight="1" x14ac:dyDescent="0.25">
      <c r="A700" s="203"/>
      <c r="B700" s="33" t="s">
        <v>1654</v>
      </c>
      <c r="C700" s="96" t="s">
        <v>3244</v>
      </c>
      <c r="D700" s="43">
        <v>5</v>
      </c>
      <c r="E700" s="86">
        <v>20</v>
      </c>
      <c r="F700" s="36">
        <v>400</v>
      </c>
      <c r="G700" s="59">
        <f>'-'!G700</f>
        <v>60.54</v>
      </c>
      <c r="H700" s="88"/>
      <c r="I700" s="37"/>
      <c r="J700" s="38" t="s">
        <v>158</v>
      </c>
      <c r="K700" s="39">
        <f t="shared" si="27"/>
        <v>0</v>
      </c>
      <c r="L700" s="64" t="s">
        <v>1691</v>
      </c>
      <c r="N700" s="64" t="s">
        <v>1692</v>
      </c>
    </row>
    <row r="701" spans="1:14" ht="15" customHeight="1" x14ac:dyDescent="0.25">
      <c r="A701" s="203"/>
      <c r="B701" s="33" t="s">
        <v>1655</v>
      </c>
      <c r="C701" s="34" t="s">
        <v>3245</v>
      </c>
      <c r="D701" s="43">
        <v>5</v>
      </c>
      <c r="E701" s="86">
        <v>20</v>
      </c>
      <c r="F701" s="36">
        <v>400</v>
      </c>
      <c r="G701" s="59">
        <f>'-'!G701</f>
        <v>60.54</v>
      </c>
      <c r="H701" s="88"/>
      <c r="I701" s="37"/>
      <c r="J701" s="38" t="s">
        <v>158</v>
      </c>
      <c r="K701" s="39">
        <f t="shared" si="27"/>
        <v>0</v>
      </c>
      <c r="L701" s="64" t="s">
        <v>1693</v>
      </c>
      <c r="N701" s="64" t="s">
        <v>1694</v>
      </c>
    </row>
    <row r="702" spans="1:14" ht="15" customHeight="1" x14ac:dyDescent="0.25">
      <c r="A702" s="203"/>
      <c r="B702" s="33" t="s">
        <v>1656</v>
      </c>
      <c r="C702" s="34" t="s">
        <v>3246</v>
      </c>
      <c r="D702" s="43">
        <v>5</v>
      </c>
      <c r="E702" s="86">
        <v>20</v>
      </c>
      <c r="F702" s="36">
        <v>400</v>
      </c>
      <c r="G702" s="59">
        <f>'-'!G702</f>
        <v>59.93</v>
      </c>
      <c r="H702" s="88"/>
      <c r="I702" s="37"/>
      <c r="J702" s="38" t="s">
        <v>158</v>
      </c>
      <c r="K702" s="39">
        <f t="shared" si="27"/>
        <v>0</v>
      </c>
      <c r="L702" s="64" t="s">
        <v>1695</v>
      </c>
      <c r="N702" s="64" t="s">
        <v>1696</v>
      </c>
    </row>
    <row r="703" spans="1:14" ht="15" customHeight="1" x14ac:dyDescent="0.25">
      <c r="A703" s="203"/>
      <c r="B703" s="33" t="s">
        <v>1657</v>
      </c>
      <c r="C703" s="34" t="s">
        <v>3247</v>
      </c>
      <c r="D703" s="43">
        <v>5</v>
      </c>
      <c r="E703" s="86">
        <v>20</v>
      </c>
      <c r="F703" s="36">
        <v>400</v>
      </c>
      <c r="G703" s="59">
        <f>'-'!G703</f>
        <v>60.54</v>
      </c>
      <c r="H703" s="88"/>
      <c r="I703" s="37"/>
      <c r="J703" s="38" t="s">
        <v>158</v>
      </c>
      <c r="K703" s="39">
        <f t="shared" si="27"/>
        <v>0</v>
      </c>
      <c r="L703" s="64" t="s">
        <v>1697</v>
      </c>
      <c r="N703" s="64" t="s">
        <v>1698</v>
      </c>
    </row>
    <row r="704" spans="1:14" ht="15" customHeight="1" x14ac:dyDescent="0.25">
      <c r="A704" s="203"/>
      <c r="B704" s="33" t="s">
        <v>1658</v>
      </c>
      <c r="C704" s="34" t="s">
        <v>3248</v>
      </c>
      <c r="D704" s="43">
        <v>5</v>
      </c>
      <c r="E704" s="86">
        <v>20</v>
      </c>
      <c r="F704" s="36">
        <v>400</v>
      </c>
      <c r="G704" s="59">
        <f>'-'!G704</f>
        <v>122.29</v>
      </c>
      <c r="H704" s="88"/>
      <c r="I704" s="37"/>
      <c r="J704" s="38" t="s">
        <v>158</v>
      </c>
      <c r="K704" s="39">
        <f t="shared" si="27"/>
        <v>0</v>
      </c>
      <c r="L704" s="64" t="s">
        <v>1699</v>
      </c>
      <c r="N704" s="64" t="s">
        <v>1700</v>
      </c>
    </row>
    <row r="705" spans="1:14" ht="15" customHeight="1" x14ac:dyDescent="0.25">
      <c r="A705" s="203"/>
      <c r="B705" s="33" t="s">
        <v>1659</v>
      </c>
      <c r="C705" s="34" t="s">
        <v>3249</v>
      </c>
      <c r="D705" s="43">
        <v>5</v>
      </c>
      <c r="E705" s="86">
        <v>20</v>
      </c>
      <c r="F705" s="36">
        <v>400</v>
      </c>
      <c r="G705" s="59">
        <f>'-'!G705</f>
        <v>122.29</v>
      </c>
      <c r="H705" s="88"/>
      <c r="I705" s="37"/>
      <c r="J705" s="38" t="s">
        <v>158</v>
      </c>
      <c r="K705" s="39">
        <f t="shared" si="27"/>
        <v>0</v>
      </c>
      <c r="L705" s="64" t="s">
        <v>1701</v>
      </c>
      <c r="N705" s="64" t="s">
        <v>1702</v>
      </c>
    </row>
    <row r="706" spans="1:14" ht="15" customHeight="1" x14ac:dyDescent="0.25">
      <c r="A706" s="203"/>
      <c r="B706" s="33" t="s">
        <v>1660</v>
      </c>
      <c r="C706" s="34" t="s">
        <v>3250</v>
      </c>
      <c r="D706" s="43">
        <v>5</v>
      </c>
      <c r="E706" s="86">
        <v>20</v>
      </c>
      <c r="F706" s="36">
        <v>400</v>
      </c>
      <c r="G706" s="59">
        <f>'-'!G706</f>
        <v>121.04</v>
      </c>
      <c r="H706" s="88"/>
      <c r="I706" s="37"/>
      <c r="J706" s="38" t="s">
        <v>158</v>
      </c>
      <c r="K706" s="39">
        <f t="shared" si="27"/>
        <v>0</v>
      </c>
      <c r="L706" s="64" t="s">
        <v>1703</v>
      </c>
      <c r="N706" s="64" t="s">
        <v>1704</v>
      </c>
    </row>
    <row r="707" spans="1:14" ht="15" customHeight="1" x14ac:dyDescent="0.25">
      <c r="A707" s="203"/>
      <c r="B707" s="33" t="s">
        <v>1661</v>
      </c>
      <c r="C707" s="34" t="s">
        <v>3251</v>
      </c>
      <c r="D707" s="43">
        <v>5</v>
      </c>
      <c r="E707" s="86">
        <v>20</v>
      </c>
      <c r="F707" s="36">
        <v>400</v>
      </c>
      <c r="G707" s="59">
        <f>'-'!G707</f>
        <v>122.29</v>
      </c>
      <c r="H707" s="88"/>
      <c r="I707" s="37"/>
      <c r="J707" s="38" t="s">
        <v>158</v>
      </c>
      <c r="K707" s="39">
        <f t="shared" si="27"/>
        <v>0</v>
      </c>
      <c r="L707" s="64" t="s">
        <v>1705</v>
      </c>
      <c r="N707" s="64" t="s">
        <v>1706</v>
      </c>
    </row>
    <row r="708" spans="1:14" ht="15" customHeight="1" x14ac:dyDescent="0.25">
      <c r="A708" s="204"/>
      <c r="B708" s="33" t="s">
        <v>1662</v>
      </c>
      <c r="C708" s="34" t="s">
        <v>3252</v>
      </c>
      <c r="D708" s="43">
        <v>5</v>
      </c>
      <c r="E708" s="86">
        <v>20</v>
      </c>
      <c r="F708" s="36">
        <v>400</v>
      </c>
      <c r="G708" s="59">
        <f>'-'!G708</f>
        <v>121.04</v>
      </c>
      <c r="H708" s="88"/>
      <c r="I708" s="37"/>
      <c r="J708" s="38" t="s">
        <v>158</v>
      </c>
      <c r="K708" s="39">
        <f t="shared" si="27"/>
        <v>0</v>
      </c>
      <c r="L708" s="64" t="s">
        <v>1707</v>
      </c>
      <c r="N708" s="64" t="s">
        <v>1708</v>
      </c>
    </row>
    <row r="709" spans="1:14" x14ac:dyDescent="0.25">
      <c r="A709" s="201"/>
      <c r="B709" s="199" t="s">
        <v>395</v>
      </c>
      <c r="C709" s="199"/>
      <c r="D709" s="199"/>
      <c r="E709" s="199"/>
      <c r="F709" s="199"/>
      <c r="G709" s="199"/>
      <c r="H709" s="199"/>
      <c r="I709" s="199"/>
      <c r="J709" s="199"/>
      <c r="K709" s="199"/>
    </row>
    <row r="710" spans="1:14" ht="20.25" customHeight="1" x14ac:dyDescent="0.25">
      <c r="A710" s="201"/>
      <c r="B710" s="33" t="s">
        <v>437</v>
      </c>
      <c r="C710" s="34" t="s">
        <v>3282</v>
      </c>
      <c r="D710" s="43">
        <v>2</v>
      </c>
      <c r="E710" s="86">
        <v>20</v>
      </c>
      <c r="F710" s="36">
        <v>200</v>
      </c>
      <c r="G710" s="59">
        <f>'-'!G710</f>
        <v>281.69</v>
      </c>
      <c r="H710" s="59"/>
      <c r="I710" s="37"/>
      <c r="J710" s="38" t="s">
        <v>158</v>
      </c>
      <c r="K710" s="39">
        <f>G710*I710</f>
        <v>0</v>
      </c>
      <c r="L710" s="64" t="s">
        <v>1460</v>
      </c>
      <c r="N710" s="64" t="s">
        <v>1461</v>
      </c>
    </row>
    <row r="711" spans="1:14" ht="20.25" customHeight="1" x14ac:dyDescent="0.25">
      <c r="A711" s="201"/>
      <c r="B711" s="33" t="s">
        <v>475</v>
      </c>
      <c r="C711" s="34" t="s">
        <v>3281</v>
      </c>
      <c r="D711" s="43">
        <v>2</v>
      </c>
      <c r="E711" s="86">
        <v>20</v>
      </c>
      <c r="F711" s="36">
        <v>200</v>
      </c>
      <c r="G711" s="59">
        <f>'-'!G711</f>
        <v>240.6</v>
      </c>
      <c r="H711" s="59"/>
      <c r="I711" s="37"/>
      <c r="J711" s="38" t="s">
        <v>158</v>
      </c>
      <c r="K711" s="39">
        <f>G711*I711</f>
        <v>0</v>
      </c>
      <c r="L711" s="64" t="s">
        <v>1462</v>
      </c>
      <c r="N711" s="64" t="s">
        <v>1463</v>
      </c>
    </row>
    <row r="712" spans="1:14" ht="20.25" customHeight="1" x14ac:dyDescent="0.25">
      <c r="A712" s="201"/>
      <c r="B712" s="33" t="s">
        <v>476</v>
      </c>
      <c r="C712" s="34" t="s">
        <v>3280</v>
      </c>
      <c r="D712" s="43">
        <v>2</v>
      </c>
      <c r="E712" s="86">
        <v>20</v>
      </c>
      <c r="F712" s="36">
        <v>200</v>
      </c>
      <c r="G712" s="59">
        <f>'-'!G712</f>
        <v>173.31</v>
      </c>
      <c r="H712" s="59"/>
      <c r="I712" s="37"/>
      <c r="J712" s="38" t="s">
        <v>158</v>
      </c>
      <c r="K712" s="39">
        <f>G712*I712</f>
        <v>0</v>
      </c>
      <c r="L712" s="64" t="s">
        <v>1464</v>
      </c>
      <c r="N712" s="64" t="s">
        <v>1465</v>
      </c>
    </row>
    <row r="713" spans="1:14" ht="20.25" customHeight="1" x14ac:dyDescent="0.25">
      <c r="A713" s="201"/>
      <c r="B713" s="33" t="s">
        <v>477</v>
      </c>
      <c r="C713" s="34" t="s">
        <v>3279</v>
      </c>
      <c r="D713" s="43">
        <v>2</v>
      </c>
      <c r="E713" s="86">
        <v>20</v>
      </c>
      <c r="F713" s="36">
        <v>200</v>
      </c>
      <c r="G713" s="59">
        <f>'-'!G713</f>
        <v>192.56</v>
      </c>
      <c r="H713" s="59"/>
      <c r="I713" s="37"/>
      <c r="J713" s="38" t="s">
        <v>158</v>
      </c>
      <c r="K713" s="39">
        <f>G713*I713</f>
        <v>0</v>
      </c>
      <c r="L713" s="64" t="s">
        <v>1466</v>
      </c>
      <c r="N713" s="64" t="s">
        <v>1467</v>
      </c>
    </row>
    <row r="714" spans="1:14" ht="20.25" customHeight="1" x14ac:dyDescent="0.25">
      <c r="A714" s="201"/>
      <c r="B714" s="33" t="s">
        <v>478</v>
      </c>
      <c r="C714" s="34" t="s">
        <v>3283</v>
      </c>
      <c r="D714" s="43">
        <v>2</v>
      </c>
      <c r="E714" s="86">
        <v>20</v>
      </c>
      <c r="F714" s="36">
        <v>200</v>
      </c>
      <c r="G714" s="59">
        <f>'-'!G714</f>
        <v>227.7</v>
      </c>
      <c r="H714" s="59"/>
      <c r="I714" s="37"/>
      <c r="J714" s="38" t="s">
        <v>158</v>
      </c>
      <c r="K714" s="39">
        <f>G714*I714</f>
        <v>0</v>
      </c>
      <c r="L714" s="64" t="s">
        <v>1468</v>
      </c>
      <c r="N714" s="64" t="s">
        <v>1469</v>
      </c>
    </row>
    <row r="715" spans="1:14" x14ac:dyDescent="0.25">
      <c r="A715" s="201"/>
      <c r="B715" s="199" t="s">
        <v>233</v>
      </c>
      <c r="C715" s="199"/>
      <c r="D715" s="199"/>
      <c r="E715" s="199"/>
      <c r="F715" s="199"/>
      <c r="G715" s="199"/>
      <c r="H715" s="199"/>
      <c r="I715" s="199"/>
      <c r="J715" s="199"/>
      <c r="K715" s="199"/>
    </row>
    <row r="716" spans="1:14" ht="57.75" customHeight="1" x14ac:dyDescent="0.25">
      <c r="A716" s="201"/>
      <c r="B716" s="33" t="s">
        <v>266</v>
      </c>
      <c r="C716" s="34" t="s">
        <v>234</v>
      </c>
      <c r="D716" s="35">
        <v>1</v>
      </c>
      <c r="E716" s="86">
        <v>50</v>
      </c>
      <c r="F716" s="36">
        <v>100</v>
      </c>
      <c r="G716" s="59">
        <f>'-'!G716</f>
        <v>132.28</v>
      </c>
      <c r="H716" s="90">
        <v>50</v>
      </c>
      <c r="I716" s="37"/>
      <c r="J716" s="38" t="s">
        <v>158</v>
      </c>
      <c r="K716" s="39">
        <f>G716*I716</f>
        <v>0</v>
      </c>
      <c r="L716" s="64" t="s">
        <v>1470</v>
      </c>
      <c r="N716" s="64" t="s">
        <v>1471</v>
      </c>
    </row>
    <row r="717" spans="1:14" x14ac:dyDescent="0.25">
      <c r="A717" s="201"/>
      <c r="B717" s="199" t="s">
        <v>598</v>
      </c>
      <c r="C717" s="199"/>
      <c r="D717" s="199"/>
      <c r="E717" s="199"/>
      <c r="F717" s="199"/>
      <c r="G717" s="199"/>
      <c r="H717" s="199"/>
      <c r="I717" s="199"/>
      <c r="J717" s="199"/>
      <c r="K717" s="199"/>
    </row>
    <row r="718" spans="1:14" ht="60" customHeight="1" x14ac:dyDescent="0.25">
      <c r="A718" s="201"/>
      <c r="B718" s="33" t="s">
        <v>600</v>
      </c>
      <c r="C718" s="34" t="s">
        <v>599</v>
      </c>
      <c r="D718" s="43">
        <v>10</v>
      </c>
      <c r="E718" s="87">
        <v>15</v>
      </c>
      <c r="F718" s="36">
        <v>150</v>
      </c>
      <c r="G718" s="59">
        <f>'-'!G718</f>
        <v>66.709999999999994</v>
      </c>
      <c r="H718" s="59"/>
      <c r="I718" s="37"/>
      <c r="J718" s="38" t="s">
        <v>158</v>
      </c>
      <c r="K718" s="39">
        <f>G718*I718</f>
        <v>0</v>
      </c>
      <c r="L718" s="64" t="s">
        <v>1472</v>
      </c>
      <c r="N718" s="64" t="s">
        <v>1473</v>
      </c>
    </row>
    <row r="719" spans="1:14" x14ac:dyDescent="0.25">
      <c r="A719" s="202"/>
      <c r="B719" s="199" t="s">
        <v>2539</v>
      </c>
      <c r="C719" s="199"/>
      <c r="D719" s="199"/>
      <c r="E719" s="199"/>
      <c r="F719" s="199"/>
      <c r="G719" s="199"/>
      <c r="H719" s="199"/>
      <c r="I719" s="199"/>
      <c r="J719" s="199"/>
      <c r="K719" s="199"/>
    </row>
    <row r="720" spans="1:14" ht="84" customHeight="1" x14ac:dyDescent="0.25">
      <c r="A720" s="204"/>
      <c r="B720" s="33" t="s">
        <v>2541</v>
      </c>
      <c r="C720" s="34" t="s">
        <v>2539</v>
      </c>
      <c r="D720" s="35">
        <v>1</v>
      </c>
      <c r="E720" s="87">
        <v>10</v>
      </c>
      <c r="F720" s="36">
        <v>100</v>
      </c>
      <c r="G720" s="59">
        <f>'-'!G720</f>
        <v>211.26</v>
      </c>
      <c r="H720" s="59"/>
      <c r="I720" s="37"/>
      <c r="J720" s="38" t="s">
        <v>158</v>
      </c>
      <c r="K720" s="39">
        <f>G720*I720</f>
        <v>0</v>
      </c>
      <c r="L720" s="64" t="s">
        <v>2542</v>
      </c>
      <c r="N720" s="64" t="s">
        <v>2543</v>
      </c>
    </row>
    <row r="721" spans="1:14" x14ac:dyDescent="0.25">
      <c r="A721" s="202"/>
      <c r="B721" s="199" t="s">
        <v>2544</v>
      </c>
      <c r="C721" s="199"/>
      <c r="D721" s="199"/>
      <c r="E721" s="199"/>
      <c r="F721" s="199"/>
      <c r="G721" s="199"/>
      <c r="H721" s="199"/>
      <c r="I721" s="199"/>
      <c r="J721" s="199"/>
      <c r="K721" s="199"/>
    </row>
    <row r="722" spans="1:14" ht="69.75" customHeight="1" x14ac:dyDescent="0.25">
      <c r="A722" s="204"/>
      <c r="B722" s="33" t="s">
        <v>2545</v>
      </c>
      <c r="C722" s="34" t="s">
        <v>2544</v>
      </c>
      <c r="D722" s="35">
        <v>1</v>
      </c>
      <c r="E722" s="87">
        <v>30</v>
      </c>
      <c r="F722" s="36">
        <v>300</v>
      </c>
      <c r="G722" s="59">
        <f>'-'!G722</f>
        <v>145.68</v>
      </c>
      <c r="H722" s="59"/>
      <c r="I722" s="37"/>
      <c r="J722" s="38" t="s">
        <v>158</v>
      </c>
      <c r="K722" s="39">
        <f>G722*I722</f>
        <v>0</v>
      </c>
      <c r="L722" s="64" t="s">
        <v>2546</v>
      </c>
      <c r="N722" s="64" t="s">
        <v>2547</v>
      </c>
    </row>
    <row r="723" spans="1:14" x14ac:dyDescent="0.25">
      <c r="A723" s="202"/>
      <c r="B723" s="199" t="s">
        <v>275</v>
      </c>
      <c r="C723" s="199"/>
      <c r="D723" s="199"/>
      <c r="E723" s="199"/>
      <c r="F723" s="199"/>
      <c r="G723" s="199"/>
      <c r="H723" s="199"/>
      <c r="I723" s="199"/>
      <c r="J723" s="199"/>
      <c r="K723" s="199"/>
    </row>
    <row r="724" spans="1:14" ht="17.25" customHeight="1" x14ac:dyDescent="0.25">
      <c r="A724" s="203"/>
      <c r="B724" s="33" t="s">
        <v>314</v>
      </c>
      <c r="C724" s="34" t="s">
        <v>305</v>
      </c>
      <c r="D724" s="35">
        <v>1</v>
      </c>
      <c r="E724" s="87" t="s">
        <v>2584</v>
      </c>
      <c r="F724" s="36">
        <v>20</v>
      </c>
      <c r="G724" s="59">
        <f>'-'!G724</f>
        <v>402.15</v>
      </c>
      <c r="H724" s="59"/>
      <c r="I724" s="37"/>
      <c r="J724" s="38" t="s">
        <v>158</v>
      </c>
      <c r="K724" s="39">
        <f t="shared" ref="K724:K730" si="28">G724*I724</f>
        <v>0</v>
      </c>
      <c r="L724" s="64" t="s">
        <v>1474</v>
      </c>
      <c r="N724" s="64" t="s">
        <v>1475</v>
      </c>
    </row>
    <row r="725" spans="1:14" ht="17.25" customHeight="1" x14ac:dyDescent="0.25">
      <c r="A725" s="203"/>
      <c r="B725" s="33" t="s">
        <v>582</v>
      </c>
      <c r="C725" s="34" t="s">
        <v>581</v>
      </c>
      <c r="D725" s="35">
        <v>1</v>
      </c>
      <c r="E725" s="87" t="s">
        <v>2584</v>
      </c>
      <c r="F725" s="36">
        <v>20</v>
      </c>
      <c r="G725" s="59">
        <f>'-'!G725</f>
        <v>860.46</v>
      </c>
      <c r="H725" s="59"/>
      <c r="I725" s="37"/>
      <c r="J725" s="38" t="s">
        <v>158</v>
      </c>
      <c r="K725" s="39">
        <f t="shared" si="28"/>
        <v>0</v>
      </c>
      <c r="L725" s="64" t="s">
        <v>1476</v>
      </c>
      <c r="N725" s="64" t="s">
        <v>1477</v>
      </c>
    </row>
    <row r="726" spans="1:14" ht="17.25" customHeight="1" x14ac:dyDescent="0.25">
      <c r="A726" s="203"/>
      <c r="B726" s="33" t="s">
        <v>680</v>
      </c>
      <c r="C726" s="34" t="s">
        <v>2718</v>
      </c>
      <c r="D726" s="43">
        <v>2</v>
      </c>
      <c r="E726" s="87" t="s">
        <v>2584</v>
      </c>
      <c r="F726" s="36">
        <v>20</v>
      </c>
      <c r="G726" s="59">
        <f>'-'!G726</f>
        <v>877.19</v>
      </c>
      <c r="H726" s="59"/>
      <c r="I726" s="37"/>
      <c r="J726" s="38" t="s">
        <v>158</v>
      </c>
      <c r="K726" s="39">
        <f t="shared" si="28"/>
        <v>0</v>
      </c>
      <c r="L726" s="64" t="s">
        <v>1478</v>
      </c>
      <c r="N726" s="64" t="s">
        <v>1479</v>
      </c>
    </row>
    <row r="727" spans="1:14" ht="17.25" customHeight="1" x14ac:dyDescent="0.25">
      <c r="A727" s="203"/>
      <c r="B727" s="33" t="s">
        <v>285</v>
      </c>
      <c r="C727" s="34" t="s">
        <v>284</v>
      </c>
      <c r="D727" s="35">
        <v>1</v>
      </c>
      <c r="E727" s="87" t="s">
        <v>2584</v>
      </c>
      <c r="F727" s="36">
        <v>20</v>
      </c>
      <c r="G727" s="59">
        <f>'-'!G727</f>
        <v>453.41</v>
      </c>
      <c r="H727" s="59"/>
      <c r="I727" s="37"/>
      <c r="J727" s="38" t="s">
        <v>158</v>
      </c>
      <c r="K727" s="39">
        <f t="shared" si="28"/>
        <v>0</v>
      </c>
      <c r="L727" s="64" t="s">
        <v>1480</v>
      </c>
      <c r="N727" s="64" t="s">
        <v>1481</v>
      </c>
    </row>
    <row r="728" spans="1:14" ht="17.25" customHeight="1" x14ac:dyDescent="0.25">
      <c r="A728" s="203"/>
      <c r="B728" s="33" t="s">
        <v>2205</v>
      </c>
      <c r="C728" s="34" t="s">
        <v>2206</v>
      </c>
      <c r="D728" s="35">
        <v>1</v>
      </c>
      <c r="E728" s="87">
        <v>18</v>
      </c>
      <c r="F728" s="36">
        <v>18</v>
      </c>
      <c r="G728" s="59">
        <f>'-'!G728</f>
        <v>188.88</v>
      </c>
      <c r="H728" s="59"/>
      <c r="I728" s="37"/>
      <c r="J728" s="38" t="s">
        <v>158</v>
      </c>
      <c r="K728" s="39">
        <f t="shared" si="28"/>
        <v>0</v>
      </c>
      <c r="L728" s="64" t="s">
        <v>2207</v>
      </c>
      <c r="M728" s="64" t="s">
        <v>2208</v>
      </c>
      <c r="N728" s="64" t="s">
        <v>2209</v>
      </c>
    </row>
    <row r="729" spans="1:14" ht="17.25" customHeight="1" x14ac:dyDescent="0.25">
      <c r="A729" s="203"/>
      <c r="B729" s="33" t="s">
        <v>2210</v>
      </c>
      <c r="C729" s="34" t="s">
        <v>2211</v>
      </c>
      <c r="D729" s="35">
        <v>1</v>
      </c>
      <c r="E729" s="87">
        <v>18</v>
      </c>
      <c r="F729" s="36">
        <v>18</v>
      </c>
      <c r="G729" s="59">
        <f>'-'!G729</f>
        <v>219.15</v>
      </c>
      <c r="H729" s="59"/>
      <c r="I729" s="37"/>
      <c r="J729" s="38" t="s">
        <v>158</v>
      </c>
      <c r="K729" s="39">
        <f t="shared" si="28"/>
        <v>0</v>
      </c>
      <c r="L729" s="64" t="s">
        <v>2212</v>
      </c>
      <c r="M729" s="64" t="s">
        <v>2213</v>
      </c>
      <c r="N729" s="64" t="s">
        <v>2214</v>
      </c>
    </row>
    <row r="730" spans="1:14" ht="17.25" customHeight="1" x14ac:dyDescent="0.25">
      <c r="A730" s="204"/>
      <c r="B730" s="33" t="s">
        <v>2215</v>
      </c>
      <c r="C730" s="34" t="s">
        <v>2216</v>
      </c>
      <c r="D730" s="35">
        <v>1</v>
      </c>
      <c r="E730" s="87">
        <v>18</v>
      </c>
      <c r="F730" s="36">
        <v>18</v>
      </c>
      <c r="G730" s="59">
        <f>'-'!G730</f>
        <v>261.52999999999997</v>
      </c>
      <c r="H730" s="59"/>
      <c r="I730" s="37"/>
      <c r="J730" s="38" t="s">
        <v>158</v>
      </c>
      <c r="K730" s="39">
        <f t="shared" si="28"/>
        <v>0</v>
      </c>
      <c r="L730" s="64" t="s">
        <v>2217</v>
      </c>
      <c r="M730" s="64" t="s">
        <v>2218</v>
      </c>
      <c r="N730" s="64" t="s">
        <v>2219</v>
      </c>
    </row>
    <row r="731" spans="1:14" x14ac:dyDescent="0.25">
      <c r="A731" s="201"/>
      <c r="B731" s="199" t="s">
        <v>306</v>
      </c>
      <c r="C731" s="199"/>
      <c r="D731" s="199"/>
      <c r="E731" s="199"/>
      <c r="F731" s="199"/>
      <c r="G731" s="199"/>
      <c r="H731" s="199"/>
      <c r="I731" s="199"/>
      <c r="J731" s="199"/>
      <c r="K731" s="199"/>
    </row>
    <row r="732" spans="1:14" ht="24.75" customHeight="1" x14ac:dyDescent="0.25">
      <c r="A732" s="201"/>
      <c r="B732" s="33" t="s">
        <v>326</v>
      </c>
      <c r="C732" s="34" t="s">
        <v>307</v>
      </c>
      <c r="D732" s="35">
        <v>1</v>
      </c>
      <c r="E732" s="87" t="s">
        <v>2584</v>
      </c>
      <c r="F732" s="36">
        <v>24</v>
      </c>
      <c r="G732" s="59">
        <f>'-'!G732</f>
        <v>197.06</v>
      </c>
      <c r="H732" s="59"/>
      <c r="I732" s="37"/>
      <c r="J732" s="38" t="s">
        <v>158</v>
      </c>
      <c r="K732" s="39">
        <f>G732*I732</f>
        <v>0</v>
      </c>
      <c r="L732" s="64" t="s">
        <v>1482</v>
      </c>
      <c r="N732" s="64" t="s">
        <v>1483</v>
      </c>
    </row>
    <row r="733" spans="1:14" ht="24.75" customHeight="1" x14ac:dyDescent="0.25">
      <c r="A733" s="201"/>
      <c r="B733" s="33" t="s">
        <v>681</v>
      </c>
      <c r="C733" s="34" t="s">
        <v>653</v>
      </c>
      <c r="D733" s="35">
        <v>1</v>
      </c>
      <c r="E733" s="87" t="s">
        <v>2584</v>
      </c>
      <c r="F733" s="36">
        <v>12</v>
      </c>
      <c r="G733" s="59">
        <f>'-'!G733</f>
        <v>405.23</v>
      </c>
      <c r="H733" s="59"/>
      <c r="I733" s="37"/>
      <c r="J733" s="38" t="s">
        <v>158</v>
      </c>
      <c r="K733" s="39">
        <f>G733*I733</f>
        <v>0</v>
      </c>
      <c r="L733" s="64" t="s">
        <v>1484</v>
      </c>
      <c r="N733" s="64" t="s">
        <v>1485</v>
      </c>
    </row>
    <row r="734" spans="1:14" ht="24.75" customHeight="1" x14ac:dyDescent="0.25">
      <c r="A734" s="201"/>
      <c r="B734" s="33" t="s">
        <v>438</v>
      </c>
      <c r="C734" s="34" t="s">
        <v>388</v>
      </c>
      <c r="D734" s="35">
        <v>1</v>
      </c>
      <c r="E734" s="87" t="s">
        <v>2584</v>
      </c>
      <c r="F734" s="36">
        <v>12</v>
      </c>
      <c r="G734" s="59">
        <f>'-'!G734</f>
        <v>648.62</v>
      </c>
      <c r="H734" s="59"/>
      <c r="I734" s="37"/>
      <c r="J734" s="38" t="s">
        <v>158</v>
      </c>
      <c r="K734" s="39">
        <f>G734*I734</f>
        <v>0</v>
      </c>
      <c r="L734" s="64" t="s">
        <v>1486</v>
      </c>
      <c r="N734" s="64" t="s">
        <v>1487</v>
      </c>
    </row>
    <row r="735" spans="1:14" ht="24.75" customHeight="1" x14ac:dyDescent="0.25">
      <c r="A735" s="201"/>
      <c r="B735" s="33" t="s">
        <v>439</v>
      </c>
      <c r="C735" s="34" t="s">
        <v>389</v>
      </c>
      <c r="D735" s="35">
        <v>1</v>
      </c>
      <c r="E735" s="87" t="s">
        <v>2584</v>
      </c>
      <c r="F735" s="36">
        <v>12</v>
      </c>
      <c r="G735" s="59">
        <f>'-'!G735</f>
        <v>690.14</v>
      </c>
      <c r="H735" s="88"/>
      <c r="I735" s="37"/>
      <c r="J735" s="38" t="s">
        <v>158</v>
      </c>
      <c r="K735" s="39">
        <f>G735*I735</f>
        <v>0</v>
      </c>
      <c r="L735" s="64" t="s">
        <v>1488</v>
      </c>
      <c r="N735" s="64" t="s">
        <v>1489</v>
      </c>
    </row>
    <row r="736" spans="1:14" x14ac:dyDescent="0.25">
      <c r="A736" s="202"/>
      <c r="B736" s="199" t="s">
        <v>1874</v>
      </c>
      <c r="C736" s="199"/>
      <c r="D736" s="199"/>
      <c r="E736" s="199"/>
      <c r="F736" s="199"/>
      <c r="G736" s="199"/>
      <c r="H736" s="199"/>
      <c r="I736" s="199"/>
      <c r="J736" s="199"/>
      <c r="K736" s="199"/>
    </row>
    <row r="737" spans="1:14" ht="15" customHeight="1" x14ac:dyDescent="0.25">
      <c r="A737" s="203"/>
      <c r="B737" s="33" t="s">
        <v>1880</v>
      </c>
      <c r="C737" s="96" t="s">
        <v>3552</v>
      </c>
      <c r="D737" s="43">
        <v>10</v>
      </c>
      <c r="E737" s="87">
        <v>25</v>
      </c>
      <c r="F737" s="36">
        <v>50</v>
      </c>
      <c r="G737" s="59">
        <f>'-'!G737</f>
        <v>399.7</v>
      </c>
      <c r="H737" s="59"/>
      <c r="I737" s="37"/>
      <c r="J737" s="38" t="s">
        <v>158</v>
      </c>
      <c r="K737" s="39">
        <f t="shared" ref="K737:K747" si="29">G737*I737</f>
        <v>0</v>
      </c>
      <c r="L737" s="64" t="s">
        <v>2175</v>
      </c>
      <c r="N737" s="64" t="s">
        <v>2186</v>
      </c>
    </row>
    <row r="738" spans="1:14" ht="15" customHeight="1" x14ac:dyDescent="0.25">
      <c r="A738" s="203"/>
      <c r="B738" s="33" t="s">
        <v>1881</v>
      </c>
      <c r="C738" s="96" t="s">
        <v>3553</v>
      </c>
      <c r="D738" s="43">
        <v>10</v>
      </c>
      <c r="E738" s="87">
        <v>25</v>
      </c>
      <c r="F738" s="36">
        <v>50</v>
      </c>
      <c r="G738" s="59">
        <f>'-'!G738</f>
        <v>481.54</v>
      </c>
      <c r="H738" s="59"/>
      <c r="I738" s="37"/>
      <c r="J738" s="38" t="s">
        <v>158</v>
      </c>
      <c r="K738" s="39">
        <f t="shared" si="29"/>
        <v>0</v>
      </c>
      <c r="L738" s="64" t="s">
        <v>2176</v>
      </c>
      <c r="N738" s="64" t="s">
        <v>2187</v>
      </c>
    </row>
    <row r="739" spans="1:14" ht="15" customHeight="1" x14ac:dyDescent="0.25">
      <c r="A739" s="203"/>
      <c r="B739" s="33" t="s">
        <v>1882</v>
      </c>
      <c r="C739" s="96" t="s">
        <v>3554</v>
      </c>
      <c r="D739" s="43">
        <v>10</v>
      </c>
      <c r="E739" s="87">
        <v>25</v>
      </c>
      <c r="F739" s="36">
        <v>200</v>
      </c>
      <c r="G739" s="59">
        <f>'-'!G739</f>
        <v>95.89</v>
      </c>
      <c r="H739" s="59"/>
      <c r="I739" s="37"/>
      <c r="J739" s="38" t="s">
        <v>158</v>
      </c>
      <c r="K739" s="39">
        <f t="shared" si="29"/>
        <v>0</v>
      </c>
      <c r="L739" s="64" t="s">
        <v>2177</v>
      </c>
      <c r="N739" s="64" t="s">
        <v>2188</v>
      </c>
    </row>
    <row r="740" spans="1:14" ht="15" customHeight="1" x14ac:dyDescent="0.25">
      <c r="A740" s="203"/>
      <c r="B740" s="33" t="s">
        <v>1883</v>
      </c>
      <c r="C740" s="96" t="s">
        <v>1875</v>
      </c>
      <c r="D740" s="43">
        <v>10</v>
      </c>
      <c r="E740" s="87">
        <v>25</v>
      </c>
      <c r="F740" s="36">
        <v>100</v>
      </c>
      <c r="G740" s="59">
        <f>'-'!G740</f>
        <v>158.16</v>
      </c>
      <c r="H740" s="59"/>
      <c r="I740" s="37"/>
      <c r="J740" s="38" t="s">
        <v>158</v>
      </c>
      <c r="K740" s="39">
        <f t="shared" si="29"/>
        <v>0</v>
      </c>
      <c r="L740" s="64" t="s">
        <v>2178</v>
      </c>
      <c r="N740" s="64" t="s">
        <v>2189</v>
      </c>
    </row>
    <row r="741" spans="1:14" ht="15" customHeight="1" x14ac:dyDescent="0.25">
      <c r="A741" s="203"/>
      <c r="B741" s="33" t="s">
        <v>1884</v>
      </c>
      <c r="C741" s="96" t="s">
        <v>1876</v>
      </c>
      <c r="D741" s="43">
        <v>10</v>
      </c>
      <c r="E741" s="87">
        <v>20</v>
      </c>
      <c r="F741" s="36">
        <v>80</v>
      </c>
      <c r="G741" s="59">
        <f>'-'!G741</f>
        <v>218.65</v>
      </c>
      <c r="H741" s="59"/>
      <c r="I741" s="37"/>
      <c r="J741" s="38" t="s">
        <v>158</v>
      </c>
      <c r="K741" s="39">
        <f t="shared" si="29"/>
        <v>0</v>
      </c>
      <c r="L741" s="64" t="s">
        <v>2179</v>
      </c>
      <c r="N741" s="64" t="s">
        <v>2190</v>
      </c>
    </row>
    <row r="742" spans="1:14" ht="15" customHeight="1" x14ac:dyDescent="0.25">
      <c r="A742" s="203"/>
      <c r="B742" s="33" t="s">
        <v>1885</v>
      </c>
      <c r="C742" s="96" t="s">
        <v>3257</v>
      </c>
      <c r="D742" s="43">
        <v>10</v>
      </c>
      <c r="E742" s="87">
        <v>20</v>
      </c>
      <c r="F742" s="36">
        <v>80</v>
      </c>
      <c r="G742" s="59">
        <f>'-'!G742</f>
        <v>296.08999999999997</v>
      </c>
      <c r="H742" s="59"/>
      <c r="I742" s="37"/>
      <c r="J742" s="38" t="s">
        <v>158</v>
      </c>
      <c r="K742" s="39">
        <f t="shared" si="29"/>
        <v>0</v>
      </c>
      <c r="L742" s="64" t="s">
        <v>2180</v>
      </c>
      <c r="N742" s="64" t="s">
        <v>2191</v>
      </c>
    </row>
    <row r="743" spans="1:14" ht="15" customHeight="1" x14ac:dyDescent="0.25">
      <c r="A743" s="203"/>
      <c r="B743" s="33" t="s">
        <v>1886</v>
      </c>
      <c r="C743" s="96" t="s">
        <v>1877</v>
      </c>
      <c r="D743" s="43">
        <v>10</v>
      </c>
      <c r="E743" s="87">
        <v>25</v>
      </c>
      <c r="F743" s="36">
        <v>100</v>
      </c>
      <c r="G743" s="59">
        <f>'-'!G743</f>
        <v>150.63</v>
      </c>
      <c r="H743" s="59"/>
      <c r="I743" s="37"/>
      <c r="J743" s="38" t="s">
        <v>158</v>
      </c>
      <c r="K743" s="39">
        <f t="shared" si="29"/>
        <v>0</v>
      </c>
      <c r="L743" s="64" t="s">
        <v>2181</v>
      </c>
      <c r="N743" s="64" t="s">
        <v>2192</v>
      </c>
    </row>
    <row r="744" spans="1:14" ht="15" customHeight="1" x14ac:dyDescent="0.25">
      <c r="A744" s="203"/>
      <c r="B744" s="33" t="s">
        <v>1887</v>
      </c>
      <c r="C744" s="96" t="s">
        <v>1878</v>
      </c>
      <c r="D744" s="43">
        <v>10</v>
      </c>
      <c r="E744" s="87">
        <v>25</v>
      </c>
      <c r="F744" s="36">
        <v>100</v>
      </c>
      <c r="G744" s="59">
        <f>'-'!G744</f>
        <v>150.63</v>
      </c>
      <c r="H744" s="59"/>
      <c r="I744" s="37"/>
      <c r="J744" s="38" t="s">
        <v>158</v>
      </c>
      <c r="K744" s="39">
        <f t="shared" si="29"/>
        <v>0</v>
      </c>
      <c r="L744" s="64" t="s">
        <v>2182</v>
      </c>
      <c r="N744" s="64" t="s">
        <v>2193</v>
      </c>
    </row>
    <row r="745" spans="1:14" ht="15" customHeight="1" x14ac:dyDescent="0.25">
      <c r="A745" s="203"/>
      <c r="B745" s="33" t="s">
        <v>1888</v>
      </c>
      <c r="C745" s="96" t="s">
        <v>3258</v>
      </c>
      <c r="D745" s="43">
        <v>10</v>
      </c>
      <c r="E745" s="87">
        <v>25</v>
      </c>
      <c r="F745" s="36">
        <v>100</v>
      </c>
      <c r="G745" s="59">
        <f>'-'!G745</f>
        <v>150.63</v>
      </c>
      <c r="H745" s="59"/>
      <c r="I745" s="37"/>
      <c r="J745" s="38" t="s">
        <v>158</v>
      </c>
      <c r="K745" s="39">
        <f t="shared" si="29"/>
        <v>0</v>
      </c>
      <c r="L745" s="64" t="s">
        <v>2183</v>
      </c>
      <c r="N745" s="64" t="s">
        <v>2194</v>
      </c>
    </row>
    <row r="746" spans="1:14" ht="15" customHeight="1" x14ac:dyDescent="0.25">
      <c r="A746" s="203"/>
      <c r="B746" s="33" t="s">
        <v>1889</v>
      </c>
      <c r="C746" s="96" t="s">
        <v>3259</v>
      </c>
      <c r="D746" s="43">
        <v>10</v>
      </c>
      <c r="E746" s="87">
        <v>25</v>
      </c>
      <c r="F746" s="36">
        <v>100</v>
      </c>
      <c r="G746" s="59">
        <f>'-'!G746</f>
        <v>173.24</v>
      </c>
      <c r="H746" s="59"/>
      <c r="I746" s="37"/>
      <c r="J746" s="38" t="s">
        <v>158</v>
      </c>
      <c r="K746" s="39">
        <f t="shared" si="29"/>
        <v>0</v>
      </c>
      <c r="L746" s="64" t="s">
        <v>2184</v>
      </c>
      <c r="N746" s="64" t="s">
        <v>2195</v>
      </c>
    </row>
    <row r="747" spans="1:14" ht="15" customHeight="1" x14ac:dyDescent="0.25">
      <c r="A747" s="204"/>
      <c r="B747" s="33" t="s">
        <v>1890</v>
      </c>
      <c r="C747" s="34" t="s">
        <v>1879</v>
      </c>
      <c r="D747" s="43">
        <v>10</v>
      </c>
      <c r="E747" s="87">
        <v>25</v>
      </c>
      <c r="F747" s="36">
        <v>100</v>
      </c>
      <c r="G747" s="59">
        <f>'-'!G747</f>
        <v>494.04</v>
      </c>
      <c r="H747" s="59"/>
      <c r="I747" s="37"/>
      <c r="J747" s="38" t="s">
        <v>158</v>
      </c>
      <c r="K747" s="39">
        <f t="shared" si="29"/>
        <v>0</v>
      </c>
      <c r="L747" s="64" t="s">
        <v>2185</v>
      </c>
      <c r="N747" s="64" t="s">
        <v>2196</v>
      </c>
    </row>
    <row r="748" spans="1:14" x14ac:dyDescent="0.25">
      <c r="A748" s="202"/>
      <c r="B748" s="199" t="s">
        <v>1891</v>
      </c>
      <c r="C748" s="199"/>
      <c r="D748" s="199"/>
      <c r="E748" s="199"/>
      <c r="F748" s="199"/>
      <c r="G748" s="199"/>
      <c r="H748" s="199"/>
      <c r="I748" s="199"/>
      <c r="J748" s="199"/>
      <c r="K748" s="199"/>
    </row>
    <row r="749" spans="1:14" ht="27.75" customHeight="1" x14ac:dyDescent="0.25">
      <c r="A749" s="203"/>
      <c r="B749" s="33" t="s">
        <v>1894</v>
      </c>
      <c r="C749" s="34" t="s">
        <v>1892</v>
      </c>
      <c r="D749" s="35">
        <v>1</v>
      </c>
      <c r="E749" s="87">
        <v>25</v>
      </c>
      <c r="F749" s="36">
        <v>200</v>
      </c>
      <c r="G749" s="59">
        <f>'-'!G749</f>
        <v>205.91</v>
      </c>
      <c r="H749" s="59"/>
      <c r="I749" s="37"/>
      <c r="J749" s="38" t="s">
        <v>158</v>
      </c>
      <c r="K749" s="39">
        <f>G749*I749</f>
        <v>0</v>
      </c>
      <c r="L749" s="64" t="s">
        <v>2197</v>
      </c>
      <c r="N749" s="64" t="s">
        <v>2199</v>
      </c>
    </row>
    <row r="750" spans="1:14" ht="27.75" customHeight="1" x14ac:dyDescent="0.25">
      <c r="A750" s="204"/>
      <c r="B750" s="33" t="s">
        <v>1895</v>
      </c>
      <c r="C750" s="34" t="s">
        <v>1893</v>
      </c>
      <c r="D750" s="35">
        <v>1</v>
      </c>
      <c r="E750" s="87">
        <v>25</v>
      </c>
      <c r="F750" s="36">
        <v>100</v>
      </c>
      <c r="G750" s="59">
        <f>'-'!G750</f>
        <v>345.86</v>
      </c>
      <c r="H750" s="59"/>
      <c r="I750" s="37"/>
      <c r="J750" s="38" t="s">
        <v>158</v>
      </c>
      <c r="K750" s="39">
        <f>G750*I750</f>
        <v>0</v>
      </c>
      <c r="L750" s="64" t="s">
        <v>2198</v>
      </c>
      <c r="N750" s="64" t="s">
        <v>2200</v>
      </c>
    </row>
    <row r="751" spans="1:14" x14ac:dyDescent="0.25">
      <c r="A751" s="201"/>
      <c r="B751" s="199" t="s">
        <v>1873</v>
      </c>
      <c r="C751" s="199"/>
      <c r="D751" s="199"/>
      <c r="E751" s="199"/>
      <c r="F751" s="199"/>
      <c r="G751" s="199"/>
      <c r="H751" s="199"/>
      <c r="I751" s="199"/>
      <c r="J751" s="199"/>
      <c r="K751" s="199"/>
    </row>
    <row r="752" spans="1:14" ht="46.5" customHeight="1" x14ac:dyDescent="0.25">
      <c r="A752" s="201"/>
      <c r="B752" s="33" t="s">
        <v>493</v>
      </c>
      <c r="C752" s="34" t="s">
        <v>1789</v>
      </c>
      <c r="D752" s="35">
        <v>1</v>
      </c>
      <c r="E752" s="86">
        <v>6</v>
      </c>
      <c r="F752" s="36">
        <v>24</v>
      </c>
      <c r="G752" s="59">
        <f>'-'!G752</f>
        <v>755.39</v>
      </c>
      <c r="H752" s="59"/>
      <c r="I752" s="37"/>
      <c r="J752" s="38" t="s">
        <v>158</v>
      </c>
      <c r="K752" s="39">
        <f>G752*I752</f>
        <v>0</v>
      </c>
      <c r="L752" s="64" t="s">
        <v>1490</v>
      </c>
      <c r="N752" s="64" t="s">
        <v>1491</v>
      </c>
    </row>
    <row r="753" spans="1:14" ht="46.5" customHeight="1" x14ac:dyDescent="0.25">
      <c r="A753" s="201"/>
      <c r="B753" s="33" t="s">
        <v>494</v>
      </c>
      <c r="C753" s="34" t="s">
        <v>1790</v>
      </c>
      <c r="D753" s="35">
        <v>1</v>
      </c>
      <c r="E753" s="86">
        <v>10</v>
      </c>
      <c r="F753" s="36">
        <v>30</v>
      </c>
      <c r="G753" s="59">
        <f>'-'!G753</f>
        <v>755.39</v>
      </c>
      <c r="H753" s="59"/>
      <c r="I753" s="37"/>
      <c r="J753" s="38" t="s">
        <v>158</v>
      </c>
      <c r="K753" s="39">
        <f>G753*I753</f>
        <v>0</v>
      </c>
      <c r="L753" s="64" t="s">
        <v>1492</v>
      </c>
      <c r="N753" s="64" t="s">
        <v>1493</v>
      </c>
    </row>
    <row r="754" spans="1:14" x14ac:dyDescent="0.25">
      <c r="A754" s="201"/>
      <c r="B754" s="199" t="s">
        <v>273</v>
      </c>
      <c r="C754" s="199"/>
      <c r="D754" s="199"/>
      <c r="E754" s="199"/>
      <c r="F754" s="199"/>
      <c r="G754" s="199"/>
      <c r="H754" s="199"/>
      <c r="I754" s="199"/>
      <c r="J754" s="199"/>
      <c r="K754" s="199"/>
    </row>
    <row r="755" spans="1:14" ht="20.25" customHeight="1" x14ac:dyDescent="0.25">
      <c r="A755" s="201"/>
      <c r="B755" s="33" t="s">
        <v>282</v>
      </c>
      <c r="C755" s="34" t="s">
        <v>684</v>
      </c>
      <c r="D755" s="43">
        <v>12</v>
      </c>
      <c r="E755" s="87">
        <v>12</v>
      </c>
      <c r="F755" s="36">
        <v>72</v>
      </c>
      <c r="G755" s="59">
        <f>'-'!G755</f>
        <v>703.14</v>
      </c>
      <c r="H755" s="59"/>
      <c r="I755" s="37"/>
      <c r="J755" s="38" t="s">
        <v>158</v>
      </c>
      <c r="K755" s="39">
        <f>G755*I755</f>
        <v>0</v>
      </c>
      <c r="L755" s="64" t="s">
        <v>1600</v>
      </c>
      <c r="M755" s="64" t="s">
        <v>1595</v>
      </c>
      <c r="N755" s="64" t="s">
        <v>1494</v>
      </c>
    </row>
    <row r="756" spans="1:14" ht="20.25" customHeight="1" x14ac:dyDescent="0.25">
      <c r="A756" s="201"/>
      <c r="B756" s="33" t="s">
        <v>283</v>
      </c>
      <c r="C756" s="34" t="s">
        <v>686</v>
      </c>
      <c r="D756" s="43">
        <v>12</v>
      </c>
      <c r="E756" s="87">
        <v>12</v>
      </c>
      <c r="F756" s="36">
        <v>72</v>
      </c>
      <c r="G756" s="59">
        <f>'-'!G756</f>
        <v>703.14</v>
      </c>
      <c r="H756" s="59"/>
      <c r="I756" s="37"/>
      <c r="J756" s="38" t="s">
        <v>158</v>
      </c>
      <c r="K756" s="39">
        <f>G756*I756</f>
        <v>0</v>
      </c>
      <c r="L756" s="64" t="s">
        <v>1599</v>
      </c>
      <c r="M756" s="64" t="s">
        <v>1596</v>
      </c>
      <c r="N756" s="64" t="s">
        <v>1495</v>
      </c>
    </row>
    <row r="757" spans="1:14" ht="20.25" customHeight="1" x14ac:dyDescent="0.25">
      <c r="A757" s="201"/>
      <c r="B757" s="33" t="s">
        <v>546</v>
      </c>
      <c r="C757" s="34" t="s">
        <v>685</v>
      </c>
      <c r="D757" s="43">
        <v>12</v>
      </c>
      <c r="E757" s="87">
        <v>12</v>
      </c>
      <c r="F757" s="36">
        <v>72</v>
      </c>
      <c r="G757" s="59">
        <f>'-'!G757</f>
        <v>703.14</v>
      </c>
      <c r="H757" s="59"/>
      <c r="I757" s="37"/>
      <c r="J757" s="38" t="s">
        <v>158</v>
      </c>
      <c r="K757" s="39">
        <f>G757*I757</f>
        <v>0</v>
      </c>
      <c r="L757" s="64" t="s">
        <v>1598</v>
      </c>
      <c r="M757" s="64" t="s">
        <v>1597</v>
      </c>
      <c r="N757" s="64" t="s">
        <v>1496</v>
      </c>
    </row>
    <row r="758" spans="1:14" x14ac:dyDescent="0.25">
      <c r="A758" s="201"/>
      <c r="B758" s="199" t="s">
        <v>766</v>
      </c>
      <c r="C758" s="199"/>
      <c r="D758" s="199"/>
      <c r="E758" s="199"/>
      <c r="F758" s="199"/>
      <c r="G758" s="199"/>
      <c r="H758" s="199"/>
      <c r="I758" s="199"/>
      <c r="J758" s="199"/>
      <c r="K758" s="199"/>
    </row>
    <row r="759" spans="1:14" ht="37.5" customHeight="1" x14ac:dyDescent="0.25">
      <c r="A759" s="201"/>
      <c r="B759" s="33" t="s">
        <v>53</v>
      </c>
      <c r="C759" s="34" t="s">
        <v>51</v>
      </c>
      <c r="D759" s="35">
        <v>1</v>
      </c>
      <c r="E759" s="87">
        <v>15</v>
      </c>
      <c r="F759" s="36">
        <v>150</v>
      </c>
      <c r="G759" s="59">
        <f>'-'!G759</f>
        <v>59.77</v>
      </c>
      <c r="H759" s="89">
        <v>50</v>
      </c>
      <c r="I759" s="37"/>
      <c r="J759" s="38" t="s">
        <v>158</v>
      </c>
      <c r="K759" s="39">
        <f>G759*I759</f>
        <v>0</v>
      </c>
      <c r="L759" s="64" t="s">
        <v>1497</v>
      </c>
      <c r="N759" s="64" t="s">
        <v>1498</v>
      </c>
    </row>
    <row r="760" spans="1:14" ht="37.5" customHeight="1" x14ac:dyDescent="0.25">
      <c r="A760" s="35"/>
      <c r="B760" s="33" t="s">
        <v>280</v>
      </c>
      <c r="C760" s="34" t="s">
        <v>276</v>
      </c>
      <c r="D760" s="35">
        <v>1</v>
      </c>
      <c r="E760" s="87">
        <v>12</v>
      </c>
      <c r="F760" s="36">
        <v>360</v>
      </c>
      <c r="G760" s="59">
        <f>'-'!G760</f>
        <v>51.94</v>
      </c>
      <c r="H760" s="89">
        <v>24</v>
      </c>
      <c r="I760" s="37"/>
      <c r="J760" s="38" t="s">
        <v>158</v>
      </c>
      <c r="K760" s="39">
        <f>G760*I760</f>
        <v>0</v>
      </c>
      <c r="L760" s="64" t="s">
        <v>1499</v>
      </c>
      <c r="N760" s="64" t="s">
        <v>1500</v>
      </c>
    </row>
    <row r="761" spans="1:14" ht="37.5" customHeight="1" x14ac:dyDescent="0.25">
      <c r="A761" s="35"/>
      <c r="B761" s="33" t="s">
        <v>232</v>
      </c>
      <c r="C761" s="34" t="s">
        <v>186</v>
      </c>
      <c r="D761" s="35">
        <v>1</v>
      </c>
      <c r="E761" s="87">
        <v>20</v>
      </c>
      <c r="F761" s="36">
        <v>200</v>
      </c>
      <c r="G761" s="59">
        <f>'-'!G761</f>
        <v>102.48</v>
      </c>
      <c r="H761" s="89">
        <v>48</v>
      </c>
      <c r="I761" s="37"/>
      <c r="J761" s="38" t="s">
        <v>158</v>
      </c>
      <c r="K761" s="39">
        <f>G761*I761</f>
        <v>0</v>
      </c>
      <c r="L761" s="64" t="s">
        <v>1501</v>
      </c>
      <c r="N761" s="64" t="s">
        <v>1502</v>
      </c>
    </row>
    <row r="762" spans="1:14" ht="37.5" customHeight="1" x14ac:dyDescent="0.25">
      <c r="A762" s="35"/>
      <c r="B762" s="33" t="s">
        <v>601</v>
      </c>
      <c r="C762" s="34" t="s">
        <v>587</v>
      </c>
      <c r="D762" s="35">
        <v>1</v>
      </c>
      <c r="E762" s="87">
        <v>12</v>
      </c>
      <c r="F762" s="36">
        <v>96</v>
      </c>
      <c r="G762" s="59">
        <f>'-'!G762</f>
        <v>170.18</v>
      </c>
      <c r="H762" s="89">
        <v>12</v>
      </c>
      <c r="I762" s="37"/>
      <c r="J762" s="38" t="s">
        <v>158</v>
      </c>
      <c r="K762" s="39">
        <f>G762*I762</f>
        <v>0</v>
      </c>
      <c r="L762" s="64" t="s">
        <v>1503</v>
      </c>
      <c r="N762" s="64" t="s">
        <v>1504</v>
      </c>
    </row>
    <row r="763" spans="1:14" ht="37.5" customHeight="1" x14ac:dyDescent="0.25">
      <c r="A763" s="35"/>
      <c r="B763" s="33" t="s">
        <v>281</v>
      </c>
      <c r="C763" s="34" t="s">
        <v>277</v>
      </c>
      <c r="D763" s="35">
        <v>1</v>
      </c>
      <c r="E763" s="87">
        <v>12</v>
      </c>
      <c r="F763" s="36">
        <v>96</v>
      </c>
      <c r="G763" s="59">
        <f>'-'!G763</f>
        <v>172.96</v>
      </c>
      <c r="H763" s="89">
        <v>12</v>
      </c>
      <c r="I763" s="37"/>
      <c r="J763" s="38" t="s">
        <v>158</v>
      </c>
      <c r="K763" s="39">
        <f>G763*I763</f>
        <v>0</v>
      </c>
      <c r="L763" s="64" t="s">
        <v>1505</v>
      </c>
      <c r="N763" s="64" t="s">
        <v>1506</v>
      </c>
    </row>
    <row r="764" spans="1:14" x14ac:dyDescent="0.25">
      <c r="A764" s="201"/>
      <c r="B764" s="199" t="s">
        <v>141</v>
      </c>
      <c r="C764" s="199"/>
      <c r="D764" s="199"/>
      <c r="E764" s="199"/>
      <c r="F764" s="199"/>
      <c r="G764" s="199"/>
      <c r="H764" s="199"/>
      <c r="I764" s="199"/>
      <c r="J764" s="199"/>
      <c r="K764" s="199"/>
    </row>
    <row r="765" spans="1:14" ht="15" customHeight="1" x14ac:dyDescent="0.25">
      <c r="A765" s="201"/>
      <c r="B765" s="33" t="s">
        <v>52</v>
      </c>
      <c r="C765" s="34" t="s">
        <v>50</v>
      </c>
      <c r="D765" s="43">
        <v>10</v>
      </c>
      <c r="E765" s="87">
        <v>20</v>
      </c>
      <c r="F765" s="36">
        <v>200</v>
      </c>
      <c r="G765" s="59">
        <f>'-'!G765</f>
        <v>39.229999999999997</v>
      </c>
      <c r="H765" s="89">
        <v>10</v>
      </c>
      <c r="I765" s="37"/>
      <c r="J765" s="38" t="s">
        <v>158</v>
      </c>
      <c r="K765" s="39">
        <f>G765*I765</f>
        <v>0</v>
      </c>
      <c r="L765" s="64" t="s">
        <v>1507</v>
      </c>
      <c r="N765" s="64" t="s">
        <v>1508</v>
      </c>
    </row>
    <row r="766" spans="1:14" ht="15" customHeight="1" x14ac:dyDescent="0.25">
      <c r="A766" s="201"/>
      <c r="B766" s="33" t="s">
        <v>279</v>
      </c>
      <c r="C766" s="34" t="s">
        <v>278</v>
      </c>
      <c r="D766" s="43">
        <v>10</v>
      </c>
      <c r="E766" s="87">
        <v>20</v>
      </c>
      <c r="F766" s="36">
        <v>200</v>
      </c>
      <c r="G766" s="59">
        <f>'-'!G766</f>
        <v>117.38</v>
      </c>
      <c r="H766" s="89">
        <v>10</v>
      </c>
      <c r="I766" s="37"/>
      <c r="J766" s="38" t="s">
        <v>158</v>
      </c>
      <c r="K766" s="39">
        <f>G766*I766</f>
        <v>0</v>
      </c>
      <c r="L766" s="64" t="s">
        <v>1509</v>
      </c>
      <c r="N766" s="64" t="s">
        <v>1510</v>
      </c>
    </row>
    <row r="767" spans="1:14" x14ac:dyDescent="0.25">
      <c r="A767" s="201"/>
      <c r="B767" s="199" t="s">
        <v>1619</v>
      </c>
      <c r="C767" s="199"/>
      <c r="D767" s="199"/>
      <c r="E767" s="199"/>
      <c r="F767" s="199"/>
      <c r="G767" s="199"/>
      <c r="H767" s="199"/>
      <c r="I767" s="199"/>
      <c r="J767" s="199"/>
      <c r="K767" s="199"/>
    </row>
    <row r="768" spans="1:14" ht="25.5" customHeight="1" x14ac:dyDescent="0.25">
      <c r="A768" s="201"/>
      <c r="B768" s="33" t="s">
        <v>1623</v>
      </c>
      <c r="C768" s="34" t="s">
        <v>1620</v>
      </c>
      <c r="D768" s="35">
        <v>1</v>
      </c>
      <c r="E768" s="87">
        <v>6</v>
      </c>
      <c r="F768" s="36">
        <v>60</v>
      </c>
      <c r="G768" s="59">
        <f>'-'!G768</f>
        <v>343.26</v>
      </c>
      <c r="H768" s="88"/>
      <c r="I768" s="37"/>
      <c r="J768" s="38" t="s">
        <v>158</v>
      </c>
      <c r="K768" s="39">
        <f>G768*I768</f>
        <v>0</v>
      </c>
      <c r="L768" s="64" t="s">
        <v>1633</v>
      </c>
      <c r="N768" s="64" t="s">
        <v>1634</v>
      </c>
    </row>
    <row r="769" spans="1:14" ht="25.5" customHeight="1" x14ac:dyDescent="0.25">
      <c r="A769" s="201"/>
      <c r="B769" s="33" t="s">
        <v>1624</v>
      </c>
      <c r="C769" s="34" t="s">
        <v>1621</v>
      </c>
      <c r="D769" s="35">
        <v>1</v>
      </c>
      <c r="E769" s="87">
        <v>6</v>
      </c>
      <c r="F769" s="36">
        <v>60</v>
      </c>
      <c r="G769" s="59">
        <f>'-'!G769</f>
        <v>419.28</v>
      </c>
      <c r="H769" s="88"/>
      <c r="I769" s="37"/>
      <c r="J769" s="38" t="s">
        <v>158</v>
      </c>
      <c r="K769" s="39">
        <f>G769*I769</f>
        <v>0</v>
      </c>
      <c r="L769" s="64" t="s">
        <v>1635</v>
      </c>
      <c r="N769" s="64" t="s">
        <v>1636</v>
      </c>
    </row>
    <row r="770" spans="1:14" ht="25.5" customHeight="1" x14ac:dyDescent="0.25">
      <c r="A770" s="201"/>
      <c r="B770" s="33" t="s">
        <v>1625</v>
      </c>
      <c r="C770" s="34" t="s">
        <v>1622</v>
      </c>
      <c r="D770" s="35">
        <v>1</v>
      </c>
      <c r="E770" s="87">
        <v>6</v>
      </c>
      <c r="F770" s="36">
        <v>36</v>
      </c>
      <c r="G770" s="59">
        <f>'-'!G770</f>
        <v>645.95000000000005</v>
      </c>
      <c r="H770" s="88"/>
      <c r="I770" s="37"/>
      <c r="J770" s="38" t="s">
        <v>158</v>
      </c>
      <c r="K770" s="39">
        <f>G770*I770</f>
        <v>0</v>
      </c>
      <c r="L770" s="64" t="s">
        <v>1637</v>
      </c>
      <c r="N770" s="64" t="s">
        <v>1638</v>
      </c>
    </row>
    <row r="771" spans="1:14" x14ac:dyDescent="0.25">
      <c r="A771" s="201"/>
      <c r="B771" s="199" t="s">
        <v>767</v>
      </c>
      <c r="C771" s="199"/>
      <c r="D771" s="199"/>
      <c r="E771" s="199"/>
      <c r="F771" s="199"/>
      <c r="G771" s="199"/>
      <c r="H771" s="199"/>
      <c r="I771" s="199"/>
      <c r="J771" s="199"/>
      <c r="K771" s="199"/>
    </row>
    <row r="772" spans="1:14" ht="16.5" customHeight="1" x14ac:dyDescent="0.25">
      <c r="A772" s="201"/>
      <c r="B772" s="33" t="s">
        <v>337</v>
      </c>
      <c r="C772" s="34" t="s">
        <v>333</v>
      </c>
      <c r="D772" s="35">
        <v>1</v>
      </c>
      <c r="E772" s="87">
        <v>6</v>
      </c>
      <c r="F772" s="36">
        <v>120</v>
      </c>
      <c r="G772" s="59">
        <f>'-'!G772</f>
        <v>202.69</v>
      </c>
      <c r="H772" s="89">
        <v>6</v>
      </c>
      <c r="I772" s="37"/>
      <c r="J772" s="38" t="s">
        <v>158</v>
      </c>
      <c r="K772" s="39">
        <f>G772*I772</f>
        <v>0</v>
      </c>
      <c r="L772" s="64" t="s">
        <v>1511</v>
      </c>
      <c r="N772" s="64" t="s">
        <v>1512</v>
      </c>
    </row>
    <row r="773" spans="1:14" ht="16.5" customHeight="1" x14ac:dyDescent="0.25">
      <c r="A773" s="201"/>
      <c r="B773" s="33" t="s">
        <v>338</v>
      </c>
      <c r="C773" s="34" t="s">
        <v>334</v>
      </c>
      <c r="D773" s="35">
        <v>1</v>
      </c>
      <c r="E773" s="87">
        <v>6</v>
      </c>
      <c r="F773" s="36">
        <v>60</v>
      </c>
      <c r="G773" s="59">
        <f>'-'!G773</f>
        <v>251.31</v>
      </c>
      <c r="H773" s="59"/>
      <c r="I773" s="37"/>
      <c r="J773" s="38" t="s">
        <v>158</v>
      </c>
      <c r="K773" s="39">
        <f>G773*I773</f>
        <v>0</v>
      </c>
      <c r="L773" s="64" t="s">
        <v>1513</v>
      </c>
      <c r="N773" s="64" t="s">
        <v>1514</v>
      </c>
    </row>
    <row r="774" spans="1:14" ht="16.5" customHeight="1" x14ac:dyDescent="0.25">
      <c r="A774" s="201"/>
      <c r="B774" s="33" t="s">
        <v>339</v>
      </c>
      <c r="C774" s="34" t="s">
        <v>335</v>
      </c>
      <c r="D774" s="35">
        <v>1</v>
      </c>
      <c r="E774" s="87">
        <v>6</v>
      </c>
      <c r="F774" s="36">
        <v>60</v>
      </c>
      <c r="G774" s="59">
        <f>'-'!G774</f>
        <v>454.18</v>
      </c>
      <c r="H774" s="89">
        <v>6</v>
      </c>
      <c r="I774" s="37"/>
      <c r="J774" s="38" t="s">
        <v>158</v>
      </c>
      <c r="K774" s="39">
        <f>G774*I774</f>
        <v>0</v>
      </c>
      <c r="L774" s="64" t="s">
        <v>1515</v>
      </c>
      <c r="N774" s="64" t="s">
        <v>1516</v>
      </c>
    </row>
    <row r="775" spans="1:14" ht="16.5" customHeight="1" x14ac:dyDescent="0.25">
      <c r="A775" s="201"/>
      <c r="B775" s="33" t="s">
        <v>340</v>
      </c>
      <c r="C775" s="34" t="s">
        <v>336</v>
      </c>
      <c r="D775" s="35">
        <v>1</v>
      </c>
      <c r="E775" s="87">
        <v>6</v>
      </c>
      <c r="F775" s="36">
        <v>36</v>
      </c>
      <c r="G775" s="59">
        <f>'-'!G775</f>
        <v>576.75</v>
      </c>
      <c r="H775" s="89">
        <v>6</v>
      </c>
      <c r="I775" s="37"/>
      <c r="J775" s="38" t="s">
        <v>158</v>
      </c>
      <c r="K775" s="39">
        <f>G775*I775</f>
        <v>0</v>
      </c>
      <c r="L775" s="64" t="s">
        <v>1517</v>
      </c>
      <c r="N775" s="64" t="s">
        <v>1518</v>
      </c>
    </row>
    <row r="776" spans="1:14" x14ac:dyDescent="0.25">
      <c r="A776" s="201"/>
      <c r="B776" s="199" t="s">
        <v>329</v>
      </c>
      <c r="C776" s="199"/>
      <c r="D776" s="199"/>
      <c r="E776" s="199"/>
      <c r="F776" s="199"/>
      <c r="G776" s="199"/>
      <c r="H776" s="199"/>
      <c r="I776" s="199"/>
      <c r="J776" s="199"/>
      <c r="K776" s="199"/>
    </row>
    <row r="777" spans="1:14" ht="25.5" customHeight="1" x14ac:dyDescent="0.25">
      <c r="A777" s="201"/>
      <c r="B777" s="33" t="s">
        <v>341</v>
      </c>
      <c r="C777" s="34" t="s">
        <v>344</v>
      </c>
      <c r="D777" s="35">
        <v>1</v>
      </c>
      <c r="E777" s="87">
        <v>6</v>
      </c>
      <c r="F777" s="36">
        <v>60</v>
      </c>
      <c r="G777" s="59">
        <f>'-'!G777</f>
        <v>234.07</v>
      </c>
      <c r="H777" s="89">
        <v>6</v>
      </c>
      <c r="I777" s="37"/>
      <c r="J777" s="38" t="s">
        <v>158</v>
      </c>
      <c r="K777" s="39">
        <f>G777*I777</f>
        <v>0</v>
      </c>
      <c r="L777" s="64" t="s">
        <v>1519</v>
      </c>
      <c r="N777" s="64" t="s">
        <v>1520</v>
      </c>
    </row>
    <row r="778" spans="1:14" ht="25.5" customHeight="1" x14ac:dyDescent="0.25">
      <c r="A778" s="201"/>
      <c r="B778" s="33" t="s">
        <v>342</v>
      </c>
      <c r="C778" s="34" t="s">
        <v>345</v>
      </c>
      <c r="D778" s="35">
        <v>1</v>
      </c>
      <c r="E778" s="87">
        <v>6</v>
      </c>
      <c r="F778" s="36">
        <v>60</v>
      </c>
      <c r="G778" s="59">
        <f>'-'!G778</f>
        <v>273.33</v>
      </c>
      <c r="H778" s="90">
        <v>6</v>
      </c>
      <c r="I778" s="37"/>
      <c r="J778" s="38" t="s">
        <v>158</v>
      </c>
      <c r="K778" s="39">
        <f>G778*I778</f>
        <v>0</v>
      </c>
      <c r="L778" s="64" t="s">
        <v>1521</v>
      </c>
      <c r="N778" s="64" t="s">
        <v>1522</v>
      </c>
    </row>
    <row r="779" spans="1:14" ht="25.5" customHeight="1" x14ac:dyDescent="0.25">
      <c r="A779" s="201"/>
      <c r="B779" s="33" t="s">
        <v>343</v>
      </c>
      <c r="C779" s="34" t="s">
        <v>346</v>
      </c>
      <c r="D779" s="35">
        <v>1</v>
      </c>
      <c r="E779" s="87">
        <v>6</v>
      </c>
      <c r="F779" s="36">
        <v>60</v>
      </c>
      <c r="G779" s="59">
        <f>'-'!G779</f>
        <v>327.67</v>
      </c>
      <c r="H779" s="89">
        <v>6</v>
      </c>
      <c r="I779" s="37"/>
      <c r="J779" s="38" t="s">
        <v>158</v>
      </c>
      <c r="K779" s="39">
        <f>G779*I779</f>
        <v>0</v>
      </c>
      <c r="L779" s="64" t="s">
        <v>1523</v>
      </c>
      <c r="N779" s="64" t="s">
        <v>1524</v>
      </c>
    </row>
    <row r="780" spans="1:14" x14ac:dyDescent="0.25">
      <c r="A780" s="201"/>
      <c r="B780" s="199" t="s">
        <v>327</v>
      </c>
      <c r="C780" s="199"/>
      <c r="D780" s="199"/>
      <c r="E780" s="199"/>
      <c r="F780" s="199"/>
      <c r="G780" s="199"/>
      <c r="H780" s="199"/>
      <c r="I780" s="199"/>
      <c r="J780" s="199"/>
      <c r="K780" s="199"/>
    </row>
    <row r="781" spans="1:14" ht="25.5" customHeight="1" x14ac:dyDescent="0.25">
      <c r="A781" s="201"/>
      <c r="B781" s="33" t="s">
        <v>350</v>
      </c>
      <c r="C781" s="34" t="s">
        <v>347</v>
      </c>
      <c r="D781" s="35">
        <v>1</v>
      </c>
      <c r="E781" s="87">
        <v>6</v>
      </c>
      <c r="F781" s="36">
        <v>60</v>
      </c>
      <c r="G781" s="59">
        <f>'-'!G781</f>
        <v>258.41000000000003</v>
      </c>
      <c r="H781" s="89">
        <v>6</v>
      </c>
      <c r="I781" s="37"/>
      <c r="J781" s="38" t="s">
        <v>158</v>
      </c>
      <c r="K781" s="39">
        <f>G781*I781</f>
        <v>0</v>
      </c>
      <c r="L781" s="64" t="s">
        <v>1525</v>
      </c>
      <c r="N781" s="64" t="s">
        <v>1526</v>
      </c>
    </row>
    <row r="782" spans="1:14" ht="25.5" customHeight="1" x14ac:dyDescent="0.25">
      <c r="A782" s="201"/>
      <c r="B782" s="33" t="s">
        <v>351</v>
      </c>
      <c r="C782" s="34" t="s">
        <v>348</v>
      </c>
      <c r="D782" s="35">
        <v>1</v>
      </c>
      <c r="E782" s="87">
        <v>6</v>
      </c>
      <c r="F782" s="36">
        <v>60</v>
      </c>
      <c r="G782" s="59">
        <f>'-'!G782</f>
        <v>283.75</v>
      </c>
      <c r="H782" s="89">
        <v>6</v>
      </c>
      <c r="I782" s="37"/>
      <c r="J782" s="38" t="s">
        <v>158</v>
      </c>
      <c r="K782" s="39">
        <f>G782*I782</f>
        <v>0</v>
      </c>
      <c r="L782" s="64" t="s">
        <v>1527</v>
      </c>
      <c r="N782" s="64" t="s">
        <v>1528</v>
      </c>
    </row>
    <row r="783" spans="1:14" ht="25.5" customHeight="1" x14ac:dyDescent="0.25">
      <c r="A783" s="201"/>
      <c r="B783" s="33" t="s">
        <v>352</v>
      </c>
      <c r="C783" s="34" t="s">
        <v>349</v>
      </c>
      <c r="D783" s="35">
        <v>1</v>
      </c>
      <c r="E783" s="87">
        <v>6</v>
      </c>
      <c r="F783" s="36">
        <v>60</v>
      </c>
      <c r="G783" s="59">
        <f>'-'!G783</f>
        <v>327.67</v>
      </c>
      <c r="H783" s="89">
        <v>6</v>
      </c>
      <c r="I783" s="37"/>
      <c r="J783" s="38" t="s">
        <v>158</v>
      </c>
      <c r="K783" s="39">
        <f>G783*I783</f>
        <v>0</v>
      </c>
      <c r="L783" s="64" t="s">
        <v>1529</v>
      </c>
      <c r="N783" s="64" t="s">
        <v>1530</v>
      </c>
    </row>
    <row r="784" spans="1:14" x14ac:dyDescent="0.25">
      <c r="A784" s="201"/>
      <c r="B784" s="199" t="s">
        <v>330</v>
      </c>
      <c r="C784" s="199"/>
      <c r="D784" s="199"/>
      <c r="E784" s="199"/>
      <c r="F784" s="199"/>
      <c r="G784" s="199"/>
      <c r="H784" s="199"/>
      <c r="I784" s="199"/>
      <c r="J784" s="199"/>
      <c r="K784" s="199"/>
    </row>
    <row r="785" spans="1:14" ht="25.5" customHeight="1" x14ac:dyDescent="0.25">
      <c r="A785" s="201"/>
      <c r="B785" s="33" t="s">
        <v>354</v>
      </c>
      <c r="C785" s="34" t="s">
        <v>353</v>
      </c>
      <c r="D785" s="35">
        <v>1</v>
      </c>
      <c r="E785" s="86">
        <v>12</v>
      </c>
      <c r="F785" s="36">
        <v>60</v>
      </c>
      <c r="G785" s="59">
        <f>'-'!G785</f>
        <v>214.53</v>
      </c>
      <c r="H785" s="90">
        <v>6</v>
      </c>
      <c r="I785" s="37"/>
      <c r="J785" s="38" t="s">
        <v>158</v>
      </c>
      <c r="K785" s="39">
        <f>G785*I785</f>
        <v>0</v>
      </c>
      <c r="L785" s="64" t="s">
        <v>1531</v>
      </c>
      <c r="N785" s="64" t="s">
        <v>1532</v>
      </c>
    </row>
    <row r="786" spans="1:14" ht="25.5" customHeight="1" x14ac:dyDescent="0.25">
      <c r="A786" s="201"/>
      <c r="B786" s="33" t="s">
        <v>355</v>
      </c>
      <c r="C786" s="96" t="s">
        <v>3260</v>
      </c>
      <c r="D786" s="35">
        <v>1</v>
      </c>
      <c r="E786" s="86">
        <v>12</v>
      </c>
      <c r="F786" s="36">
        <v>60</v>
      </c>
      <c r="G786" s="59">
        <f>'-'!G786</f>
        <v>248.08</v>
      </c>
      <c r="H786" s="90">
        <v>6</v>
      </c>
      <c r="I786" s="37"/>
      <c r="J786" s="38" t="s">
        <v>158</v>
      </c>
      <c r="K786" s="39">
        <f>G786*I786</f>
        <v>0</v>
      </c>
      <c r="L786" s="64" t="s">
        <v>1533</v>
      </c>
      <c r="N786" s="64" t="s">
        <v>1534</v>
      </c>
    </row>
    <row r="787" spans="1:14" ht="25.5" customHeight="1" x14ac:dyDescent="0.25">
      <c r="A787" s="201"/>
      <c r="B787" s="33" t="s">
        <v>356</v>
      </c>
      <c r="C787" s="96" t="s">
        <v>3261</v>
      </c>
      <c r="D787" s="35">
        <v>1</v>
      </c>
      <c r="E787" s="86">
        <v>12</v>
      </c>
      <c r="F787" s="36">
        <v>60</v>
      </c>
      <c r="G787" s="59">
        <f>'-'!G787</f>
        <v>285.20999999999998</v>
      </c>
      <c r="H787" s="90">
        <v>6</v>
      </c>
      <c r="I787" s="37"/>
      <c r="J787" s="38" t="s">
        <v>158</v>
      </c>
      <c r="K787" s="39">
        <f>G787*I787</f>
        <v>0</v>
      </c>
      <c r="L787" s="64" t="s">
        <v>1535</v>
      </c>
      <c r="N787" s="64" t="s">
        <v>1536</v>
      </c>
    </row>
    <row r="788" spans="1:14" x14ac:dyDescent="0.25">
      <c r="A788" s="201"/>
      <c r="B788" s="199" t="s">
        <v>1744</v>
      </c>
      <c r="C788" s="199"/>
      <c r="D788" s="199"/>
      <c r="E788" s="199"/>
      <c r="F788" s="199"/>
      <c r="G788" s="199"/>
      <c r="H788" s="199"/>
      <c r="I788" s="199"/>
      <c r="J788" s="199"/>
      <c r="K788" s="199"/>
    </row>
    <row r="789" spans="1:14" ht="25.5" customHeight="1" x14ac:dyDescent="0.25">
      <c r="A789" s="201"/>
      <c r="B789" s="33" t="s">
        <v>1747</v>
      </c>
      <c r="C789" s="34" t="s">
        <v>1745</v>
      </c>
      <c r="D789" s="35">
        <v>1</v>
      </c>
      <c r="E789" s="86">
        <v>10</v>
      </c>
      <c r="F789" s="36">
        <v>20</v>
      </c>
      <c r="G789" s="59">
        <f>'-'!G789</f>
        <v>443.41</v>
      </c>
      <c r="H789" s="88"/>
      <c r="I789" s="37"/>
      <c r="J789" s="38" t="s">
        <v>158</v>
      </c>
      <c r="K789" s="39">
        <f>G789*I789</f>
        <v>0</v>
      </c>
      <c r="L789" s="64" t="s">
        <v>1750</v>
      </c>
      <c r="N789" s="64" t="s">
        <v>1751</v>
      </c>
    </row>
    <row r="790" spans="1:14" ht="25.5" customHeight="1" x14ac:dyDescent="0.25">
      <c r="A790" s="201"/>
      <c r="B790" s="33" t="s">
        <v>1748</v>
      </c>
      <c r="C790" s="34" t="s">
        <v>1746</v>
      </c>
      <c r="D790" s="35">
        <v>1</v>
      </c>
      <c r="E790" s="86">
        <v>10</v>
      </c>
      <c r="F790" s="36">
        <v>30</v>
      </c>
      <c r="G790" s="59">
        <f>'-'!G790</f>
        <v>299.56</v>
      </c>
      <c r="H790" s="88"/>
      <c r="I790" s="37"/>
      <c r="J790" s="38" t="s">
        <v>158</v>
      </c>
      <c r="K790" s="39">
        <f>G790*I790</f>
        <v>0</v>
      </c>
      <c r="L790" s="64" t="s">
        <v>1752</v>
      </c>
      <c r="N790" s="64" t="s">
        <v>1753</v>
      </c>
    </row>
    <row r="791" spans="1:14" ht="25.5" customHeight="1" x14ac:dyDescent="0.25">
      <c r="A791" s="201"/>
      <c r="B791" s="33" t="s">
        <v>1749</v>
      </c>
      <c r="C791" s="96" t="s">
        <v>3225</v>
      </c>
      <c r="D791" s="35">
        <v>1</v>
      </c>
      <c r="E791" s="86">
        <v>10</v>
      </c>
      <c r="F791" s="36">
        <v>20</v>
      </c>
      <c r="G791" s="59">
        <f>'-'!G791</f>
        <v>323.58</v>
      </c>
      <c r="H791" s="88"/>
      <c r="I791" s="37"/>
      <c r="J791" s="38" t="s">
        <v>158</v>
      </c>
      <c r="K791" s="39">
        <f>G791*I791</f>
        <v>0</v>
      </c>
      <c r="L791" s="64" t="s">
        <v>1754</v>
      </c>
      <c r="N791" s="64" t="s">
        <v>1755</v>
      </c>
    </row>
    <row r="792" spans="1:14" x14ac:dyDescent="0.25">
      <c r="A792" s="201"/>
      <c r="B792" s="199" t="s">
        <v>308</v>
      </c>
      <c r="C792" s="199"/>
      <c r="D792" s="199"/>
      <c r="E792" s="199"/>
      <c r="F792" s="199"/>
      <c r="G792" s="199"/>
      <c r="H792" s="199"/>
      <c r="I792" s="199"/>
      <c r="J792" s="199"/>
      <c r="K792" s="199"/>
    </row>
    <row r="793" spans="1:14" ht="65.25" customHeight="1" x14ac:dyDescent="0.25">
      <c r="A793" s="201"/>
      <c r="B793" s="33" t="s">
        <v>313</v>
      </c>
      <c r="C793" s="34" t="s">
        <v>1841</v>
      </c>
      <c r="D793" s="35">
        <v>1</v>
      </c>
      <c r="E793" s="86">
        <v>10</v>
      </c>
      <c r="F793" s="36">
        <v>40</v>
      </c>
      <c r="G793" s="59">
        <f>'-'!G793</f>
        <v>439.15</v>
      </c>
      <c r="H793" s="89">
        <v>10</v>
      </c>
      <c r="I793" s="37"/>
      <c r="J793" s="38" t="s">
        <v>158</v>
      </c>
      <c r="K793" s="39">
        <f>G793*I793</f>
        <v>0</v>
      </c>
      <c r="L793" s="64" t="s">
        <v>1537</v>
      </c>
      <c r="N793" s="64" t="s">
        <v>1538</v>
      </c>
    </row>
    <row r="794" spans="1:14" x14ac:dyDescent="0.25">
      <c r="A794" s="201"/>
      <c r="B794" s="199" t="s">
        <v>331</v>
      </c>
      <c r="C794" s="199"/>
      <c r="D794" s="199"/>
      <c r="E794" s="199"/>
      <c r="F794" s="199"/>
      <c r="G794" s="199"/>
      <c r="H794" s="199"/>
      <c r="I794" s="199"/>
      <c r="J794" s="199"/>
      <c r="K794" s="199"/>
    </row>
    <row r="795" spans="1:14" ht="15" customHeight="1" x14ac:dyDescent="0.25">
      <c r="A795" s="201"/>
      <c r="B795" s="33" t="s">
        <v>358</v>
      </c>
      <c r="C795" s="34" t="s">
        <v>363</v>
      </c>
      <c r="D795" s="43">
        <v>1000</v>
      </c>
      <c r="E795" s="86">
        <v>50</v>
      </c>
      <c r="F795" s="36">
        <v>200</v>
      </c>
      <c r="G795" s="59">
        <f>'-'!G795</f>
        <v>30.63</v>
      </c>
      <c r="H795" s="59"/>
      <c r="I795" s="37"/>
      <c r="J795" s="38" t="s">
        <v>158</v>
      </c>
      <c r="K795" s="39">
        <f>G795*I795</f>
        <v>0</v>
      </c>
      <c r="L795" s="64" t="s">
        <v>1539</v>
      </c>
      <c r="N795" s="64" t="s">
        <v>1540</v>
      </c>
    </row>
    <row r="796" spans="1:14" ht="15" customHeight="1" x14ac:dyDescent="0.25">
      <c r="A796" s="201"/>
      <c r="B796" s="33" t="s">
        <v>359</v>
      </c>
      <c r="C796" s="34" t="s">
        <v>364</v>
      </c>
      <c r="D796" s="43">
        <v>1000</v>
      </c>
      <c r="E796" s="86">
        <v>50</v>
      </c>
      <c r="F796" s="36">
        <v>200</v>
      </c>
      <c r="G796" s="59">
        <f>'-'!G796</f>
        <v>34.590000000000003</v>
      </c>
      <c r="H796" s="59"/>
      <c r="I796" s="37"/>
      <c r="J796" s="38" t="s">
        <v>158</v>
      </c>
      <c r="K796" s="39">
        <f>G796*I796</f>
        <v>0</v>
      </c>
      <c r="L796" s="64" t="s">
        <v>1541</v>
      </c>
      <c r="N796" s="64" t="s">
        <v>1542</v>
      </c>
    </row>
    <row r="797" spans="1:14" ht="15" customHeight="1" x14ac:dyDescent="0.25">
      <c r="A797" s="201"/>
      <c r="B797" s="33" t="s">
        <v>360</v>
      </c>
      <c r="C797" s="34" t="s">
        <v>365</v>
      </c>
      <c r="D797" s="43">
        <v>1000</v>
      </c>
      <c r="E797" s="86">
        <v>50</v>
      </c>
      <c r="F797" s="36">
        <v>200</v>
      </c>
      <c r="G797" s="59">
        <f>'-'!G797</f>
        <v>35.630000000000003</v>
      </c>
      <c r="H797" s="59"/>
      <c r="I797" s="37"/>
      <c r="J797" s="38" t="s">
        <v>158</v>
      </c>
      <c r="K797" s="39">
        <f>G797*I797</f>
        <v>0</v>
      </c>
      <c r="L797" s="64" t="s">
        <v>1543</v>
      </c>
      <c r="N797" s="64" t="s">
        <v>1544</v>
      </c>
    </row>
    <row r="798" spans="1:14" ht="15" customHeight="1" x14ac:dyDescent="0.25">
      <c r="A798" s="201"/>
      <c r="B798" s="33" t="s">
        <v>361</v>
      </c>
      <c r="C798" s="34" t="s">
        <v>366</v>
      </c>
      <c r="D798" s="43">
        <v>1000</v>
      </c>
      <c r="E798" s="86">
        <v>50</v>
      </c>
      <c r="F798" s="36">
        <v>200</v>
      </c>
      <c r="G798" s="59">
        <f>'-'!G798</f>
        <v>41.25</v>
      </c>
      <c r="H798" s="59"/>
      <c r="I798" s="37"/>
      <c r="J798" s="38" t="s">
        <v>158</v>
      </c>
      <c r="K798" s="39">
        <f>G798*I798</f>
        <v>0</v>
      </c>
      <c r="L798" s="64" t="s">
        <v>1545</v>
      </c>
      <c r="N798" s="64" t="s">
        <v>1546</v>
      </c>
    </row>
    <row r="799" spans="1:14" ht="15" customHeight="1" x14ac:dyDescent="0.25">
      <c r="A799" s="201"/>
      <c r="B799" s="33" t="s">
        <v>362</v>
      </c>
      <c r="C799" s="34" t="s">
        <v>367</v>
      </c>
      <c r="D799" s="43">
        <v>1000</v>
      </c>
      <c r="E799" s="86">
        <v>50</v>
      </c>
      <c r="F799" s="36">
        <v>200</v>
      </c>
      <c r="G799" s="59">
        <f>'-'!G799</f>
        <v>46.88</v>
      </c>
      <c r="H799" s="59"/>
      <c r="I799" s="37"/>
      <c r="J799" s="38" t="s">
        <v>158</v>
      </c>
      <c r="K799" s="39">
        <f>G799*I799</f>
        <v>0</v>
      </c>
      <c r="L799" s="64" t="s">
        <v>1547</v>
      </c>
      <c r="N799" s="64" t="s">
        <v>1548</v>
      </c>
    </row>
    <row r="800" spans="1:14" x14ac:dyDescent="0.25">
      <c r="A800" s="201"/>
      <c r="B800" s="199" t="s">
        <v>391</v>
      </c>
      <c r="C800" s="199"/>
      <c r="D800" s="199"/>
      <c r="E800" s="199"/>
      <c r="F800" s="199"/>
      <c r="G800" s="199"/>
      <c r="H800" s="199"/>
      <c r="I800" s="199"/>
      <c r="J800" s="199"/>
      <c r="K800" s="199"/>
    </row>
    <row r="801" spans="1:14" ht="23.25" customHeight="1" x14ac:dyDescent="0.25">
      <c r="A801" s="201"/>
      <c r="B801" s="33" t="s">
        <v>602</v>
      </c>
      <c r="C801" s="97" t="s">
        <v>3530</v>
      </c>
      <c r="D801" s="43">
        <v>70</v>
      </c>
      <c r="E801" s="87" t="s">
        <v>2584</v>
      </c>
      <c r="F801" s="36">
        <v>40</v>
      </c>
      <c r="G801" s="59">
        <f>'-'!G801</f>
        <v>283.75</v>
      </c>
      <c r="H801" s="88"/>
      <c r="I801" s="37"/>
      <c r="J801" s="38" t="s">
        <v>158</v>
      </c>
      <c r="K801" s="39">
        <f>G801*I801</f>
        <v>0</v>
      </c>
      <c r="L801" s="64" t="s">
        <v>1549</v>
      </c>
      <c r="N801" s="64" t="s">
        <v>1550</v>
      </c>
    </row>
    <row r="802" spans="1:14" ht="23.25" customHeight="1" x14ac:dyDescent="0.25">
      <c r="A802" s="201"/>
      <c r="B802" s="33" t="s">
        <v>440</v>
      </c>
      <c r="C802" s="97" t="s">
        <v>3531</v>
      </c>
      <c r="D802" s="43">
        <v>70</v>
      </c>
      <c r="E802" s="87" t="s">
        <v>2584</v>
      </c>
      <c r="F802" s="36">
        <v>25</v>
      </c>
      <c r="G802" s="59">
        <f>'-'!G802</f>
        <v>437.5</v>
      </c>
      <c r="H802" s="88"/>
      <c r="I802" s="37"/>
      <c r="J802" s="38" t="s">
        <v>158</v>
      </c>
      <c r="K802" s="39">
        <f>G802*I802</f>
        <v>0</v>
      </c>
      <c r="L802" s="64" t="s">
        <v>1551</v>
      </c>
      <c r="N802" s="64" t="s">
        <v>1552</v>
      </c>
    </row>
    <row r="803" spans="1:14" x14ac:dyDescent="0.25">
      <c r="A803" s="201"/>
      <c r="B803" s="199" t="s">
        <v>332</v>
      </c>
      <c r="C803" s="199"/>
      <c r="D803" s="199"/>
      <c r="E803" s="199"/>
      <c r="F803" s="199"/>
      <c r="G803" s="199"/>
      <c r="H803" s="199"/>
      <c r="I803" s="199"/>
      <c r="J803" s="199"/>
      <c r="K803" s="199"/>
    </row>
    <row r="804" spans="1:14" ht="61.5" customHeight="1" x14ac:dyDescent="0.25">
      <c r="A804" s="201"/>
      <c r="B804" s="33" t="s">
        <v>357</v>
      </c>
      <c r="C804" s="34" t="s">
        <v>744</v>
      </c>
      <c r="D804" s="35">
        <v>1</v>
      </c>
      <c r="E804" s="86">
        <v>12</v>
      </c>
      <c r="F804" s="36">
        <v>240</v>
      </c>
      <c r="G804" s="59">
        <f>'-'!G804</f>
        <v>58.44</v>
      </c>
      <c r="H804" s="89">
        <v>12</v>
      </c>
      <c r="I804" s="37"/>
      <c r="J804" s="38" t="s">
        <v>158</v>
      </c>
      <c r="K804" s="39">
        <f>G804*I804</f>
        <v>0</v>
      </c>
      <c r="L804" s="64" t="s">
        <v>1553</v>
      </c>
      <c r="N804" s="64" t="s">
        <v>1554</v>
      </c>
    </row>
    <row r="805" spans="1:14" ht="22.5" customHeight="1" x14ac:dyDescent="0.25">
      <c r="A805" s="41"/>
      <c r="B805" s="16"/>
      <c r="C805" s="16"/>
      <c r="D805" s="16"/>
      <c r="E805" s="16"/>
      <c r="F805" s="16"/>
      <c r="G805" s="16"/>
      <c r="H805" s="16"/>
      <c r="I805" s="16"/>
      <c r="J805" s="16"/>
    </row>
    <row r="806" spans="1:14" ht="33.75" customHeight="1" x14ac:dyDescent="0.25">
      <c r="A806" s="212" t="s">
        <v>154</v>
      </c>
      <c r="B806" s="213"/>
      <c r="C806" s="213"/>
      <c r="D806" s="213"/>
      <c r="E806" s="213"/>
      <c r="F806" s="213"/>
      <c r="G806" s="214">
        <f>SUM(K10:K804)</f>
        <v>0</v>
      </c>
      <c r="H806" s="214"/>
      <c r="I806" s="214"/>
      <c r="J806" s="214"/>
      <c r="K806" s="215"/>
    </row>
    <row r="807" spans="1:14" ht="16.5" customHeight="1" x14ac:dyDescent="0.3">
      <c r="A807" s="216"/>
      <c r="B807" s="216"/>
      <c r="C807" s="216"/>
      <c r="D807" s="216"/>
      <c r="E807" s="65"/>
      <c r="F807" s="65"/>
      <c r="G807" s="17"/>
      <c r="H807" s="17"/>
      <c r="I807" s="17"/>
      <c r="J807" s="17"/>
      <c r="K807" s="17"/>
    </row>
  </sheetData>
  <autoFilter ref="A8:K804" xr:uid="{00000000-0009-0000-0000-000000000000}"/>
  <mergeCells count="195">
    <mergeCell ref="A803:A804"/>
    <mergeCell ref="B803:K803"/>
    <mergeCell ref="A806:F806"/>
    <mergeCell ref="G806:K806"/>
    <mergeCell ref="A807:D807"/>
    <mergeCell ref="A792:A793"/>
    <mergeCell ref="B792:K792"/>
    <mergeCell ref="A794:A799"/>
    <mergeCell ref="B794:K794"/>
    <mergeCell ref="A800:A802"/>
    <mergeCell ref="B800:K800"/>
    <mergeCell ref="A780:A783"/>
    <mergeCell ref="B780:K780"/>
    <mergeCell ref="A784:A787"/>
    <mergeCell ref="B784:K784"/>
    <mergeCell ref="A788:A791"/>
    <mergeCell ref="B788:K788"/>
    <mergeCell ref="A767:A770"/>
    <mergeCell ref="B767:K767"/>
    <mergeCell ref="A771:A775"/>
    <mergeCell ref="B771:K771"/>
    <mergeCell ref="A776:A779"/>
    <mergeCell ref="B776:K776"/>
    <mergeCell ref="A754:A757"/>
    <mergeCell ref="B754:K754"/>
    <mergeCell ref="A758:A759"/>
    <mergeCell ref="B758:K758"/>
    <mergeCell ref="A764:A766"/>
    <mergeCell ref="B764:K764"/>
    <mergeCell ref="A736:A747"/>
    <mergeCell ref="B736:K736"/>
    <mergeCell ref="A748:A750"/>
    <mergeCell ref="B748:K748"/>
    <mergeCell ref="A751:A753"/>
    <mergeCell ref="B751:K751"/>
    <mergeCell ref="A721:A722"/>
    <mergeCell ref="B721:K721"/>
    <mergeCell ref="A723:A730"/>
    <mergeCell ref="B723:K723"/>
    <mergeCell ref="A731:A735"/>
    <mergeCell ref="B731:K731"/>
    <mergeCell ref="A715:A716"/>
    <mergeCell ref="B715:K715"/>
    <mergeCell ref="A717:A718"/>
    <mergeCell ref="B717:K717"/>
    <mergeCell ref="A719:A720"/>
    <mergeCell ref="B719:K719"/>
    <mergeCell ref="A683:A684"/>
    <mergeCell ref="B683:K683"/>
    <mergeCell ref="A685:A708"/>
    <mergeCell ref="B685:K685"/>
    <mergeCell ref="A709:A714"/>
    <mergeCell ref="B709:K709"/>
    <mergeCell ref="A654:A658"/>
    <mergeCell ref="B654:K654"/>
    <mergeCell ref="A659:A677"/>
    <mergeCell ref="B659:K659"/>
    <mergeCell ref="A678:A682"/>
    <mergeCell ref="B678:K678"/>
    <mergeCell ref="A642:A643"/>
    <mergeCell ref="B642:K642"/>
    <mergeCell ref="A644:A645"/>
    <mergeCell ref="B644:K644"/>
    <mergeCell ref="A646:A653"/>
    <mergeCell ref="B646:K646"/>
    <mergeCell ref="A620:A623"/>
    <mergeCell ref="A624:A627"/>
    <mergeCell ref="A628:A630"/>
    <mergeCell ref="A631:A634"/>
    <mergeCell ref="B631:K631"/>
    <mergeCell ref="A635:A641"/>
    <mergeCell ref="B635:K635"/>
    <mergeCell ref="A610:A615"/>
    <mergeCell ref="B610:K610"/>
    <mergeCell ref="A616:A617"/>
    <mergeCell ref="B616:K616"/>
    <mergeCell ref="A618:A619"/>
    <mergeCell ref="B618:K618"/>
    <mergeCell ref="A575:A585"/>
    <mergeCell ref="B575:K575"/>
    <mergeCell ref="A586:A597"/>
    <mergeCell ref="B586:K586"/>
    <mergeCell ref="A598:A609"/>
    <mergeCell ref="B598:K598"/>
    <mergeCell ref="A561:A562"/>
    <mergeCell ref="B561:K561"/>
    <mergeCell ref="A563:A564"/>
    <mergeCell ref="B563:K563"/>
    <mergeCell ref="A565:A574"/>
    <mergeCell ref="B565:K565"/>
    <mergeCell ref="A548:A556"/>
    <mergeCell ref="B548:K548"/>
    <mergeCell ref="A557:A558"/>
    <mergeCell ref="B557:K557"/>
    <mergeCell ref="A559:A560"/>
    <mergeCell ref="B559:K559"/>
    <mergeCell ref="A540:A541"/>
    <mergeCell ref="B540:K540"/>
    <mergeCell ref="A542:A543"/>
    <mergeCell ref="B542:K542"/>
    <mergeCell ref="A544:A547"/>
    <mergeCell ref="B544:K544"/>
    <mergeCell ref="A506:A507"/>
    <mergeCell ref="B506:K506"/>
    <mergeCell ref="A508:A533"/>
    <mergeCell ref="B508:K508"/>
    <mergeCell ref="A534:A539"/>
    <mergeCell ref="B534:K534"/>
    <mergeCell ref="A447:A463"/>
    <mergeCell ref="B447:K447"/>
    <mergeCell ref="A464:A492"/>
    <mergeCell ref="B464:K464"/>
    <mergeCell ref="A493:A505"/>
    <mergeCell ref="B493:K493"/>
    <mergeCell ref="A427:A431"/>
    <mergeCell ref="B427:K427"/>
    <mergeCell ref="A432:A433"/>
    <mergeCell ref="B432:K432"/>
    <mergeCell ref="A434:A446"/>
    <mergeCell ref="B434:K434"/>
    <mergeCell ref="A410:A415"/>
    <mergeCell ref="B410:K410"/>
    <mergeCell ref="A416:A421"/>
    <mergeCell ref="B416:K416"/>
    <mergeCell ref="A422:A426"/>
    <mergeCell ref="B422:K422"/>
    <mergeCell ref="A386:A389"/>
    <mergeCell ref="B386:K386"/>
    <mergeCell ref="A390:A404"/>
    <mergeCell ref="B390:K390"/>
    <mergeCell ref="A405:A409"/>
    <mergeCell ref="B405:K405"/>
    <mergeCell ref="A376:A377"/>
    <mergeCell ref="B376:K376"/>
    <mergeCell ref="A378:A379"/>
    <mergeCell ref="B378:K378"/>
    <mergeCell ref="A380:A385"/>
    <mergeCell ref="B380:K380"/>
    <mergeCell ref="A363:A364"/>
    <mergeCell ref="B363:K363"/>
    <mergeCell ref="A365:A372"/>
    <mergeCell ref="B365:K365"/>
    <mergeCell ref="A373:A375"/>
    <mergeCell ref="B373:K373"/>
    <mergeCell ref="A344:A356"/>
    <mergeCell ref="B344:K344"/>
    <mergeCell ref="A357:A359"/>
    <mergeCell ref="B357:K357"/>
    <mergeCell ref="A360:A362"/>
    <mergeCell ref="B360:K360"/>
    <mergeCell ref="A334:A339"/>
    <mergeCell ref="B334:K334"/>
    <mergeCell ref="A340:A341"/>
    <mergeCell ref="B340:K340"/>
    <mergeCell ref="A342:A343"/>
    <mergeCell ref="B342:K342"/>
    <mergeCell ref="A299:A300"/>
    <mergeCell ref="B299:K299"/>
    <mergeCell ref="A301:A325"/>
    <mergeCell ref="B301:K301"/>
    <mergeCell ref="A326:A333"/>
    <mergeCell ref="B326:K326"/>
    <mergeCell ref="B330:K330"/>
    <mergeCell ref="A221:A249"/>
    <mergeCell ref="B221:K221"/>
    <mergeCell ref="A250:A295"/>
    <mergeCell ref="B250:K250"/>
    <mergeCell ref="A296:A298"/>
    <mergeCell ref="B296:K296"/>
    <mergeCell ref="A166:A201"/>
    <mergeCell ref="B166:K166"/>
    <mergeCell ref="A202:A214"/>
    <mergeCell ref="B202:K202"/>
    <mergeCell ref="A215:A220"/>
    <mergeCell ref="B215:K215"/>
    <mergeCell ref="A153:A155"/>
    <mergeCell ref="B153:K153"/>
    <mergeCell ref="A156:A160"/>
    <mergeCell ref="B156:K156"/>
    <mergeCell ref="A161:A165"/>
    <mergeCell ref="B161:K161"/>
    <mergeCell ref="A9:A92"/>
    <mergeCell ref="B9:K9"/>
    <mergeCell ref="A121:A122"/>
    <mergeCell ref="B121:K121"/>
    <mergeCell ref="A123:A149"/>
    <mergeCell ref="B123:K123"/>
    <mergeCell ref="A150:A152"/>
    <mergeCell ref="B150:K150"/>
    <mergeCell ref="A93:A99"/>
    <mergeCell ref="B93:K93"/>
    <mergeCell ref="A100:A116"/>
    <mergeCell ref="B100:K100"/>
    <mergeCell ref="A117:A120"/>
    <mergeCell ref="B117:K117"/>
  </mergeCells>
  <conditionalFormatting sqref="G94:H94 G151:H152 G157:H157 G162:H162 G406:H406 G411:H411 G417:H417 G804:H804 G716:H716 G617:H617 G335:H336 G381:H385 G216:H220 G765:H766 G772:H775 G777:H779 G781:H783 G785:H787 G795:H799 G154:H155 G599:H609 G543:H543 G710:H714 G636:H641 G124:H149 G793:H793 G545:H547 G358:H359 G423:H426 G679:H682 G755:H757 G684:H684 G507:H507 G435:H446 G391:H391 G203:H214 G752:H753 G428:H431 G566:H574 G801:H802 G302:H325 G660:H677 G718:H718 G167:H201 G222:H249 G732:H735 G619:H630 G645:H645 G759:H763 G465:H492 G393:H404 G10:H76 G101:H116 G421:H421 G415:H415 G409:H409 G339:H339">
    <cfRule type="expression" dxfId="234" priority="100">
      <formula>$G$8=#REF!</formula>
    </cfRule>
  </conditionalFormatting>
  <conditionalFormatting sqref="G643:H643">
    <cfRule type="expression" dxfId="233" priority="99">
      <formula>$G$8=#REF!</formula>
    </cfRule>
  </conditionalFormatting>
  <conditionalFormatting sqref="G768:H770">
    <cfRule type="expression" dxfId="232" priority="98">
      <formula>$G$8=#REF!</formula>
    </cfRule>
  </conditionalFormatting>
  <conditionalFormatting sqref="G122:H122">
    <cfRule type="expression" dxfId="231" priority="97">
      <formula>$G$8=#REF!</formula>
    </cfRule>
  </conditionalFormatting>
  <conditionalFormatting sqref="G686:H693">
    <cfRule type="expression" dxfId="230" priority="96">
      <formula>$G$8=#REF!</formula>
    </cfRule>
  </conditionalFormatting>
  <conditionalFormatting sqref="G694:H701">
    <cfRule type="expression" dxfId="229" priority="95">
      <formula>$G$8=#REF!</formula>
    </cfRule>
  </conditionalFormatting>
  <conditionalFormatting sqref="G702:H702">
    <cfRule type="expression" dxfId="228" priority="94">
      <formula>$G$8=#REF!</formula>
    </cfRule>
  </conditionalFormatting>
  <conditionalFormatting sqref="G703:H708">
    <cfRule type="expression" dxfId="227" priority="93">
      <formula>$G$8=#REF!</formula>
    </cfRule>
  </conditionalFormatting>
  <conditionalFormatting sqref="G647:H652">
    <cfRule type="expression" dxfId="226" priority="92">
      <formula>$G$8=#REF!</formula>
    </cfRule>
  </conditionalFormatting>
  <conditionalFormatting sqref="G653:H653">
    <cfRule type="expression" dxfId="225" priority="91">
      <formula>$G$8=#REF!</formula>
    </cfRule>
  </conditionalFormatting>
  <conditionalFormatting sqref="G655:H658">
    <cfRule type="expression" dxfId="224" priority="90">
      <formula>$G$8=#REF!</formula>
    </cfRule>
  </conditionalFormatting>
  <conditionalFormatting sqref="G789:H791">
    <cfRule type="expression" dxfId="223" priority="89">
      <formula>$G$8=#REF!</formula>
    </cfRule>
  </conditionalFormatting>
  <conditionalFormatting sqref="G374:H374">
    <cfRule type="expression" dxfId="222" priority="87">
      <formula>$G$8=#REF!</formula>
    </cfRule>
  </conditionalFormatting>
  <conditionalFormatting sqref="G632:H634">
    <cfRule type="expression" dxfId="221" priority="88">
      <formula>$G$8=#REF!</formula>
    </cfRule>
  </conditionalFormatting>
  <conditionalFormatting sqref="G375:H375">
    <cfRule type="expression" dxfId="220" priority="86">
      <formula>$G$8=#REF!</formula>
    </cfRule>
  </conditionalFormatting>
  <conditionalFormatting sqref="G388:H388">
    <cfRule type="expression" dxfId="219" priority="85">
      <formula>$G$8=#REF!</formula>
    </cfRule>
  </conditionalFormatting>
  <conditionalFormatting sqref="G389:H389">
    <cfRule type="expression" dxfId="218" priority="84">
      <formula>$G$8=#REF!</formula>
    </cfRule>
  </conditionalFormatting>
  <conditionalFormatting sqref="G251:H254">
    <cfRule type="expression" dxfId="217" priority="83">
      <formula>$G$8=#REF!</formula>
    </cfRule>
  </conditionalFormatting>
  <conditionalFormatting sqref="G255:H255">
    <cfRule type="expression" dxfId="216" priority="82">
      <formula>$G$8=#REF!</formula>
    </cfRule>
  </conditionalFormatting>
  <conditionalFormatting sqref="G345:H348">
    <cfRule type="expression" dxfId="215" priority="81">
      <formula>$G$8=#REF!</formula>
    </cfRule>
  </conditionalFormatting>
  <conditionalFormatting sqref="G349:H352">
    <cfRule type="expression" dxfId="214" priority="80">
      <formula>$G$8=#REF!</formula>
    </cfRule>
  </conditionalFormatting>
  <conditionalFormatting sqref="G353:H355">
    <cfRule type="expression" dxfId="213" priority="79">
      <formula>$G$8=#REF!</formula>
    </cfRule>
  </conditionalFormatting>
  <conditionalFormatting sqref="G356:H356">
    <cfRule type="expression" dxfId="212" priority="78">
      <formula>$G$8=#REF!</formula>
    </cfRule>
  </conditionalFormatting>
  <conditionalFormatting sqref="G387:H387">
    <cfRule type="expression" dxfId="211" priority="77">
      <formula>$G$8=#REF!</formula>
    </cfRule>
  </conditionalFormatting>
  <conditionalFormatting sqref="G549:H552">
    <cfRule type="expression" dxfId="210" priority="76">
      <formula>$G$8=#REF!</formula>
    </cfRule>
  </conditionalFormatting>
  <conditionalFormatting sqref="G553:H556">
    <cfRule type="expression" dxfId="209" priority="75">
      <formula>$G$8=#REF!</formula>
    </cfRule>
  </conditionalFormatting>
  <conditionalFormatting sqref="G77:H77">
    <cfRule type="expression" dxfId="208" priority="74">
      <formula>$G$8=#REF!</formula>
    </cfRule>
  </conditionalFormatting>
  <conditionalFormatting sqref="G101:H103">
    <cfRule type="expression" dxfId="207" priority="73">
      <formula>$G$8=#REF!</formula>
    </cfRule>
  </conditionalFormatting>
  <conditionalFormatting sqref="G114:H114">
    <cfRule type="expression" dxfId="206" priority="72">
      <formula>$G$8=#REF!</formula>
    </cfRule>
  </conditionalFormatting>
  <conditionalFormatting sqref="G158:H158">
    <cfRule type="expression" dxfId="205" priority="71">
      <formula>$G$8=#REF!</formula>
    </cfRule>
  </conditionalFormatting>
  <conditionalFormatting sqref="G163:H163">
    <cfRule type="expression" dxfId="204" priority="70">
      <formula>$G$8=#REF!</formula>
    </cfRule>
  </conditionalFormatting>
  <conditionalFormatting sqref="G391:H401">
    <cfRule type="expression" dxfId="203" priority="69">
      <formula>$G$8=#REF!</formula>
    </cfRule>
  </conditionalFormatting>
  <conditionalFormatting sqref="G256:H295">
    <cfRule type="expression" dxfId="202" priority="68">
      <formula>$G$8=#REF!</formula>
    </cfRule>
  </conditionalFormatting>
  <conditionalFormatting sqref="G737:H747">
    <cfRule type="expression" dxfId="201" priority="67">
      <formula>$G$8=#REF!</formula>
    </cfRule>
  </conditionalFormatting>
  <conditionalFormatting sqref="G749:H750">
    <cfRule type="expression" dxfId="200" priority="66">
      <formula>$G$8=#REF!</formula>
    </cfRule>
  </conditionalFormatting>
  <conditionalFormatting sqref="G78:H92">
    <cfRule type="expression" dxfId="199" priority="65">
      <formula>$G$8=#REF!</formula>
    </cfRule>
  </conditionalFormatting>
  <conditionalFormatting sqref="G159:H159">
    <cfRule type="expression" dxfId="198" priority="64">
      <formula>$G$8=#REF!</formula>
    </cfRule>
  </conditionalFormatting>
  <conditionalFormatting sqref="G160:H160">
    <cfRule type="expression" dxfId="197" priority="63">
      <formula>$G$8=#REF!</formula>
    </cfRule>
  </conditionalFormatting>
  <conditionalFormatting sqref="G164:H164">
    <cfRule type="expression" dxfId="196" priority="62">
      <formula>$G$8=#REF!</formula>
    </cfRule>
  </conditionalFormatting>
  <conditionalFormatting sqref="G165:H165">
    <cfRule type="expression" dxfId="195" priority="61">
      <formula>$G$8=#REF!</formula>
    </cfRule>
  </conditionalFormatting>
  <conditionalFormatting sqref="G297:H298">
    <cfRule type="expression" dxfId="194" priority="60">
      <formula>$G$8=#REF!</formula>
    </cfRule>
  </conditionalFormatting>
  <conditionalFormatting sqref="G724:H726">
    <cfRule type="expression" dxfId="193" priority="59">
      <formula>$G$8=#REF!</formula>
    </cfRule>
  </conditionalFormatting>
  <conditionalFormatting sqref="G727:H730">
    <cfRule type="expression" dxfId="192" priority="58">
      <formula>$G$8=#REF!</formula>
    </cfRule>
  </conditionalFormatting>
  <conditionalFormatting sqref="G448:H451">
    <cfRule type="expression" dxfId="191" priority="57">
      <formula>$G$8=#REF!</formula>
    </cfRule>
  </conditionalFormatting>
  <conditionalFormatting sqref="G452:H454">
    <cfRule type="expression" dxfId="190" priority="56">
      <formula>$G$8=#REF!</formula>
    </cfRule>
  </conditionalFormatting>
  <conditionalFormatting sqref="G455:H458">
    <cfRule type="expression" dxfId="189" priority="55">
      <formula>$G$8=#REF!</formula>
    </cfRule>
  </conditionalFormatting>
  <conditionalFormatting sqref="G459:H459">
    <cfRule type="expression" dxfId="188" priority="54">
      <formula>$G$8=#REF!</formula>
    </cfRule>
  </conditionalFormatting>
  <conditionalFormatting sqref="G460:H463">
    <cfRule type="expression" dxfId="187" priority="53">
      <formula>$G$8=#REF!</formula>
    </cfRule>
  </conditionalFormatting>
  <conditionalFormatting sqref="G433:H433">
    <cfRule type="expression" dxfId="186" priority="52">
      <formula>$G$8=#REF!</formula>
    </cfRule>
  </conditionalFormatting>
  <conditionalFormatting sqref="G576:H579">
    <cfRule type="expression" dxfId="185" priority="51">
      <formula>$G$8=#REF!</formula>
    </cfRule>
  </conditionalFormatting>
  <conditionalFormatting sqref="G580:H582">
    <cfRule type="expression" dxfId="184" priority="50">
      <formula>$G$8=#REF!</formula>
    </cfRule>
  </conditionalFormatting>
  <conditionalFormatting sqref="G583:H583">
    <cfRule type="expression" dxfId="183" priority="49">
      <formula>$G$8=#REF!</formula>
    </cfRule>
  </conditionalFormatting>
  <conditionalFormatting sqref="G584:H584">
    <cfRule type="expression" dxfId="182" priority="48">
      <formula>$G$8=#REF!</formula>
    </cfRule>
  </conditionalFormatting>
  <conditionalFormatting sqref="G585:H585">
    <cfRule type="expression" dxfId="181" priority="47">
      <formula>$G$8=#REF!</formula>
    </cfRule>
  </conditionalFormatting>
  <conditionalFormatting sqref="G587:H590">
    <cfRule type="expression" dxfId="180" priority="46">
      <formula>$G$8=#REF!</formula>
    </cfRule>
  </conditionalFormatting>
  <conditionalFormatting sqref="G591:H593">
    <cfRule type="expression" dxfId="179" priority="45">
      <formula>$G$8=#REF!</formula>
    </cfRule>
  </conditionalFormatting>
  <conditionalFormatting sqref="G594:H594">
    <cfRule type="expression" dxfId="178" priority="44">
      <formula>$G$8=#REF!</formula>
    </cfRule>
  </conditionalFormatting>
  <conditionalFormatting sqref="G595:H595">
    <cfRule type="expression" dxfId="177" priority="43">
      <formula>$G$8=#REF!</formula>
    </cfRule>
  </conditionalFormatting>
  <conditionalFormatting sqref="G596:H597">
    <cfRule type="expression" dxfId="176" priority="42">
      <formula>$G$8=#REF!</formula>
    </cfRule>
  </conditionalFormatting>
  <conditionalFormatting sqref="G501:H501">
    <cfRule type="expression" dxfId="175" priority="39">
      <formula>$G$8=#REF!</formula>
    </cfRule>
  </conditionalFormatting>
  <conditionalFormatting sqref="G502:H504">
    <cfRule type="expression" dxfId="174" priority="38">
      <formula>$G$8=#REF!</formula>
    </cfRule>
  </conditionalFormatting>
  <conditionalFormatting sqref="G505:H505">
    <cfRule type="expression" dxfId="173" priority="37">
      <formula>$G$8=#REF!</formula>
    </cfRule>
  </conditionalFormatting>
  <conditionalFormatting sqref="G494:H497">
    <cfRule type="expression" dxfId="172" priority="41">
      <formula>$G$8=#REF!</formula>
    </cfRule>
  </conditionalFormatting>
  <conditionalFormatting sqref="G498:H500">
    <cfRule type="expression" dxfId="171" priority="40">
      <formula>$G$8=#REF!</formula>
    </cfRule>
  </conditionalFormatting>
  <conditionalFormatting sqref="G419:H419">
    <cfRule type="expression" dxfId="170" priority="36">
      <formula>$G$8=#REF!</formula>
    </cfRule>
  </conditionalFormatting>
  <conditionalFormatting sqref="G420:H420">
    <cfRule type="expression" dxfId="169" priority="35">
      <formula>$G$8=#REF!</formula>
    </cfRule>
  </conditionalFormatting>
  <conditionalFormatting sqref="G413:H413">
    <cfRule type="expression" dxfId="168" priority="34">
      <formula>$G$8=#REF!</formula>
    </cfRule>
  </conditionalFormatting>
  <conditionalFormatting sqref="G414:H414">
    <cfRule type="expression" dxfId="167" priority="33">
      <formula>$G$8=#REF!</formula>
    </cfRule>
  </conditionalFormatting>
  <conditionalFormatting sqref="G407:H407">
    <cfRule type="expression" dxfId="166" priority="32">
      <formula>$G$8=#REF!</formula>
    </cfRule>
  </conditionalFormatting>
  <conditionalFormatting sqref="G408:H408">
    <cfRule type="expression" dxfId="165" priority="31">
      <formula>$G$8=#REF!</formula>
    </cfRule>
  </conditionalFormatting>
  <conditionalFormatting sqref="G418:H418">
    <cfRule type="expression" dxfId="164" priority="30">
      <formula>$G$8=#REF!</formula>
    </cfRule>
  </conditionalFormatting>
  <conditionalFormatting sqref="G118:H120">
    <cfRule type="expression" dxfId="163" priority="29">
      <formula>$G$8=#REF!</formula>
    </cfRule>
  </conditionalFormatting>
  <conditionalFormatting sqref="G412:H412">
    <cfRule type="expression" dxfId="162" priority="28">
      <formula>$G$8=#REF!</formula>
    </cfRule>
  </conditionalFormatting>
  <conditionalFormatting sqref="G611:H614">
    <cfRule type="expression" dxfId="161" priority="27">
      <formula>$G$8=#REF!</formula>
    </cfRule>
  </conditionalFormatting>
  <conditionalFormatting sqref="G615:H615">
    <cfRule type="expression" dxfId="160" priority="26">
      <formula>$G$8=#REF!</formula>
    </cfRule>
  </conditionalFormatting>
  <conditionalFormatting sqref="G95:H95">
    <cfRule type="expression" dxfId="159" priority="25">
      <formula>$G$8=#REF!</formula>
    </cfRule>
  </conditionalFormatting>
  <conditionalFormatting sqref="G96:H98">
    <cfRule type="expression" dxfId="158" priority="24">
      <formula>$G$8=#REF!</formula>
    </cfRule>
  </conditionalFormatting>
  <conditionalFormatting sqref="G99:H99">
    <cfRule type="expression" dxfId="157" priority="23">
      <formula>$G$8=#REF!</formula>
    </cfRule>
  </conditionalFormatting>
  <conditionalFormatting sqref="G366:H369">
    <cfRule type="expression" dxfId="156" priority="22">
      <formula>$G$8=#REF!</formula>
    </cfRule>
  </conditionalFormatting>
  <conditionalFormatting sqref="G370:H371">
    <cfRule type="expression" dxfId="155" priority="21">
      <formula>$G$8=#REF!</formula>
    </cfRule>
  </conditionalFormatting>
  <conditionalFormatting sqref="G372:H372">
    <cfRule type="expression" dxfId="154" priority="20">
      <formula>$G$8=#REF!</formula>
    </cfRule>
  </conditionalFormatting>
  <conditionalFormatting sqref="G300:H300">
    <cfRule type="expression" dxfId="153" priority="19">
      <formula>$G$8=#REF!</formula>
    </cfRule>
  </conditionalFormatting>
  <conditionalFormatting sqref="G327:H329">
    <cfRule type="expression" dxfId="152" priority="18">
      <formula>$G$8=#REF!</formula>
    </cfRule>
  </conditionalFormatting>
  <conditionalFormatting sqref="G331:H333">
    <cfRule type="expression" dxfId="151" priority="17">
      <formula>$G$8=#REF!</formula>
    </cfRule>
  </conditionalFormatting>
  <conditionalFormatting sqref="G341:H341">
    <cfRule type="expression" dxfId="150" priority="16">
      <formula>$G$8=#REF!</formula>
    </cfRule>
  </conditionalFormatting>
  <conditionalFormatting sqref="G564:H564">
    <cfRule type="expression" dxfId="149" priority="10">
      <formula>$G$8=#REF!</formula>
    </cfRule>
  </conditionalFormatting>
  <conditionalFormatting sqref="G720:H720">
    <cfRule type="expression" dxfId="148" priority="15">
      <formula>$G$8=#REF!</formula>
    </cfRule>
  </conditionalFormatting>
  <conditionalFormatting sqref="G562:H562">
    <cfRule type="expression" dxfId="147" priority="11">
      <formula>$G$8=#REF!</formula>
    </cfRule>
  </conditionalFormatting>
  <conditionalFormatting sqref="G722:H722">
    <cfRule type="expression" dxfId="146" priority="14">
      <formula>$G$8=#REF!</formula>
    </cfRule>
  </conditionalFormatting>
  <conditionalFormatting sqref="G379:H379">
    <cfRule type="expression" dxfId="145" priority="8">
      <formula>$G$8=#REF!</formula>
    </cfRule>
  </conditionalFormatting>
  <conditionalFormatting sqref="G558:H558">
    <cfRule type="expression" dxfId="144" priority="13">
      <formula>$G$8=#REF!</formula>
    </cfRule>
  </conditionalFormatting>
  <conditionalFormatting sqref="G560:H560">
    <cfRule type="expression" dxfId="143" priority="12">
      <formula>$G$8=#REF!</formula>
    </cfRule>
  </conditionalFormatting>
  <conditionalFormatting sqref="G377:H377">
    <cfRule type="expression" dxfId="142" priority="9">
      <formula>$G$8=#REF!</formula>
    </cfRule>
  </conditionalFormatting>
  <conditionalFormatting sqref="G364:H364">
    <cfRule type="expression" dxfId="141" priority="7">
      <formula>$G$8=#REF!</formula>
    </cfRule>
  </conditionalFormatting>
  <conditionalFormatting sqref="G361:H362">
    <cfRule type="expression" dxfId="140" priority="6">
      <formula>$G$8=#REF!</formula>
    </cfRule>
  </conditionalFormatting>
  <conditionalFormatting sqref="G337:H338">
    <cfRule type="expression" dxfId="139" priority="5">
      <formula>$G$8=#REF!</formula>
    </cfRule>
  </conditionalFormatting>
  <conditionalFormatting sqref="G343:H343">
    <cfRule type="expression" dxfId="138" priority="4">
      <formula>$G$8=#REF!</formula>
    </cfRule>
  </conditionalFormatting>
  <conditionalFormatting sqref="G509:H533">
    <cfRule type="expression" dxfId="137" priority="3">
      <formula>$G$8=#REF!</formula>
    </cfRule>
  </conditionalFormatting>
  <conditionalFormatting sqref="G535:H539">
    <cfRule type="expression" dxfId="136" priority="2">
      <formula>$G$8=#REF!</formula>
    </cfRule>
  </conditionalFormatting>
  <conditionalFormatting sqref="G541:H541">
    <cfRule type="expression" dxfId="135" priority="1">
      <formula>$G$8=#REF!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Fill="0" autoLine="0" autoPict="0">
                <anchor moveWithCells="1">
                  <from>
                    <xdr:col>2</xdr:col>
                    <xdr:colOff>4362450</xdr:colOff>
                    <xdr:row>6</xdr:row>
                    <xdr:rowOff>38100</xdr:rowOff>
                  </from>
                  <to>
                    <xdr:col>3</xdr:col>
                    <xdr:colOff>857250</xdr:colOff>
                    <xdr:row>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Fill="0" autoLine="0" autoPict="0">
                <anchor moveWithCells="1">
                  <from>
                    <xdr:col>2</xdr:col>
                    <xdr:colOff>1562100</xdr:colOff>
                    <xdr:row>6</xdr:row>
                    <xdr:rowOff>28575</xdr:rowOff>
                  </from>
                  <to>
                    <xdr:col>2</xdr:col>
                    <xdr:colOff>2867025</xdr:colOff>
                    <xdr:row>6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3300"/>
  </sheetPr>
  <dimension ref="A1:AV808"/>
  <sheetViews>
    <sheetView zoomScale="80" zoomScaleNormal="80" workbookViewId="0">
      <pane ySplit="8" topLeftCell="A9" activePane="bottomLeft" state="frozen"/>
      <selection pane="bottomLeft" activeCell="M1" sqref="M1"/>
    </sheetView>
  </sheetViews>
  <sheetFormatPr defaultRowHeight="15" x14ac:dyDescent="0.25"/>
  <cols>
    <col min="1" max="1" width="29" customWidth="1"/>
    <col min="2" max="2" width="21.85546875" customWidth="1"/>
    <col min="3" max="3" width="86.5703125" style="1" customWidth="1"/>
    <col min="4" max="4" width="12.42578125" customWidth="1"/>
    <col min="5" max="5" width="18" customWidth="1"/>
    <col min="6" max="6" width="14.140625" customWidth="1"/>
    <col min="7" max="7" width="27.140625" customWidth="1"/>
    <col min="8" max="8" width="19.42578125" customWidth="1"/>
    <col min="9" max="9" width="16.85546875" customWidth="1"/>
    <col min="10" max="10" width="22.28515625" customWidth="1"/>
    <col min="11" max="13" width="18.5703125" style="64" customWidth="1"/>
    <col min="14" max="14" width="7.7109375" customWidth="1"/>
    <col min="15" max="15" width="37.85546875" customWidth="1"/>
    <col min="16" max="16" width="8.28515625" customWidth="1"/>
    <col min="17" max="17" width="19.28515625" customWidth="1"/>
    <col min="18" max="18" width="11" style="69" customWidth="1"/>
    <col min="19" max="19" width="12.28515625" customWidth="1"/>
    <col min="20" max="20" width="19.5703125" style="1" customWidth="1"/>
    <col min="21" max="21" width="9.42578125" style="1" customWidth="1"/>
    <col min="22" max="22" width="10.140625" customWidth="1"/>
    <col min="23" max="23" width="11.85546875" customWidth="1"/>
    <col min="24" max="24" width="10.140625" customWidth="1"/>
    <col min="25" max="25" width="12" customWidth="1"/>
    <col min="26" max="26" width="14" customWidth="1"/>
    <col min="27" max="27" width="2.42578125" customWidth="1"/>
    <col min="28" max="29" width="11" style="1" customWidth="1"/>
    <col min="30" max="30" width="12.42578125" style="1" customWidth="1"/>
    <col min="31" max="31" width="12.28515625" style="1" customWidth="1"/>
    <col min="32" max="32" width="13.42578125" customWidth="1"/>
    <col min="33" max="33" width="3.7109375" customWidth="1"/>
    <col min="34" max="34" width="16.85546875" customWidth="1"/>
    <col min="35" max="35" width="4" customWidth="1"/>
    <col min="36" max="36" width="16.85546875" customWidth="1"/>
    <col min="37" max="37" width="4" customWidth="1"/>
    <col min="38" max="38" width="16.85546875" customWidth="1"/>
    <col min="39" max="39" width="3.85546875" customWidth="1"/>
    <col min="40" max="40" width="16.85546875" customWidth="1"/>
    <col min="41" max="48" width="9.140625" style="91"/>
  </cols>
  <sheetData>
    <row r="1" spans="1:47" ht="15" customHeight="1" x14ac:dyDescent="0.25">
      <c r="A1" s="7"/>
      <c r="B1" s="8"/>
      <c r="C1" s="8"/>
      <c r="D1" s="10"/>
      <c r="E1" s="21"/>
      <c r="F1" s="21"/>
      <c r="G1" s="21"/>
      <c r="H1" s="21"/>
      <c r="I1" s="21"/>
      <c r="J1" s="22"/>
      <c r="O1" t="s">
        <v>3563</v>
      </c>
    </row>
    <row r="2" spans="1:47" ht="15" customHeight="1" x14ac:dyDescent="0.25">
      <c r="A2" s="9"/>
      <c r="B2" s="10"/>
      <c r="C2" s="10"/>
      <c r="D2" s="10"/>
      <c r="E2" s="23"/>
      <c r="F2" s="23"/>
      <c r="G2" s="23"/>
      <c r="H2" s="23"/>
      <c r="I2" s="23"/>
      <c r="J2" s="24"/>
    </row>
    <row r="3" spans="1:47" ht="15.75" x14ac:dyDescent="0.25">
      <c r="A3" s="9"/>
      <c r="B3" s="11"/>
      <c r="C3" s="12"/>
      <c r="D3" s="10"/>
      <c r="E3" s="23"/>
      <c r="F3" s="23"/>
      <c r="G3" s="23"/>
      <c r="H3" s="23"/>
      <c r="I3" s="23"/>
      <c r="J3" s="24"/>
      <c r="O3" s="81"/>
      <c r="P3" s="81"/>
      <c r="V3" s="82" t="b">
        <v>0</v>
      </c>
      <c r="W3" s="220" t="s">
        <v>1842</v>
      </c>
      <c r="X3" s="221"/>
      <c r="Y3" s="221"/>
      <c r="Z3" s="222"/>
    </row>
    <row r="4" spans="1:47" ht="15.75" customHeight="1" x14ac:dyDescent="0.25">
      <c r="A4" s="9"/>
      <c r="B4" s="11"/>
      <c r="C4" s="13"/>
      <c r="D4" s="10"/>
      <c r="E4" s="23"/>
      <c r="F4" s="23"/>
      <c r="G4" s="23"/>
      <c r="H4" s="23"/>
      <c r="I4" s="23"/>
      <c r="J4" s="24"/>
      <c r="O4" s="81"/>
      <c r="P4" s="81"/>
      <c r="V4" s="54" t="b">
        <v>0</v>
      </c>
      <c r="W4" s="223" t="s">
        <v>149</v>
      </c>
      <c r="X4" s="223"/>
      <c r="Y4" s="223"/>
      <c r="Z4" s="223"/>
    </row>
    <row r="5" spans="1:47" ht="15" customHeight="1" x14ac:dyDescent="0.25">
      <c r="A5" s="9"/>
      <c r="B5" s="10"/>
      <c r="C5" s="12"/>
      <c r="D5" s="10"/>
      <c r="E5" s="23"/>
      <c r="F5" s="23"/>
      <c r="G5" s="23"/>
      <c r="H5" s="23"/>
      <c r="I5" s="23"/>
      <c r="J5" s="24"/>
      <c r="O5" s="81"/>
      <c r="P5" s="81"/>
      <c r="V5" s="6" t="b">
        <v>0</v>
      </c>
      <c r="W5" s="224" t="s">
        <v>150</v>
      </c>
      <c r="X5" s="224"/>
      <c r="Y5" s="224"/>
      <c r="Z5" s="224"/>
    </row>
    <row r="6" spans="1:47" ht="18.75" customHeight="1" thickBot="1" x14ac:dyDescent="0.3">
      <c r="A6" s="14"/>
      <c r="B6" s="15"/>
      <c r="C6" s="15"/>
      <c r="D6" s="15"/>
      <c r="E6" s="25"/>
      <c r="F6" s="25"/>
      <c r="G6" s="25"/>
      <c r="H6" s="25"/>
      <c r="I6" s="25"/>
      <c r="J6" s="26"/>
      <c r="AH6" s="5"/>
      <c r="AJ6" s="5"/>
      <c r="AL6" s="5"/>
      <c r="AN6" s="5"/>
    </row>
    <row r="7" spans="1:47" ht="27" customHeight="1" x14ac:dyDescent="0.25">
      <c r="A7" s="60" t="s">
        <v>3562</v>
      </c>
      <c r="B7" s="60"/>
      <c r="C7" s="60"/>
      <c r="D7" s="60"/>
      <c r="E7" s="60"/>
      <c r="F7" s="60"/>
      <c r="G7" s="60"/>
      <c r="H7" s="60"/>
      <c r="I7" s="61"/>
      <c r="J7" s="62">
        <f>G806</f>
        <v>0</v>
      </c>
      <c r="O7" s="45" t="s">
        <v>752</v>
      </c>
      <c r="P7" s="46">
        <v>16</v>
      </c>
      <c r="V7" s="225" t="s">
        <v>770</v>
      </c>
      <c r="W7" s="226"/>
      <c r="X7" s="226"/>
      <c r="Y7" s="226"/>
      <c r="Z7" s="227"/>
      <c r="AB7" s="217" t="s">
        <v>143</v>
      </c>
      <c r="AC7" s="218"/>
      <c r="AD7" s="218"/>
      <c r="AE7" s="219"/>
      <c r="AH7" s="1"/>
      <c r="AJ7" s="1"/>
    </row>
    <row r="8" spans="1:47" ht="53.25" customHeight="1" x14ac:dyDescent="0.25">
      <c r="A8" s="29" t="s">
        <v>126</v>
      </c>
      <c r="B8" s="29" t="s">
        <v>0</v>
      </c>
      <c r="C8" s="29" t="s">
        <v>1</v>
      </c>
      <c r="D8" s="84" t="s">
        <v>148</v>
      </c>
      <c r="E8" s="85" t="s">
        <v>2585</v>
      </c>
      <c r="F8" s="85" t="s">
        <v>156</v>
      </c>
      <c r="G8" s="40" t="s">
        <v>769</v>
      </c>
      <c r="H8" s="28" t="s">
        <v>147</v>
      </c>
      <c r="I8" s="27" t="s">
        <v>157</v>
      </c>
      <c r="J8" s="28" t="s">
        <v>146</v>
      </c>
      <c r="K8" s="28" t="s">
        <v>1555</v>
      </c>
      <c r="L8" s="28" t="s">
        <v>1556</v>
      </c>
      <c r="M8" s="28" t="s">
        <v>776</v>
      </c>
      <c r="O8" s="66" t="s">
        <v>1786</v>
      </c>
      <c r="P8" s="77">
        <v>0</v>
      </c>
      <c r="Q8" s="67" t="s">
        <v>1787</v>
      </c>
      <c r="T8" s="30" t="s">
        <v>751</v>
      </c>
      <c r="U8" s="195"/>
      <c r="V8" s="44" t="s">
        <v>771</v>
      </c>
      <c r="W8" s="44" t="s">
        <v>772</v>
      </c>
      <c r="X8" s="44" t="s">
        <v>773</v>
      </c>
      <c r="Y8" s="44" t="s">
        <v>682</v>
      </c>
      <c r="Z8" s="44" t="s">
        <v>774</v>
      </c>
      <c r="AB8" s="47" t="s">
        <v>142</v>
      </c>
      <c r="AC8" s="47" t="s">
        <v>144</v>
      </c>
      <c r="AD8" s="47" t="s">
        <v>155</v>
      </c>
      <c r="AE8" s="47" t="s">
        <v>153</v>
      </c>
      <c r="AF8" s="48" t="s">
        <v>683</v>
      </c>
      <c r="AH8" s="55" t="s">
        <v>775</v>
      </c>
      <c r="AI8" s="56"/>
      <c r="AJ8" s="57" t="s">
        <v>151</v>
      </c>
      <c r="AK8" s="56"/>
      <c r="AL8" s="58" t="s">
        <v>152</v>
      </c>
      <c r="AN8" s="83" t="s">
        <v>2201</v>
      </c>
      <c r="AO8" s="95"/>
    </row>
    <row r="9" spans="1:47" ht="18" customHeight="1" x14ac:dyDescent="0.25">
      <c r="A9" s="196"/>
      <c r="B9" s="199" t="s">
        <v>127</v>
      </c>
      <c r="C9" s="199"/>
      <c r="D9" s="199"/>
      <c r="E9" s="199"/>
      <c r="F9" s="199"/>
      <c r="G9" s="199"/>
      <c r="H9" s="199"/>
      <c r="I9" s="199"/>
      <c r="J9" s="199"/>
      <c r="O9" s="74" t="s">
        <v>127</v>
      </c>
      <c r="P9" s="75"/>
      <c r="Q9" s="76"/>
      <c r="R9" s="70"/>
      <c r="S9" s="70"/>
      <c r="T9"/>
      <c r="U9"/>
      <c r="AF9" s="1"/>
    </row>
    <row r="10" spans="1:47" x14ac:dyDescent="0.25">
      <c r="A10" s="197"/>
      <c r="B10" s="33" t="s">
        <v>123</v>
      </c>
      <c r="C10" s="96" t="s">
        <v>10</v>
      </c>
      <c r="D10" s="35">
        <v>1</v>
      </c>
      <c r="E10" s="86">
        <v>50</v>
      </c>
      <c r="F10" s="36">
        <v>500</v>
      </c>
      <c r="G10" s="59">
        <f>AH10</f>
        <v>47.18</v>
      </c>
      <c r="H10" s="37"/>
      <c r="I10" s="38" t="s">
        <v>158</v>
      </c>
      <c r="J10" s="39">
        <f t="shared" ref="J10:J41" si="0">G10*H10</f>
        <v>0</v>
      </c>
      <c r="K10" s="64" t="s">
        <v>777</v>
      </c>
      <c r="M10" s="64" t="s">
        <v>778</v>
      </c>
      <c r="O10" s="1"/>
      <c r="P10" s="68">
        <f t="shared" ref="P10:P75" si="1">$P$8</f>
        <v>0</v>
      </c>
      <c r="Q10" s="78"/>
      <c r="R10" s="71">
        <f t="shared" ref="R10:R43" si="2">IF(Q10&gt;0,Q10,P10)</f>
        <v>0</v>
      </c>
      <c r="S10" s="32" t="str">
        <f t="shared" ref="S10:S74" si="3">IF(P10&gt;18,"ПЕРЕБОР","-")</f>
        <v>-</v>
      </c>
      <c r="T10" s="2">
        <v>37.743749999999999</v>
      </c>
      <c r="U10" s="2"/>
      <c r="V10" s="49">
        <v>1.25</v>
      </c>
      <c r="W10" s="49">
        <f t="shared" ref="W10:W41" si="4">T10*V10</f>
        <v>47.1796875</v>
      </c>
      <c r="X10" s="50">
        <f t="shared" ref="X10:X41" si="5">R10*0.01</f>
        <v>0</v>
      </c>
      <c r="Y10" s="63">
        <f t="shared" ref="Y10:Y75" si="6">W10-(W10*X10)</f>
        <v>47.1796875</v>
      </c>
      <c r="Z10" s="50">
        <f t="shared" ref="Z10:Z75" si="7">ROUND(Y10,2)</f>
        <v>47.18</v>
      </c>
      <c r="AA10" s="51"/>
      <c r="AB10" s="52">
        <v>4.2000000000000003E-2</v>
      </c>
      <c r="AC10" s="50">
        <f t="shared" ref="AC10:AC41" si="8">H10*AB10</f>
        <v>0</v>
      </c>
      <c r="AD10" s="50">
        <f t="shared" ref="AD10:AD75" si="9">AC10*$P$7</f>
        <v>0</v>
      </c>
      <c r="AE10" s="50">
        <f t="shared" ref="AE10:AE75" si="10">AB10*$P$7</f>
        <v>0.67200000000000004</v>
      </c>
      <c r="AF10" s="53">
        <f t="shared" ref="AF10:AF75" si="11">ROUND(AE10,2)</f>
        <v>0.67</v>
      </c>
      <c r="AH10" s="4">
        <f>ROUNDUP(AN10,2)</f>
        <v>47.18</v>
      </c>
      <c r="AJ10" s="4">
        <f>IF($V$4,AL10+AF10,AL10)</f>
        <v>47.18</v>
      </c>
      <c r="AL10" s="4">
        <f>IF($V$5,Z10-Z10*10%,Z10)</f>
        <v>47.18</v>
      </c>
      <c r="AN10" s="4">
        <f>IF($V$3,AJ10-((AJ10*1.18031)-AJ10),AJ10)</f>
        <v>47.18</v>
      </c>
      <c r="AO10" s="92"/>
      <c r="AQ10" s="93"/>
      <c r="AS10" s="93"/>
      <c r="AT10" s="94"/>
      <c r="AU10" s="93"/>
    </row>
    <row r="11" spans="1:47" x14ac:dyDescent="0.25">
      <c r="A11" s="197"/>
      <c r="B11" s="33" t="s">
        <v>122</v>
      </c>
      <c r="C11" s="96" t="s">
        <v>11</v>
      </c>
      <c r="D11" s="35">
        <v>1</v>
      </c>
      <c r="E11" s="86">
        <v>50</v>
      </c>
      <c r="F11" s="36">
        <v>500</v>
      </c>
      <c r="G11" s="59">
        <f t="shared" ref="G11:G76" si="12">AH11</f>
        <v>50.05</v>
      </c>
      <c r="H11" s="37"/>
      <c r="I11" s="38" t="s">
        <v>158</v>
      </c>
      <c r="J11" s="39">
        <f t="shared" si="0"/>
        <v>0</v>
      </c>
      <c r="K11" s="64" t="s">
        <v>779</v>
      </c>
      <c r="M11" s="64" t="s">
        <v>780</v>
      </c>
      <c r="P11" s="68">
        <f t="shared" si="1"/>
        <v>0</v>
      </c>
      <c r="Q11" s="78"/>
      <c r="R11" s="71">
        <f t="shared" si="2"/>
        <v>0</v>
      </c>
      <c r="S11" s="32" t="str">
        <f t="shared" si="3"/>
        <v>-</v>
      </c>
      <c r="T11" s="2">
        <v>40.038750000000007</v>
      </c>
      <c r="U11" s="2"/>
      <c r="V11" s="49">
        <v>1.25</v>
      </c>
      <c r="W11" s="49">
        <f t="shared" si="4"/>
        <v>50.048437500000006</v>
      </c>
      <c r="X11" s="50">
        <f t="shared" si="5"/>
        <v>0</v>
      </c>
      <c r="Y11" s="63">
        <f t="shared" si="6"/>
        <v>50.048437500000006</v>
      </c>
      <c r="Z11" s="50">
        <f t="shared" si="7"/>
        <v>50.05</v>
      </c>
      <c r="AA11" s="51"/>
      <c r="AB11" s="52">
        <v>0.05</v>
      </c>
      <c r="AC11" s="50">
        <f t="shared" si="8"/>
        <v>0</v>
      </c>
      <c r="AD11" s="50">
        <f t="shared" si="9"/>
        <v>0</v>
      </c>
      <c r="AE11" s="50">
        <f t="shared" si="10"/>
        <v>0.8</v>
      </c>
      <c r="AF11" s="53">
        <f t="shared" si="11"/>
        <v>0.8</v>
      </c>
      <c r="AH11" s="4">
        <f t="shared" ref="AH11:AH74" si="13">ROUNDUP(AN11,2)</f>
        <v>50.05</v>
      </c>
      <c r="AJ11" s="4">
        <f t="shared" ref="AJ11:AJ74" si="14">IF($V$4,AL11+AF11,AL11)</f>
        <v>50.05</v>
      </c>
      <c r="AL11" s="4">
        <f t="shared" ref="AL11:AL74" si="15">IF($V$5,Z11-Z11*10%,Z11)</f>
        <v>50.05</v>
      </c>
      <c r="AN11" s="4">
        <f t="shared" ref="AN11:AN74" si="16">IF($V$3,AJ11-((AJ11*1.18031)-AJ11),AJ11)</f>
        <v>50.05</v>
      </c>
      <c r="AO11" s="92"/>
      <c r="AQ11" s="93"/>
      <c r="AS11" s="93"/>
      <c r="AT11" s="94"/>
      <c r="AU11" s="93"/>
    </row>
    <row r="12" spans="1:47" x14ac:dyDescent="0.25">
      <c r="A12" s="197"/>
      <c r="B12" s="33" t="s">
        <v>121</v>
      </c>
      <c r="C12" s="34" t="s">
        <v>12</v>
      </c>
      <c r="D12" s="35">
        <v>1</v>
      </c>
      <c r="E12" s="86">
        <v>50</v>
      </c>
      <c r="F12" s="36">
        <v>300</v>
      </c>
      <c r="G12" s="59">
        <f t="shared" si="12"/>
        <v>61.88</v>
      </c>
      <c r="H12" s="37"/>
      <c r="I12" s="38" t="s">
        <v>158</v>
      </c>
      <c r="J12" s="39">
        <f t="shared" si="0"/>
        <v>0</v>
      </c>
      <c r="K12" s="64" t="s">
        <v>781</v>
      </c>
      <c r="M12" s="64" t="s">
        <v>782</v>
      </c>
      <c r="P12" s="68">
        <f t="shared" si="1"/>
        <v>0</v>
      </c>
      <c r="Q12" s="78"/>
      <c r="R12" s="71">
        <f t="shared" si="2"/>
        <v>0</v>
      </c>
      <c r="S12" s="32" t="str">
        <f t="shared" si="3"/>
        <v>-</v>
      </c>
      <c r="T12" s="2">
        <v>49.5</v>
      </c>
      <c r="U12" s="2"/>
      <c r="V12" s="49">
        <v>1.25</v>
      </c>
      <c r="W12" s="49">
        <f t="shared" si="4"/>
        <v>61.875</v>
      </c>
      <c r="X12" s="50">
        <f t="shared" si="5"/>
        <v>0</v>
      </c>
      <c r="Y12" s="63">
        <f t="shared" si="6"/>
        <v>61.875</v>
      </c>
      <c r="Z12" s="50">
        <f t="shared" si="7"/>
        <v>61.88</v>
      </c>
      <c r="AA12" s="51"/>
      <c r="AB12" s="52">
        <v>5.6666666666666664E-2</v>
      </c>
      <c r="AC12" s="50">
        <f t="shared" si="8"/>
        <v>0</v>
      </c>
      <c r="AD12" s="50">
        <f t="shared" si="9"/>
        <v>0</v>
      </c>
      <c r="AE12" s="50">
        <f t="shared" si="10"/>
        <v>0.90666666666666662</v>
      </c>
      <c r="AF12" s="53">
        <f t="shared" si="11"/>
        <v>0.91</v>
      </c>
      <c r="AH12" s="4">
        <f t="shared" si="13"/>
        <v>61.88</v>
      </c>
      <c r="AJ12" s="4">
        <f t="shared" si="14"/>
        <v>61.88</v>
      </c>
      <c r="AL12" s="4">
        <f t="shared" si="15"/>
        <v>61.88</v>
      </c>
      <c r="AN12" s="4">
        <f t="shared" si="16"/>
        <v>61.88</v>
      </c>
      <c r="AO12" s="92"/>
      <c r="AQ12" s="93"/>
      <c r="AS12" s="93"/>
      <c r="AT12" s="94"/>
      <c r="AU12" s="93"/>
    </row>
    <row r="13" spans="1:47" x14ac:dyDescent="0.25">
      <c r="A13" s="197"/>
      <c r="B13" s="33" t="s">
        <v>120</v>
      </c>
      <c r="C13" s="34" t="s">
        <v>13</v>
      </c>
      <c r="D13" s="35">
        <v>1</v>
      </c>
      <c r="E13" s="86">
        <v>50</v>
      </c>
      <c r="F13" s="36">
        <v>250</v>
      </c>
      <c r="G13" s="59">
        <f t="shared" si="12"/>
        <v>76.86</v>
      </c>
      <c r="H13" s="37"/>
      <c r="I13" s="38" t="s">
        <v>158</v>
      </c>
      <c r="J13" s="39">
        <f t="shared" si="0"/>
        <v>0</v>
      </c>
      <c r="K13" s="64" t="s">
        <v>783</v>
      </c>
      <c r="M13" s="64" t="s">
        <v>784</v>
      </c>
      <c r="P13" s="68">
        <f t="shared" si="1"/>
        <v>0</v>
      </c>
      <c r="Q13" s="78"/>
      <c r="R13" s="71">
        <f t="shared" si="2"/>
        <v>0</v>
      </c>
      <c r="S13" s="32" t="str">
        <f t="shared" si="3"/>
        <v>-</v>
      </c>
      <c r="T13" s="2">
        <v>61.489999999999995</v>
      </c>
      <c r="U13" s="2"/>
      <c r="V13" s="49">
        <v>1.25</v>
      </c>
      <c r="W13" s="49">
        <f t="shared" si="4"/>
        <v>76.862499999999997</v>
      </c>
      <c r="X13" s="50">
        <f t="shared" si="5"/>
        <v>0</v>
      </c>
      <c r="Y13" s="63">
        <f t="shared" si="6"/>
        <v>76.862499999999997</v>
      </c>
      <c r="Z13" s="50">
        <f t="shared" si="7"/>
        <v>76.86</v>
      </c>
      <c r="AA13" s="51"/>
      <c r="AB13" s="52">
        <v>7.1999999999999995E-2</v>
      </c>
      <c r="AC13" s="50">
        <f t="shared" si="8"/>
        <v>0</v>
      </c>
      <c r="AD13" s="50">
        <f t="shared" si="9"/>
        <v>0</v>
      </c>
      <c r="AE13" s="50">
        <f t="shared" si="10"/>
        <v>1.1519999999999999</v>
      </c>
      <c r="AF13" s="53">
        <f t="shared" si="11"/>
        <v>1.1499999999999999</v>
      </c>
      <c r="AH13" s="4">
        <f t="shared" si="13"/>
        <v>76.86</v>
      </c>
      <c r="AJ13" s="4">
        <f t="shared" si="14"/>
        <v>76.86</v>
      </c>
      <c r="AL13" s="4">
        <f t="shared" si="15"/>
        <v>76.86</v>
      </c>
      <c r="AN13" s="4">
        <f t="shared" si="16"/>
        <v>76.86</v>
      </c>
      <c r="AO13" s="92"/>
      <c r="AQ13" s="93"/>
      <c r="AS13" s="93"/>
      <c r="AT13" s="94"/>
      <c r="AU13" s="93"/>
    </row>
    <row r="14" spans="1:47" x14ac:dyDescent="0.25">
      <c r="A14" s="197"/>
      <c r="B14" s="33" t="s">
        <v>119</v>
      </c>
      <c r="C14" s="34" t="s">
        <v>14</v>
      </c>
      <c r="D14" s="35">
        <v>1</v>
      </c>
      <c r="E14" s="86">
        <v>50</v>
      </c>
      <c r="F14" s="36">
        <v>200</v>
      </c>
      <c r="G14" s="59">
        <f t="shared" si="12"/>
        <v>83.19</v>
      </c>
      <c r="H14" s="37"/>
      <c r="I14" s="38" t="s">
        <v>158</v>
      </c>
      <c r="J14" s="39">
        <f t="shared" si="0"/>
        <v>0</v>
      </c>
      <c r="K14" s="64" t="s">
        <v>785</v>
      </c>
      <c r="M14" s="64" t="s">
        <v>786</v>
      </c>
      <c r="P14" s="68">
        <f t="shared" si="1"/>
        <v>0</v>
      </c>
      <c r="Q14" s="78"/>
      <c r="R14" s="71">
        <f t="shared" ref="R14:R27" si="17">IF(Q14&gt;0,Q14,P14)</f>
        <v>0</v>
      </c>
      <c r="S14" s="32" t="str">
        <f t="shared" ref="S14:S27" si="18">IF(P14&gt;18,"ПЕРЕБОР","-")</f>
        <v>-</v>
      </c>
      <c r="T14" s="2">
        <v>66.55</v>
      </c>
      <c r="U14" s="2"/>
      <c r="V14" s="49">
        <v>1.25</v>
      </c>
      <c r="W14" s="49">
        <f t="shared" si="4"/>
        <v>83.1875</v>
      </c>
      <c r="X14" s="50">
        <f t="shared" si="5"/>
        <v>0</v>
      </c>
      <c r="Y14" s="63">
        <f t="shared" si="6"/>
        <v>83.1875</v>
      </c>
      <c r="Z14" s="50">
        <f t="shared" si="7"/>
        <v>83.19</v>
      </c>
      <c r="AA14" s="51"/>
      <c r="AB14" s="52">
        <v>0.08</v>
      </c>
      <c r="AC14" s="50">
        <f t="shared" si="8"/>
        <v>0</v>
      </c>
      <c r="AD14" s="50">
        <f t="shared" si="9"/>
        <v>0</v>
      </c>
      <c r="AE14" s="50">
        <f t="shared" si="10"/>
        <v>1.28</v>
      </c>
      <c r="AF14" s="53">
        <f t="shared" si="11"/>
        <v>1.28</v>
      </c>
      <c r="AH14" s="4">
        <f t="shared" si="13"/>
        <v>83.19</v>
      </c>
      <c r="AJ14" s="4">
        <f t="shared" si="14"/>
        <v>83.19</v>
      </c>
      <c r="AL14" s="4">
        <f t="shared" si="15"/>
        <v>83.19</v>
      </c>
      <c r="AN14" s="4">
        <f t="shared" si="16"/>
        <v>83.19</v>
      </c>
      <c r="AO14" s="92"/>
      <c r="AQ14" s="93"/>
      <c r="AS14" s="93"/>
      <c r="AT14" s="94"/>
      <c r="AU14" s="93"/>
    </row>
    <row r="15" spans="1:47" x14ac:dyDescent="0.25">
      <c r="A15" s="197"/>
      <c r="B15" s="33" t="s">
        <v>187</v>
      </c>
      <c r="C15" s="34" t="s">
        <v>159</v>
      </c>
      <c r="D15" s="35">
        <v>1</v>
      </c>
      <c r="E15" s="86">
        <v>50</v>
      </c>
      <c r="F15" s="36">
        <v>200</v>
      </c>
      <c r="G15" s="59">
        <f t="shared" si="12"/>
        <v>96.51</v>
      </c>
      <c r="H15" s="37"/>
      <c r="I15" s="38" t="s">
        <v>158</v>
      </c>
      <c r="J15" s="39">
        <f t="shared" si="0"/>
        <v>0</v>
      </c>
      <c r="K15" s="64" t="s">
        <v>787</v>
      </c>
      <c r="M15" s="64" t="s">
        <v>788</v>
      </c>
      <c r="P15" s="68">
        <f t="shared" si="1"/>
        <v>0</v>
      </c>
      <c r="Q15" s="78"/>
      <c r="R15" s="71">
        <f t="shared" si="17"/>
        <v>0</v>
      </c>
      <c r="S15" s="32" t="str">
        <f t="shared" si="18"/>
        <v>-</v>
      </c>
      <c r="T15" s="2">
        <v>77.209999999999994</v>
      </c>
      <c r="U15" s="2"/>
      <c r="V15" s="49">
        <v>1.25</v>
      </c>
      <c r="W15" s="49">
        <f t="shared" si="4"/>
        <v>96.512499999999989</v>
      </c>
      <c r="X15" s="50">
        <f t="shared" si="5"/>
        <v>0</v>
      </c>
      <c r="Y15" s="63">
        <f t="shared" si="6"/>
        <v>96.512499999999989</v>
      </c>
      <c r="Z15" s="50">
        <f t="shared" si="7"/>
        <v>96.51</v>
      </c>
      <c r="AA15" s="51"/>
      <c r="AB15" s="52">
        <v>0.1</v>
      </c>
      <c r="AC15" s="50">
        <f t="shared" si="8"/>
        <v>0</v>
      </c>
      <c r="AD15" s="50">
        <f t="shared" si="9"/>
        <v>0</v>
      </c>
      <c r="AE15" s="50">
        <f t="shared" si="10"/>
        <v>1.6</v>
      </c>
      <c r="AF15" s="53">
        <f t="shared" si="11"/>
        <v>1.6</v>
      </c>
      <c r="AH15" s="4">
        <f t="shared" si="13"/>
        <v>96.51</v>
      </c>
      <c r="AJ15" s="4">
        <f t="shared" si="14"/>
        <v>96.51</v>
      </c>
      <c r="AL15" s="4">
        <f t="shared" si="15"/>
        <v>96.51</v>
      </c>
      <c r="AN15" s="4">
        <f t="shared" si="16"/>
        <v>96.51</v>
      </c>
      <c r="AO15" s="92"/>
      <c r="AQ15" s="93"/>
      <c r="AS15" s="93"/>
      <c r="AT15" s="94"/>
      <c r="AU15" s="93"/>
    </row>
    <row r="16" spans="1:47" x14ac:dyDescent="0.25">
      <c r="A16" s="197"/>
      <c r="B16" s="33" t="s">
        <v>1896</v>
      </c>
      <c r="C16" s="97" t="s">
        <v>3483</v>
      </c>
      <c r="D16" s="35">
        <v>1</v>
      </c>
      <c r="E16" s="86">
        <v>50</v>
      </c>
      <c r="F16" s="36">
        <v>200</v>
      </c>
      <c r="G16" s="59">
        <f t="shared" si="12"/>
        <v>102.69</v>
      </c>
      <c r="H16" s="37"/>
      <c r="I16" s="38" t="s">
        <v>158</v>
      </c>
      <c r="J16" s="39">
        <f t="shared" si="0"/>
        <v>0</v>
      </c>
      <c r="K16" s="64" t="s">
        <v>1898</v>
      </c>
      <c r="M16" s="64" t="s">
        <v>1899</v>
      </c>
      <c r="P16" s="68">
        <f t="shared" si="1"/>
        <v>0</v>
      </c>
      <c r="Q16" s="78"/>
      <c r="R16" s="71">
        <f t="shared" si="17"/>
        <v>0</v>
      </c>
      <c r="S16" s="32" t="str">
        <f t="shared" si="18"/>
        <v>-</v>
      </c>
      <c r="T16" s="2">
        <v>82.15</v>
      </c>
      <c r="U16" s="2"/>
      <c r="V16" s="49">
        <v>1.25</v>
      </c>
      <c r="W16" s="49">
        <f t="shared" si="4"/>
        <v>102.6875</v>
      </c>
      <c r="X16" s="50">
        <f t="shared" si="5"/>
        <v>0</v>
      </c>
      <c r="Y16" s="63">
        <f t="shared" si="6"/>
        <v>102.6875</v>
      </c>
      <c r="Z16" s="50">
        <f t="shared" si="7"/>
        <v>102.69</v>
      </c>
      <c r="AA16" s="51"/>
      <c r="AB16" s="52">
        <v>0.1</v>
      </c>
      <c r="AC16" s="50">
        <f t="shared" si="8"/>
        <v>0</v>
      </c>
      <c r="AD16" s="50">
        <f t="shared" si="9"/>
        <v>0</v>
      </c>
      <c r="AE16" s="50">
        <f t="shared" si="10"/>
        <v>1.6</v>
      </c>
      <c r="AF16" s="53">
        <f t="shared" si="11"/>
        <v>1.6</v>
      </c>
      <c r="AH16" s="4">
        <f t="shared" si="13"/>
        <v>102.69</v>
      </c>
      <c r="AJ16" s="4">
        <f t="shared" si="14"/>
        <v>102.69</v>
      </c>
      <c r="AL16" s="4">
        <f t="shared" si="15"/>
        <v>102.69</v>
      </c>
      <c r="AN16" s="4">
        <f t="shared" si="16"/>
        <v>102.69</v>
      </c>
      <c r="AO16" s="92"/>
      <c r="AQ16" s="93"/>
      <c r="AS16" s="93"/>
      <c r="AT16" s="94"/>
      <c r="AU16" s="93"/>
    </row>
    <row r="17" spans="1:47" x14ac:dyDescent="0.25">
      <c r="A17" s="197"/>
      <c r="B17" s="33" t="s">
        <v>118</v>
      </c>
      <c r="C17" s="34" t="s">
        <v>15</v>
      </c>
      <c r="D17" s="35">
        <v>1</v>
      </c>
      <c r="E17" s="86">
        <v>50</v>
      </c>
      <c r="F17" s="36">
        <v>500</v>
      </c>
      <c r="G17" s="59">
        <f t="shared" si="12"/>
        <v>47.5</v>
      </c>
      <c r="H17" s="37"/>
      <c r="I17" s="38" t="s">
        <v>158</v>
      </c>
      <c r="J17" s="39">
        <f t="shared" si="0"/>
        <v>0</v>
      </c>
      <c r="K17" s="64" t="s">
        <v>789</v>
      </c>
      <c r="M17" s="64" t="s">
        <v>790</v>
      </c>
      <c r="P17" s="68">
        <f t="shared" si="1"/>
        <v>0</v>
      </c>
      <c r="Q17" s="78"/>
      <c r="R17" s="71">
        <f t="shared" si="17"/>
        <v>0</v>
      </c>
      <c r="S17" s="32" t="str">
        <f t="shared" si="18"/>
        <v>-</v>
      </c>
      <c r="T17" s="2">
        <v>38</v>
      </c>
      <c r="U17" s="2"/>
      <c r="V17" s="49">
        <v>1.25</v>
      </c>
      <c r="W17" s="49">
        <f t="shared" si="4"/>
        <v>47.5</v>
      </c>
      <c r="X17" s="50">
        <f t="shared" si="5"/>
        <v>0</v>
      </c>
      <c r="Y17" s="63">
        <f t="shared" si="6"/>
        <v>47.5</v>
      </c>
      <c r="Z17" s="50">
        <f t="shared" si="7"/>
        <v>47.5</v>
      </c>
      <c r="AA17" s="51"/>
      <c r="AB17" s="52">
        <v>4.5999999999999999E-2</v>
      </c>
      <c r="AC17" s="50">
        <f t="shared" si="8"/>
        <v>0</v>
      </c>
      <c r="AD17" s="50">
        <f t="shared" si="9"/>
        <v>0</v>
      </c>
      <c r="AE17" s="50">
        <f t="shared" si="10"/>
        <v>0.73599999999999999</v>
      </c>
      <c r="AF17" s="53">
        <f t="shared" si="11"/>
        <v>0.74</v>
      </c>
      <c r="AH17" s="4">
        <f t="shared" si="13"/>
        <v>47.5</v>
      </c>
      <c r="AJ17" s="4">
        <f t="shared" si="14"/>
        <v>47.5</v>
      </c>
      <c r="AL17" s="4">
        <f t="shared" si="15"/>
        <v>47.5</v>
      </c>
      <c r="AN17" s="4">
        <f t="shared" si="16"/>
        <v>47.5</v>
      </c>
      <c r="AO17" s="92"/>
      <c r="AQ17" s="93"/>
      <c r="AS17" s="93"/>
      <c r="AT17" s="94"/>
      <c r="AU17" s="93"/>
    </row>
    <row r="18" spans="1:47" x14ac:dyDescent="0.25">
      <c r="A18" s="197"/>
      <c r="B18" s="33" t="s">
        <v>107</v>
      </c>
      <c r="C18" s="34" t="s">
        <v>16</v>
      </c>
      <c r="D18" s="35">
        <v>1</v>
      </c>
      <c r="E18" s="86">
        <v>50</v>
      </c>
      <c r="F18" s="36">
        <v>500</v>
      </c>
      <c r="G18" s="59">
        <f t="shared" si="12"/>
        <v>61.88</v>
      </c>
      <c r="H18" s="37"/>
      <c r="I18" s="38" t="s">
        <v>158</v>
      </c>
      <c r="J18" s="39">
        <f t="shared" si="0"/>
        <v>0</v>
      </c>
      <c r="K18" s="64" t="s">
        <v>791</v>
      </c>
      <c r="M18" s="64" t="s">
        <v>792</v>
      </c>
      <c r="P18" s="68">
        <f t="shared" si="1"/>
        <v>0</v>
      </c>
      <c r="Q18" s="78"/>
      <c r="R18" s="71">
        <f t="shared" si="17"/>
        <v>0</v>
      </c>
      <c r="S18" s="32" t="str">
        <f t="shared" si="18"/>
        <v>-</v>
      </c>
      <c r="T18" s="2">
        <v>49.5</v>
      </c>
      <c r="U18" s="2"/>
      <c r="V18" s="49">
        <v>1.25</v>
      </c>
      <c r="W18" s="49">
        <f t="shared" si="4"/>
        <v>61.875</v>
      </c>
      <c r="X18" s="50">
        <f t="shared" si="5"/>
        <v>0</v>
      </c>
      <c r="Y18" s="63">
        <f t="shared" si="6"/>
        <v>61.875</v>
      </c>
      <c r="Z18" s="50">
        <f t="shared" si="7"/>
        <v>61.88</v>
      </c>
      <c r="AA18" s="51"/>
      <c r="AB18" s="52">
        <v>5.8000000000000003E-2</v>
      </c>
      <c r="AC18" s="50">
        <f t="shared" si="8"/>
        <v>0</v>
      </c>
      <c r="AD18" s="50">
        <f t="shared" si="9"/>
        <v>0</v>
      </c>
      <c r="AE18" s="50">
        <f t="shared" si="10"/>
        <v>0.92800000000000005</v>
      </c>
      <c r="AF18" s="53">
        <f t="shared" si="11"/>
        <v>0.93</v>
      </c>
      <c r="AH18" s="4">
        <f t="shared" si="13"/>
        <v>61.88</v>
      </c>
      <c r="AJ18" s="4">
        <f t="shared" si="14"/>
        <v>61.88</v>
      </c>
      <c r="AL18" s="4">
        <f t="shared" si="15"/>
        <v>61.88</v>
      </c>
      <c r="AN18" s="4">
        <f t="shared" si="16"/>
        <v>61.88</v>
      </c>
      <c r="AO18" s="92"/>
      <c r="AQ18" s="93"/>
      <c r="AS18" s="93"/>
      <c r="AT18" s="94"/>
      <c r="AU18" s="93"/>
    </row>
    <row r="19" spans="1:47" x14ac:dyDescent="0.25">
      <c r="A19" s="197"/>
      <c r="B19" s="33" t="s">
        <v>188</v>
      </c>
      <c r="C19" s="34" t="s">
        <v>160</v>
      </c>
      <c r="D19" s="35">
        <v>1</v>
      </c>
      <c r="E19" s="86">
        <v>50</v>
      </c>
      <c r="F19" s="36">
        <v>250</v>
      </c>
      <c r="G19" s="59">
        <f t="shared" si="12"/>
        <v>75.13</v>
      </c>
      <c r="H19" s="37"/>
      <c r="I19" s="38" t="s">
        <v>158</v>
      </c>
      <c r="J19" s="39">
        <f t="shared" si="0"/>
        <v>0</v>
      </c>
      <c r="K19" s="64" t="s">
        <v>793</v>
      </c>
      <c r="M19" s="64" t="s">
        <v>794</v>
      </c>
      <c r="P19" s="68">
        <f t="shared" si="1"/>
        <v>0</v>
      </c>
      <c r="Q19" s="78"/>
      <c r="R19" s="71">
        <f t="shared" si="17"/>
        <v>0</v>
      </c>
      <c r="S19" s="32" t="str">
        <f t="shared" si="18"/>
        <v>-</v>
      </c>
      <c r="T19" s="2">
        <v>60.103999999999999</v>
      </c>
      <c r="U19" s="2"/>
      <c r="V19" s="49">
        <v>1.25</v>
      </c>
      <c r="W19" s="49">
        <f t="shared" si="4"/>
        <v>75.13</v>
      </c>
      <c r="X19" s="50">
        <f t="shared" si="5"/>
        <v>0</v>
      </c>
      <c r="Y19" s="63">
        <f t="shared" si="6"/>
        <v>75.13</v>
      </c>
      <c r="Z19" s="50">
        <f t="shared" si="7"/>
        <v>75.13</v>
      </c>
      <c r="AA19" s="51"/>
      <c r="AB19" s="52">
        <v>7.5999999999999998E-2</v>
      </c>
      <c r="AC19" s="50">
        <f t="shared" si="8"/>
        <v>0</v>
      </c>
      <c r="AD19" s="50">
        <f t="shared" si="9"/>
        <v>0</v>
      </c>
      <c r="AE19" s="50">
        <f t="shared" si="10"/>
        <v>1.216</v>
      </c>
      <c r="AF19" s="53">
        <f t="shared" si="11"/>
        <v>1.22</v>
      </c>
      <c r="AH19" s="4">
        <f t="shared" si="13"/>
        <v>75.13</v>
      </c>
      <c r="AJ19" s="4">
        <f t="shared" si="14"/>
        <v>75.13</v>
      </c>
      <c r="AL19" s="4">
        <f t="shared" si="15"/>
        <v>75.13</v>
      </c>
      <c r="AN19" s="4">
        <f t="shared" si="16"/>
        <v>75.13</v>
      </c>
      <c r="AO19" s="92"/>
      <c r="AQ19" s="93"/>
      <c r="AS19" s="93"/>
      <c r="AT19" s="94"/>
      <c r="AU19" s="93"/>
    </row>
    <row r="20" spans="1:47" x14ac:dyDescent="0.25">
      <c r="A20" s="197"/>
      <c r="B20" s="33" t="s">
        <v>244</v>
      </c>
      <c r="C20" s="34" t="s">
        <v>235</v>
      </c>
      <c r="D20" s="35">
        <v>1</v>
      </c>
      <c r="E20" s="86">
        <v>50</v>
      </c>
      <c r="F20" s="36">
        <v>200</v>
      </c>
      <c r="G20" s="59">
        <f t="shared" si="12"/>
        <v>78.75</v>
      </c>
      <c r="H20" s="37"/>
      <c r="I20" s="38" t="s">
        <v>158</v>
      </c>
      <c r="J20" s="39">
        <f t="shared" si="0"/>
        <v>0</v>
      </c>
      <c r="K20" s="64" t="s">
        <v>795</v>
      </c>
      <c r="M20" s="64" t="s">
        <v>796</v>
      </c>
      <c r="P20" s="68">
        <f t="shared" si="1"/>
        <v>0</v>
      </c>
      <c r="Q20" s="78"/>
      <c r="R20" s="71">
        <f t="shared" si="17"/>
        <v>0</v>
      </c>
      <c r="S20" s="32" t="str">
        <f t="shared" si="18"/>
        <v>-</v>
      </c>
      <c r="T20" s="2">
        <v>63</v>
      </c>
      <c r="U20" s="2"/>
      <c r="V20" s="49">
        <v>1.25</v>
      </c>
      <c r="W20" s="49">
        <f t="shared" si="4"/>
        <v>78.75</v>
      </c>
      <c r="X20" s="50">
        <f t="shared" si="5"/>
        <v>0</v>
      </c>
      <c r="Y20" s="63">
        <f t="shared" si="6"/>
        <v>78.75</v>
      </c>
      <c r="Z20" s="50">
        <f t="shared" si="7"/>
        <v>78.75</v>
      </c>
      <c r="AA20" s="51"/>
      <c r="AB20" s="52">
        <v>0.105</v>
      </c>
      <c r="AC20" s="50">
        <f t="shared" si="8"/>
        <v>0</v>
      </c>
      <c r="AD20" s="50">
        <f t="shared" si="9"/>
        <v>0</v>
      </c>
      <c r="AE20" s="50">
        <f t="shared" si="10"/>
        <v>1.68</v>
      </c>
      <c r="AF20" s="53">
        <f t="shared" si="11"/>
        <v>1.68</v>
      </c>
      <c r="AH20" s="4">
        <f t="shared" si="13"/>
        <v>78.75</v>
      </c>
      <c r="AJ20" s="4">
        <f t="shared" si="14"/>
        <v>78.75</v>
      </c>
      <c r="AL20" s="4">
        <f t="shared" si="15"/>
        <v>78.75</v>
      </c>
      <c r="AN20" s="4">
        <f t="shared" si="16"/>
        <v>78.75</v>
      </c>
      <c r="AO20" s="92"/>
      <c r="AQ20" s="93"/>
      <c r="AS20" s="93"/>
      <c r="AT20" s="94"/>
      <c r="AU20" s="93"/>
    </row>
    <row r="21" spans="1:47" x14ac:dyDescent="0.25">
      <c r="A21" s="197"/>
      <c r="B21" s="33" t="s">
        <v>245</v>
      </c>
      <c r="C21" s="96" t="s">
        <v>3541</v>
      </c>
      <c r="D21" s="35">
        <v>1</v>
      </c>
      <c r="E21" s="86">
        <v>50</v>
      </c>
      <c r="F21" s="36">
        <v>100</v>
      </c>
      <c r="G21" s="59">
        <f t="shared" si="12"/>
        <v>86.25</v>
      </c>
      <c r="H21" s="37"/>
      <c r="I21" s="38" t="s">
        <v>158</v>
      </c>
      <c r="J21" s="39">
        <f t="shared" si="0"/>
        <v>0</v>
      </c>
      <c r="K21" s="64" t="s">
        <v>797</v>
      </c>
      <c r="M21" s="64" t="s">
        <v>798</v>
      </c>
      <c r="P21" s="68">
        <f t="shared" si="1"/>
        <v>0</v>
      </c>
      <c r="Q21" s="78"/>
      <c r="R21" s="71">
        <f t="shared" si="17"/>
        <v>0</v>
      </c>
      <c r="S21" s="32" t="str">
        <f t="shared" si="18"/>
        <v>-</v>
      </c>
      <c r="T21" s="2">
        <v>69</v>
      </c>
      <c r="U21" s="2"/>
      <c r="V21" s="49">
        <v>1.25</v>
      </c>
      <c r="W21" s="49">
        <f t="shared" si="4"/>
        <v>86.25</v>
      </c>
      <c r="X21" s="50">
        <f t="shared" si="5"/>
        <v>0</v>
      </c>
      <c r="Y21" s="63">
        <f t="shared" si="6"/>
        <v>86.25</v>
      </c>
      <c r="Z21" s="50">
        <f t="shared" si="7"/>
        <v>86.25</v>
      </c>
      <c r="AA21" s="51"/>
      <c r="AB21" s="52">
        <v>0.12</v>
      </c>
      <c r="AC21" s="50">
        <f t="shared" si="8"/>
        <v>0</v>
      </c>
      <c r="AD21" s="50">
        <f t="shared" si="9"/>
        <v>0</v>
      </c>
      <c r="AE21" s="50">
        <f t="shared" si="10"/>
        <v>1.92</v>
      </c>
      <c r="AF21" s="53">
        <f t="shared" si="11"/>
        <v>1.92</v>
      </c>
      <c r="AH21" s="4">
        <f t="shared" si="13"/>
        <v>86.25</v>
      </c>
      <c r="AJ21" s="4">
        <f t="shared" si="14"/>
        <v>86.25</v>
      </c>
      <c r="AL21" s="4">
        <f t="shared" si="15"/>
        <v>86.25</v>
      </c>
      <c r="AN21" s="4">
        <f t="shared" si="16"/>
        <v>86.25</v>
      </c>
      <c r="AO21" s="92"/>
      <c r="AQ21" s="93"/>
      <c r="AS21" s="93"/>
      <c r="AT21" s="94"/>
      <c r="AU21" s="93"/>
    </row>
    <row r="22" spans="1:47" x14ac:dyDescent="0.25">
      <c r="A22" s="197"/>
      <c r="B22" s="33" t="s">
        <v>246</v>
      </c>
      <c r="C22" s="34" t="s">
        <v>1788</v>
      </c>
      <c r="D22" s="35">
        <v>1</v>
      </c>
      <c r="E22" s="86">
        <v>50</v>
      </c>
      <c r="F22" s="36">
        <v>100</v>
      </c>
      <c r="G22" s="59">
        <f t="shared" si="12"/>
        <v>91.25</v>
      </c>
      <c r="H22" s="37"/>
      <c r="I22" s="38" t="s">
        <v>158</v>
      </c>
      <c r="J22" s="39">
        <f t="shared" si="0"/>
        <v>0</v>
      </c>
      <c r="K22" s="64" t="s">
        <v>799</v>
      </c>
      <c r="M22" s="64" t="s">
        <v>800</v>
      </c>
      <c r="P22" s="68">
        <f t="shared" si="1"/>
        <v>0</v>
      </c>
      <c r="Q22" s="78"/>
      <c r="R22" s="71">
        <f t="shared" si="17"/>
        <v>0</v>
      </c>
      <c r="S22" s="32" t="str">
        <f t="shared" si="18"/>
        <v>-</v>
      </c>
      <c r="T22" s="2">
        <v>73</v>
      </c>
      <c r="U22" s="2"/>
      <c r="V22" s="49">
        <v>1.25</v>
      </c>
      <c r="W22" s="49">
        <f t="shared" si="4"/>
        <v>91.25</v>
      </c>
      <c r="X22" s="50">
        <f t="shared" si="5"/>
        <v>0</v>
      </c>
      <c r="Y22" s="63">
        <f t="shared" si="6"/>
        <v>91.25</v>
      </c>
      <c r="Z22" s="50">
        <f t="shared" si="7"/>
        <v>91.25</v>
      </c>
      <c r="AA22" s="51"/>
      <c r="AB22" s="52">
        <v>0.14000000000000001</v>
      </c>
      <c r="AC22" s="50">
        <f t="shared" si="8"/>
        <v>0</v>
      </c>
      <c r="AD22" s="50">
        <f t="shared" si="9"/>
        <v>0</v>
      </c>
      <c r="AE22" s="50">
        <f t="shared" si="10"/>
        <v>2.2400000000000002</v>
      </c>
      <c r="AF22" s="53">
        <f t="shared" si="11"/>
        <v>2.2400000000000002</v>
      </c>
      <c r="AH22" s="4">
        <f t="shared" si="13"/>
        <v>91.25</v>
      </c>
      <c r="AJ22" s="4">
        <f t="shared" si="14"/>
        <v>91.25</v>
      </c>
      <c r="AL22" s="4">
        <f t="shared" si="15"/>
        <v>91.25</v>
      </c>
      <c r="AN22" s="4">
        <f t="shared" si="16"/>
        <v>91.25</v>
      </c>
      <c r="AO22" s="92"/>
      <c r="AQ22" s="93"/>
      <c r="AS22" s="93"/>
      <c r="AT22" s="94"/>
      <c r="AU22" s="93"/>
    </row>
    <row r="23" spans="1:47" x14ac:dyDescent="0.25">
      <c r="A23" s="197"/>
      <c r="B23" s="33" t="s">
        <v>411</v>
      </c>
      <c r="C23" s="34" t="s">
        <v>368</v>
      </c>
      <c r="D23" s="35">
        <v>1</v>
      </c>
      <c r="E23" s="86">
        <v>50</v>
      </c>
      <c r="F23" s="36">
        <v>250</v>
      </c>
      <c r="G23" s="59">
        <f t="shared" si="12"/>
        <v>122.5</v>
      </c>
      <c r="H23" s="37"/>
      <c r="I23" s="38" t="s">
        <v>158</v>
      </c>
      <c r="J23" s="39">
        <f t="shared" si="0"/>
        <v>0</v>
      </c>
      <c r="K23" s="64" t="s">
        <v>801</v>
      </c>
      <c r="M23" s="64" t="s">
        <v>802</v>
      </c>
      <c r="P23" s="68">
        <f t="shared" si="1"/>
        <v>0</v>
      </c>
      <c r="Q23" s="78"/>
      <c r="R23" s="71">
        <f t="shared" si="17"/>
        <v>0</v>
      </c>
      <c r="S23" s="32" t="str">
        <f t="shared" si="18"/>
        <v>-</v>
      </c>
      <c r="T23" s="2">
        <v>98</v>
      </c>
      <c r="U23" s="2"/>
      <c r="V23" s="49">
        <v>1.25</v>
      </c>
      <c r="W23" s="49">
        <f t="shared" si="4"/>
        <v>122.5</v>
      </c>
      <c r="X23" s="50">
        <f t="shared" si="5"/>
        <v>0</v>
      </c>
      <c r="Y23" s="63">
        <f t="shared" si="6"/>
        <v>122.5</v>
      </c>
      <c r="Z23" s="50">
        <f t="shared" si="7"/>
        <v>122.5</v>
      </c>
      <c r="AA23" s="51"/>
      <c r="AB23" s="52">
        <v>0.112</v>
      </c>
      <c r="AC23" s="50">
        <f t="shared" si="8"/>
        <v>0</v>
      </c>
      <c r="AD23" s="50">
        <f t="shared" si="9"/>
        <v>0</v>
      </c>
      <c r="AE23" s="50">
        <f t="shared" si="10"/>
        <v>1.792</v>
      </c>
      <c r="AF23" s="53">
        <f t="shared" si="11"/>
        <v>1.79</v>
      </c>
      <c r="AH23" s="4">
        <f t="shared" si="13"/>
        <v>122.5</v>
      </c>
      <c r="AJ23" s="4">
        <f t="shared" si="14"/>
        <v>122.5</v>
      </c>
      <c r="AL23" s="4">
        <f t="shared" si="15"/>
        <v>122.5</v>
      </c>
      <c r="AN23" s="4">
        <f t="shared" si="16"/>
        <v>122.5</v>
      </c>
      <c r="AO23" s="92"/>
      <c r="AQ23" s="93"/>
      <c r="AS23" s="93"/>
      <c r="AT23" s="94"/>
      <c r="AU23" s="93"/>
    </row>
    <row r="24" spans="1:47" x14ac:dyDescent="0.25">
      <c r="A24" s="197"/>
      <c r="B24" s="33" t="s">
        <v>412</v>
      </c>
      <c r="C24" s="97" t="s">
        <v>3481</v>
      </c>
      <c r="D24" s="35">
        <v>1</v>
      </c>
      <c r="E24" s="86">
        <v>50</v>
      </c>
      <c r="F24" s="36">
        <v>100</v>
      </c>
      <c r="G24" s="59">
        <f t="shared" si="12"/>
        <v>131.25</v>
      </c>
      <c r="H24" s="37"/>
      <c r="I24" s="38" t="s">
        <v>158</v>
      </c>
      <c r="J24" s="39">
        <f t="shared" si="0"/>
        <v>0</v>
      </c>
      <c r="K24" s="64" t="s">
        <v>803</v>
      </c>
      <c r="M24" s="64" t="s">
        <v>804</v>
      </c>
      <c r="P24" s="68">
        <f t="shared" si="1"/>
        <v>0</v>
      </c>
      <c r="Q24" s="78"/>
      <c r="R24" s="71">
        <f t="shared" si="17"/>
        <v>0</v>
      </c>
      <c r="S24" s="32" t="str">
        <f t="shared" si="18"/>
        <v>-</v>
      </c>
      <c r="T24" s="2">
        <v>105</v>
      </c>
      <c r="U24" s="2"/>
      <c r="V24" s="49">
        <v>1.25</v>
      </c>
      <c r="W24" s="49">
        <f t="shared" si="4"/>
        <v>131.25</v>
      </c>
      <c r="X24" s="50">
        <f t="shared" si="5"/>
        <v>0</v>
      </c>
      <c r="Y24" s="63">
        <f t="shared" si="6"/>
        <v>131.25</v>
      </c>
      <c r="Z24" s="50">
        <f t="shared" si="7"/>
        <v>131.25</v>
      </c>
      <c r="AA24" s="51"/>
      <c r="AB24" s="52">
        <v>0.15</v>
      </c>
      <c r="AC24" s="50">
        <f t="shared" si="8"/>
        <v>0</v>
      </c>
      <c r="AD24" s="50">
        <f t="shared" si="9"/>
        <v>0</v>
      </c>
      <c r="AE24" s="50">
        <f t="shared" si="10"/>
        <v>2.4</v>
      </c>
      <c r="AF24" s="53">
        <f t="shared" si="11"/>
        <v>2.4</v>
      </c>
      <c r="AH24" s="4">
        <f t="shared" si="13"/>
        <v>131.25</v>
      </c>
      <c r="AJ24" s="4">
        <f t="shared" si="14"/>
        <v>131.25</v>
      </c>
      <c r="AL24" s="4">
        <f t="shared" si="15"/>
        <v>131.25</v>
      </c>
      <c r="AN24" s="4">
        <f t="shared" si="16"/>
        <v>131.25</v>
      </c>
      <c r="AO24" s="92"/>
      <c r="AQ24" s="93"/>
      <c r="AS24" s="93"/>
      <c r="AT24" s="94"/>
      <c r="AU24" s="93"/>
    </row>
    <row r="25" spans="1:47" x14ac:dyDescent="0.25">
      <c r="A25" s="197"/>
      <c r="B25" s="33" t="s">
        <v>1897</v>
      </c>
      <c r="C25" s="97" t="s">
        <v>3484</v>
      </c>
      <c r="D25" s="35">
        <v>1</v>
      </c>
      <c r="E25" s="86">
        <v>50</v>
      </c>
      <c r="F25" s="36">
        <v>100</v>
      </c>
      <c r="G25" s="59">
        <f t="shared" si="12"/>
        <v>174.61</v>
      </c>
      <c r="H25" s="37"/>
      <c r="I25" s="38" t="s">
        <v>158</v>
      </c>
      <c r="J25" s="39">
        <f t="shared" si="0"/>
        <v>0</v>
      </c>
      <c r="K25" s="64" t="s">
        <v>1900</v>
      </c>
      <c r="M25" s="64" t="s">
        <v>1901</v>
      </c>
      <c r="P25" s="68">
        <f t="shared" si="1"/>
        <v>0</v>
      </c>
      <c r="Q25" s="78"/>
      <c r="R25" s="71">
        <f t="shared" si="17"/>
        <v>0</v>
      </c>
      <c r="S25" s="32" t="str">
        <f t="shared" si="18"/>
        <v>-</v>
      </c>
      <c r="T25" s="2">
        <v>139.69</v>
      </c>
      <c r="U25" s="2"/>
      <c r="V25" s="49">
        <v>1.25</v>
      </c>
      <c r="W25" s="49">
        <f t="shared" si="4"/>
        <v>174.61250000000001</v>
      </c>
      <c r="X25" s="50">
        <f t="shared" si="5"/>
        <v>0</v>
      </c>
      <c r="Y25" s="63">
        <f t="shared" si="6"/>
        <v>174.61250000000001</v>
      </c>
      <c r="Z25" s="50">
        <f t="shared" si="7"/>
        <v>174.61</v>
      </c>
      <c r="AA25" s="51"/>
      <c r="AB25" s="52">
        <v>0.2</v>
      </c>
      <c r="AC25" s="50">
        <f t="shared" si="8"/>
        <v>0</v>
      </c>
      <c r="AD25" s="50">
        <f t="shared" si="9"/>
        <v>0</v>
      </c>
      <c r="AE25" s="50">
        <f t="shared" si="10"/>
        <v>3.2</v>
      </c>
      <c r="AF25" s="53">
        <f t="shared" si="11"/>
        <v>3.2</v>
      </c>
      <c r="AH25" s="4">
        <f t="shared" si="13"/>
        <v>174.61</v>
      </c>
      <c r="AJ25" s="4">
        <f t="shared" si="14"/>
        <v>174.61</v>
      </c>
      <c r="AL25" s="4">
        <f t="shared" si="15"/>
        <v>174.61</v>
      </c>
      <c r="AN25" s="4">
        <f t="shared" si="16"/>
        <v>174.61</v>
      </c>
      <c r="AO25" s="92"/>
      <c r="AQ25" s="93"/>
      <c r="AS25" s="93"/>
      <c r="AT25" s="94"/>
      <c r="AU25" s="93"/>
    </row>
    <row r="26" spans="1:47" x14ac:dyDescent="0.25">
      <c r="A26" s="197"/>
      <c r="B26" s="33" t="s">
        <v>108</v>
      </c>
      <c r="C26" s="34" t="s">
        <v>17</v>
      </c>
      <c r="D26" s="35">
        <v>1</v>
      </c>
      <c r="E26" s="86">
        <v>50</v>
      </c>
      <c r="F26" s="36">
        <v>500</v>
      </c>
      <c r="G26" s="59">
        <f t="shared" si="12"/>
        <v>57.65</v>
      </c>
      <c r="H26" s="37"/>
      <c r="I26" s="38" t="s">
        <v>158</v>
      </c>
      <c r="J26" s="39">
        <f t="shared" si="0"/>
        <v>0</v>
      </c>
      <c r="K26" s="64" t="s">
        <v>805</v>
      </c>
      <c r="M26" s="64" t="s">
        <v>806</v>
      </c>
      <c r="P26" s="68">
        <f t="shared" si="1"/>
        <v>0</v>
      </c>
      <c r="Q26" s="78"/>
      <c r="R26" s="71">
        <f t="shared" si="17"/>
        <v>0</v>
      </c>
      <c r="S26" s="32" t="str">
        <f t="shared" si="18"/>
        <v>-</v>
      </c>
      <c r="T26" s="2">
        <v>46.12</v>
      </c>
      <c r="U26" s="2"/>
      <c r="V26" s="49">
        <v>1.25</v>
      </c>
      <c r="W26" s="49">
        <f t="shared" si="4"/>
        <v>57.65</v>
      </c>
      <c r="X26" s="50">
        <f t="shared" si="5"/>
        <v>0</v>
      </c>
      <c r="Y26" s="63">
        <f t="shared" si="6"/>
        <v>57.65</v>
      </c>
      <c r="Z26" s="50">
        <f t="shared" si="7"/>
        <v>57.65</v>
      </c>
      <c r="AA26" s="51"/>
      <c r="AB26" s="52">
        <v>5.1999999999999998E-2</v>
      </c>
      <c r="AC26" s="50">
        <f t="shared" si="8"/>
        <v>0</v>
      </c>
      <c r="AD26" s="50">
        <f t="shared" si="9"/>
        <v>0</v>
      </c>
      <c r="AE26" s="50">
        <f t="shared" si="10"/>
        <v>0.83199999999999996</v>
      </c>
      <c r="AF26" s="53">
        <f t="shared" si="11"/>
        <v>0.83</v>
      </c>
      <c r="AH26" s="4">
        <f t="shared" si="13"/>
        <v>57.65</v>
      </c>
      <c r="AJ26" s="4">
        <f t="shared" si="14"/>
        <v>57.65</v>
      </c>
      <c r="AL26" s="4">
        <f t="shared" si="15"/>
        <v>57.65</v>
      </c>
      <c r="AN26" s="4">
        <f t="shared" si="16"/>
        <v>57.65</v>
      </c>
      <c r="AO26" s="92"/>
      <c r="AQ26" s="93"/>
      <c r="AS26" s="93"/>
      <c r="AT26" s="94"/>
      <c r="AU26" s="93"/>
    </row>
    <row r="27" spans="1:47" x14ac:dyDescent="0.25">
      <c r="A27" s="197"/>
      <c r="B27" s="33" t="s">
        <v>109</v>
      </c>
      <c r="C27" s="34" t="s">
        <v>18</v>
      </c>
      <c r="D27" s="35">
        <v>1</v>
      </c>
      <c r="E27" s="86">
        <v>50</v>
      </c>
      <c r="F27" s="36">
        <v>400</v>
      </c>
      <c r="G27" s="59">
        <f t="shared" si="12"/>
        <v>75.81</v>
      </c>
      <c r="H27" s="37"/>
      <c r="I27" s="38" t="s">
        <v>158</v>
      </c>
      <c r="J27" s="39">
        <f t="shared" si="0"/>
        <v>0</v>
      </c>
      <c r="K27" s="64" t="s">
        <v>807</v>
      </c>
      <c r="M27" s="64" t="s">
        <v>808</v>
      </c>
      <c r="P27" s="68">
        <f t="shared" si="1"/>
        <v>0</v>
      </c>
      <c r="Q27" s="78"/>
      <c r="R27" s="71">
        <f t="shared" si="17"/>
        <v>0</v>
      </c>
      <c r="S27" s="32" t="str">
        <f t="shared" si="18"/>
        <v>-</v>
      </c>
      <c r="T27" s="2">
        <v>60.648000000000003</v>
      </c>
      <c r="U27" s="2"/>
      <c r="V27" s="49">
        <v>1.25</v>
      </c>
      <c r="W27" s="49">
        <f t="shared" si="4"/>
        <v>75.81</v>
      </c>
      <c r="X27" s="50">
        <f t="shared" si="5"/>
        <v>0</v>
      </c>
      <c r="Y27" s="63">
        <f t="shared" si="6"/>
        <v>75.81</v>
      </c>
      <c r="Z27" s="50">
        <f t="shared" si="7"/>
        <v>75.81</v>
      </c>
      <c r="AA27" s="51"/>
      <c r="AB27" s="52">
        <v>7.2499999999999995E-2</v>
      </c>
      <c r="AC27" s="50">
        <f t="shared" si="8"/>
        <v>0</v>
      </c>
      <c r="AD27" s="50">
        <f t="shared" si="9"/>
        <v>0</v>
      </c>
      <c r="AE27" s="50">
        <f t="shared" si="10"/>
        <v>1.1599999999999999</v>
      </c>
      <c r="AF27" s="53">
        <f t="shared" si="11"/>
        <v>1.1599999999999999</v>
      </c>
      <c r="AH27" s="4">
        <f t="shared" si="13"/>
        <v>75.81</v>
      </c>
      <c r="AJ27" s="4">
        <f t="shared" si="14"/>
        <v>75.81</v>
      </c>
      <c r="AL27" s="4">
        <f t="shared" si="15"/>
        <v>75.81</v>
      </c>
      <c r="AN27" s="4">
        <f t="shared" si="16"/>
        <v>75.81</v>
      </c>
      <c r="AO27" s="92"/>
      <c r="AQ27" s="93"/>
      <c r="AS27" s="93"/>
      <c r="AT27" s="94"/>
      <c r="AU27" s="93"/>
    </row>
    <row r="28" spans="1:47" x14ac:dyDescent="0.25">
      <c r="A28" s="197"/>
      <c r="B28" s="33" t="s">
        <v>110</v>
      </c>
      <c r="C28" s="34" t="s">
        <v>19</v>
      </c>
      <c r="D28" s="35">
        <v>1</v>
      </c>
      <c r="E28" s="86">
        <v>50</v>
      </c>
      <c r="F28" s="36">
        <v>250</v>
      </c>
      <c r="G28" s="59">
        <f t="shared" si="12"/>
        <v>83.26</v>
      </c>
      <c r="H28" s="37"/>
      <c r="I28" s="38" t="s">
        <v>158</v>
      </c>
      <c r="J28" s="39">
        <f t="shared" si="0"/>
        <v>0</v>
      </c>
      <c r="K28" s="64" t="s">
        <v>809</v>
      </c>
      <c r="M28" s="64" t="s">
        <v>810</v>
      </c>
      <c r="P28" s="68">
        <f t="shared" si="1"/>
        <v>0</v>
      </c>
      <c r="Q28" s="78"/>
      <c r="R28" s="71">
        <f t="shared" si="2"/>
        <v>0</v>
      </c>
      <c r="S28" s="32" t="str">
        <f t="shared" si="3"/>
        <v>-</v>
      </c>
      <c r="T28" s="2">
        <v>66.611249999999998</v>
      </c>
      <c r="U28" s="2"/>
      <c r="V28" s="49">
        <v>1.25</v>
      </c>
      <c r="W28" s="49">
        <f t="shared" si="4"/>
        <v>83.264062499999994</v>
      </c>
      <c r="X28" s="50">
        <f t="shared" si="5"/>
        <v>0</v>
      </c>
      <c r="Y28" s="63">
        <f t="shared" si="6"/>
        <v>83.264062499999994</v>
      </c>
      <c r="Z28" s="50">
        <f t="shared" si="7"/>
        <v>83.26</v>
      </c>
      <c r="AA28" s="51"/>
      <c r="AB28" s="52">
        <v>9.1999999999999998E-2</v>
      </c>
      <c r="AC28" s="50">
        <f t="shared" si="8"/>
        <v>0</v>
      </c>
      <c r="AD28" s="50">
        <f t="shared" si="9"/>
        <v>0</v>
      </c>
      <c r="AE28" s="50">
        <f t="shared" si="10"/>
        <v>1.472</v>
      </c>
      <c r="AF28" s="53">
        <f t="shared" si="11"/>
        <v>1.47</v>
      </c>
      <c r="AH28" s="4">
        <f t="shared" si="13"/>
        <v>83.26</v>
      </c>
      <c r="AJ28" s="4">
        <f t="shared" si="14"/>
        <v>83.26</v>
      </c>
      <c r="AL28" s="4">
        <f t="shared" si="15"/>
        <v>83.26</v>
      </c>
      <c r="AN28" s="4">
        <f t="shared" si="16"/>
        <v>83.26</v>
      </c>
      <c r="AO28" s="92"/>
      <c r="AQ28" s="93"/>
      <c r="AS28" s="93"/>
      <c r="AT28" s="94"/>
      <c r="AU28" s="93"/>
    </row>
    <row r="29" spans="1:47" x14ac:dyDescent="0.25">
      <c r="A29" s="197"/>
      <c r="B29" s="33" t="s">
        <v>111</v>
      </c>
      <c r="C29" s="34" t="s">
        <v>20</v>
      </c>
      <c r="D29" s="35">
        <v>1</v>
      </c>
      <c r="E29" s="86">
        <v>50</v>
      </c>
      <c r="F29" s="36">
        <v>200</v>
      </c>
      <c r="G29" s="59">
        <f t="shared" si="12"/>
        <v>99.19</v>
      </c>
      <c r="H29" s="37"/>
      <c r="I29" s="38" t="s">
        <v>158</v>
      </c>
      <c r="J29" s="39">
        <f t="shared" si="0"/>
        <v>0</v>
      </c>
      <c r="K29" s="64" t="s">
        <v>811</v>
      </c>
      <c r="M29" s="64" t="s">
        <v>812</v>
      </c>
      <c r="P29" s="68">
        <f t="shared" si="1"/>
        <v>0</v>
      </c>
      <c r="Q29" s="78"/>
      <c r="R29" s="71">
        <f t="shared" si="2"/>
        <v>0</v>
      </c>
      <c r="S29" s="32" t="str">
        <f t="shared" si="3"/>
        <v>-</v>
      </c>
      <c r="T29" s="2">
        <v>79.349999999999994</v>
      </c>
      <c r="U29" s="2"/>
      <c r="V29" s="49">
        <v>1.25</v>
      </c>
      <c r="W29" s="49">
        <f t="shared" si="4"/>
        <v>99.1875</v>
      </c>
      <c r="X29" s="50">
        <f t="shared" si="5"/>
        <v>0</v>
      </c>
      <c r="Y29" s="63">
        <f t="shared" si="6"/>
        <v>99.1875</v>
      </c>
      <c r="Z29" s="50">
        <f t="shared" si="7"/>
        <v>99.19</v>
      </c>
      <c r="AA29" s="51"/>
      <c r="AB29" s="52">
        <v>0.11</v>
      </c>
      <c r="AC29" s="50">
        <f t="shared" si="8"/>
        <v>0</v>
      </c>
      <c r="AD29" s="50">
        <f t="shared" si="9"/>
        <v>0</v>
      </c>
      <c r="AE29" s="50">
        <f t="shared" si="10"/>
        <v>1.76</v>
      </c>
      <c r="AF29" s="53">
        <f t="shared" si="11"/>
        <v>1.76</v>
      </c>
      <c r="AH29" s="4">
        <f t="shared" si="13"/>
        <v>99.19</v>
      </c>
      <c r="AJ29" s="4">
        <f t="shared" si="14"/>
        <v>99.19</v>
      </c>
      <c r="AL29" s="4">
        <f t="shared" si="15"/>
        <v>99.19</v>
      </c>
      <c r="AN29" s="4">
        <f t="shared" si="16"/>
        <v>99.19</v>
      </c>
      <c r="AO29" s="92"/>
      <c r="AQ29" s="93"/>
      <c r="AS29" s="93"/>
      <c r="AT29" s="94"/>
      <c r="AU29" s="93"/>
    </row>
    <row r="30" spans="1:47" x14ac:dyDescent="0.25">
      <c r="A30" s="197"/>
      <c r="B30" s="33" t="s">
        <v>112</v>
      </c>
      <c r="C30" s="34" t="s">
        <v>6</v>
      </c>
      <c r="D30" s="35">
        <v>1</v>
      </c>
      <c r="E30" s="86">
        <v>50</v>
      </c>
      <c r="F30" s="36">
        <v>100</v>
      </c>
      <c r="G30" s="59">
        <f t="shared" si="12"/>
        <v>108.11</v>
      </c>
      <c r="H30" s="37"/>
      <c r="I30" s="38" t="s">
        <v>158</v>
      </c>
      <c r="J30" s="39">
        <f t="shared" si="0"/>
        <v>0</v>
      </c>
      <c r="K30" s="64" t="s">
        <v>813</v>
      </c>
      <c r="M30" s="64" t="s">
        <v>814</v>
      </c>
      <c r="P30" s="68">
        <f t="shared" si="1"/>
        <v>0</v>
      </c>
      <c r="Q30" s="78"/>
      <c r="R30" s="71">
        <f t="shared" si="2"/>
        <v>0</v>
      </c>
      <c r="S30" s="32" t="str">
        <f t="shared" si="3"/>
        <v>-</v>
      </c>
      <c r="T30" s="2">
        <v>86.49</v>
      </c>
      <c r="U30" s="2"/>
      <c r="V30" s="49">
        <v>1.25</v>
      </c>
      <c r="W30" s="49">
        <f t="shared" si="4"/>
        <v>108.1125</v>
      </c>
      <c r="X30" s="50">
        <f t="shared" si="5"/>
        <v>0</v>
      </c>
      <c r="Y30" s="63">
        <f t="shared" si="6"/>
        <v>108.1125</v>
      </c>
      <c r="Z30" s="50">
        <f t="shared" si="7"/>
        <v>108.11</v>
      </c>
      <c r="AA30" s="51"/>
      <c r="AB30" s="52">
        <v>0.13</v>
      </c>
      <c r="AC30" s="50">
        <f t="shared" si="8"/>
        <v>0</v>
      </c>
      <c r="AD30" s="50">
        <f t="shared" si="9"/>
        <v>0</v>
      </c>
      <c r="AE30" s="50">
        <f t="shared" si="10"/>
        <v>2.08</v>
      </c>
      <c r="AF30" s="53">
        <f t="shared" si="11"/>
        <v>2.08</v>
      </c>
      <c r="AH30" s="4">
        <f t="shared" si="13"/>
        <v>108.11</v>
      </c>
      <c r="AJ30" s="4">
        <f t="shared" si="14"/>
        <v>108.11</v>
      </c>
      <c r="AL30" s="4">
        <f t="shared" si="15"/>
        <v>108.11</v>
      </c>
      <c r="AN30" s="4">
        <f t="shared" si="16"/>
        <v>108.11</v>
      </c>
      <c r="AO30" s="92"/>
      <c r="AQ30" s="93"/>
      <c r="AS30" s="93"/>
      <c r="AT30" s="94"/>
      <c r="AU30" s="93"/>
    </row>
    <row r="31" spans="1:47" x14ac:dyDescent="0.25">
      <c r="A31" s="197"/>
      <c r="B31" s="33" t="s">
        <v>113</v>
      </c>
      <c r="C31" s="34" t="s">
        <v>7</v>
      </c>
      <c r="D31" s="35">
        <v>1</v>
      </c>
      <c r="E31" s="86">
        <v>50</v>
      </c>
      <c r="F31" s="36">
        <v>100</v>
      </c>
      <c r="G31" s="59">
        <f t="shared" si="12"/>
        <v>125.16</v>
      </c>
      <c r="H31" s="37"/>
      <c r="I31" s="38" t="s">
        <v>158</v>
      </c>
      <c r="J31" s="39">
        <f t="shared" si="0"/>
        <v>0</v>
      </c>
      <c r="K31" s="64" t="s">
        <v>815</v>
      </c>
      <c r="M31" s="64" t="s">
        <v>816</v>
      </c>
      <c r="P31" s="68">
        <f t="shared" si="1"/>
        <v>0</v>
      </c>
      <c r="Q31" s="78"/>
      <c r="R31" s="71">
        <f t="shared" si="2"/>
        <v>0</v>
      </c>
      <c r="S31" s="32" t="str">
        <f t="shared" si="3"/>
        <v>-</v>
      </c>
      <c r="T31" s="2">
        <v>100.125</v>
      </c>
      <c r="U31" s="2"/>
      <c r="V31" s="49">
        <v>1.25</v>
      </c>
      <c r="W31" s="49">
        <f t="shared" si="4"/>
        <v>125.15625</v>
      </c>
      <c r="X31" s="50">
        <f t="shared" si="5"/>
        <v>0</v>
      </c>
      <c r="Y31" s="63">
        <f t="shared" si="6"/>
        <v>125.15625</v>
      </c>
      <c r="Z31" s="50">
        <f t="shared" si="7"/>
        <v>125.16</v>
      </c>
      <c r="AA31" s="51"/>
      <c r="AB31" s="52">
        <v>0.15</v>
      </c>
      <c r="AC31" s="50">
        <f t="shared" si="8"/>
        <v>0</v>
      </c>
      <c r="AD31" s="50">
        <f t="shared" si="9"/>
        <v>0</v>
      </c>
      <c r="AE31" s="50">
        <f t="shared" si="10"/>
        <v>2.4</v>
      </c>
      <c r="AF31" s="53">
        <f t="shared" si="11"/>
        <v>2.4</v>
      </c>
      <c r="AH31" s="4">
        <f t="shared" si="13"/>
        <v>125.16</v>
      </c>
      <c r="AJ31" s="4">
        <f t="shared" si="14"/>
        <v>125.16</v>
      </c>
      <c r="AL31" s="4">
        <f t="shared" si="15"/>
        <v>125.16</v>
      </c>
      <c r="AN31" s="4">
        <f t="shared" si="16"/>
        <v>125.16</v>
      </c>
      <c r="AO31" s="92"/>
      <c r="AQ31" s="93"/>
      <c r="AS31" s="93"/>
      <c r="AT31" s="94"/>
      <c r="AU31" s="93"/>
    </row>
    <row r="32" spans="1:47" x14ac:dyDescent="0.25">
      <c r="A32" s="197"/>
      <c r="B32" s="33" t="s">
        <v>189</v>
      </c>
      <c r="C32" s="34" t="s">
        <v>161</v>
      </c>
      <c r="D32" s="35">
        <v>1</v>
      </c>
      <c r="E32" s="86">
        <v>50</v>
      </c>
      <c r="F32" s="36">
        <v>100</v>
      </c>
      <c r="G32" s="59">
        <f t="shared" si="12"/>
        <v>131.25</v>
      </c>
      <c r="H32" s="37"/>
      <c r="I32" s="38" t="s">
        <v>158</v>
      </c>
      <c r="J32" s="39">
        <f t="shared" si="0"/>
        <v>0</v>
      </c>
      <c r="K32" s="64" t="s">
        <v>817</v>
      </c>
      <c r="M32" s="64" t="s">
        <v>818</v>
      </c>
      <c r="P32" s="68">
        <f t="shared" si="1"/>
        <v>0</v>
      </c>
      <c r="Q32" s="78"/>
      <c r="R32" s="71">
        <f t="shared" si="2"/>
        <v>0</v>
      </c>
      <c r="S32" s="32" t="str">
        <f t="shared" si="3"/>
        <v>-</v>
      </c>
      <c r="T32" s="2">
        <v>105</v>
      </c>
      <c r="U32" s="2"/>
      <c r="V32" s="49">
        <v>1.25</v>
      </c>
      <c r="W32" s="49">
        <f t="shared" si="4"/>
        <v>131.25</v>
      </c>
      <c r="X32" s="50">
        <f t="shared" si="5"/>
        <v>0</v>
      </c>
      <c r="Y32" s="63">
        <f t="shared" si="6"/>
        <v>131.25</v>
      </c>
      <c r="Z32" s="50">
        <f t="shared" si="7"/>
        <v>131.25</v>
      </c>
      <c r="AA32" s="51"/>
      <c r="AB32" s="52">
        <v>0.2</v>
      </c>
      <c r="AC32" s="50">
        <f t="shared" si="8"/>
        <v>0</v>
      </c>
      <c r="AD32" s="50">
        <f t="shared" si="9"/>
        <v>0</v>
      </c>
      <c r="AE32" s="50">
        <f t="shared" si="10"/>
        <v>3.2</v>
      </c>
      <c r="AF32" s="53">
        <f t="shared" si="11"/>
        <v>3.2</v>
      </c>
      <c r="AH32" s="4">
        <f t="shared" si="13"/>
        <v>131.25</v>
      </c>
      <c r="AJ32" s="4">
        <f t="shared" si="14"/>
        <v>131.25</v>
      </c>
      <c r="AL32" s="4">
        <f t="shared" si="15"/>
        <v>131.25</v>
      </c>
      <c r="AN32" s="4">
        <f t="shared" si="16"/>
        <v>131.25</v>
      </c>
      <c r="AO32" s="92"/>
      <c r="AQ32" s="93"/>
      <c r="AS32" s="93"/>
      <c r="AT32" s="94"/>
      <c r="AU32" s="93"/>
    </row>
    <row r="33" spans="1:47" x14ac:dyDescent="0.25">
      <c r="A33" s="197"/>
      <c r="B33" s="33" t="s">
        <v>190</v>
      </c>
      <c r="C33" s="34" t="s">
        <v>162</v>
      </c>
      <c r="D33" s="35">
        <v>1</v>
      </c>
      <c r="E33" s="86">
        <v>50</v>
      </c>
      <c r="F33" s="36">
        <v>100</v>
      </c>
      <c r="G33" s="59">
        <f t="shared" si="12"/>
        <v>163.63</v>
      </c>
      <c r="H33" s="37"/>
      <c r="I33" s="38" t="s">
        <v>158</v>
      </c>
      <c r="J33" s="39">
        <f t="shared" si="0"/>
        <v>0</v>
      </c>
      <c r="K33" s="64" t="s">
        <v>819</v>
      </c>
      <c r="M33" s="64" t="s">
        <v>820</v>
      </c>
      <c r="P33" s="68">
        <f t="shared" si="1"/>
        <v>0</v>
      </c>
      <c r="Q33" s="78"/>
      <c r="R33" s="71">
        <f t="shared" si="2"/>
        <v>0</v>
      </c>
      <c r="S33" s="32" t="str">
        <f t="shared" si="3"/>
        <v>-</v>
      </c>
      <c r="T33" s="2">
        <v>130.9</v>
      </c>
      <c r="U33" s="2"/>
      <c r="V33" s="49">
        <v>1.25</v>
      </c>
      <c r="W33" s="49">
        <f t="shared" si="4"/>
        <v>163.625</v>
      </c>
      <c r="X33" s="50">
        <f t="shared" si="5"/>
        <v>0</v>
      </c>
      <c r="Y33" s="63">
        <f t="shared" si="6"/>
        <v>163.625</v>
      </c>
      <c r="Z33" s="50">
        <f t="shared" si="7"/>
        <v>163.63</v>
      </c>
      <c r="AA33" s="51"/>
      <c r="AB33" s="52">
        <v>0.23</v>
      </c>
      <c r="AC33" s="50">
        <f t="shared" si="8"/>
        <v>0</v>
      </c>
      <c r="AD33" s="50">
        <f t="shared" si="9"/>
        <v>0</v>
      </c>
      <c r="AE33" s="50">
        <f t="shared" si="10"/>
        <v>3.68</v>
      </c>
      <c r="AF33" s="53">
        <f t="shared" si="11"/>
        <v>3.68</v>
      </c>
      <c r="AH33" s="4">
        <f t="shared" si="13"/>
        <v>163.63</v>
      </c>
      <c r="AJ33" s="4">
        <f t="shared" si="14"/>
        <v>163.63</v>
      </c>
      <c r="AL33" s="4">
        <f t="shared" si="15"/>
        <v>163.63</v>
      </c>
      <c r="AN33" s="4">
        <f t="shared" si="16"/>
        <v>163.63</v>
      </c>
      <c r="AO33" s="92"/>
      <c r="AQ33" s="93"/>
      <c r="AS33" s="93"/>
      <c r="AT33" s="94"/>
      <c r="AU33" s="93"/>
    </row>
    <row r="34" spans="1:47" x14ac:dyDescent="0.25">
      <c r="A34" s="197"/>
      <c r="B34" s="33" t="s">
        <v>413</v>
      </c>
      <c r="C34" s="34" t="s">
        <v>369</v>
      </c>
      <c r="D34" s="35">
        <v>1</v>
      </c>
      <c r="E34" s="86">
        <v>50</v>
      </c>
      <c r="F34" s="36">
        <v>100</v>
      </c>
      <c r="G34" s="59">
        <f t="shared" si="12"/>
        <v>181.25</v>
      </c>
      <c r="H34" s="37"/>
      <c r="I34" s="38" t="s">
        <v>158</v>
      </c>
      <c r="J34" s="39">
        <f t="shared" si="0"/>
        <v>0</v>
      </c>
      <c r="K34" s="64" t="s">
        <v>821</v>
      </c>
      <c r="M34" s="64" t="s">
        <v>822</v>
      </c>
      <c r="P34" s="68">
        <f t="shared" si="1"/>
        <v>0</v>
      </c>
      <c r="Q34" s="78"/>
      <c r="R34" s="71">
        <f t="shared" si="2"/>
        <v>0</v>
      </c>
      <c r="S34" s="32" t="str">
        <f t="shared" si="3"/>
        <v>-</v>
      </c>
      <c r="T34" s="2">
        <v>145</v>
      </c>
      <c r="U34" s="2"/>
      <c r="V34" s="49">
        <v>1.25</v>
      </c>
      <c r="W34" s="49">
        <f t="shared" si="4"/>
        <v>181.25</v>
      </c>
      <c r="X34" s="50">
        <f t="shared" si="5"/>
        <v>0</v>
      </c>
      <c r="Y34" s="63">
        <f t="shared" si="6"/>
        <v>181.25</v>
      </c>
      <c r="Z34" s="50">
        <f t="shared" si="7"/>
        <v>181.25</v>
      </c>
      <c r="AA34" s="51"/>
      <c r="AB34" s="52">
        <v>0.24</v>
      </c>
      <c r="AC34" s="50">
        <f t="shared" si="8"/>
        <v>0</v>
      </c>
      <c r="AD34" s="50">
        <f t="shared" si="9"/>
        <v>0</v>
      </c>
      <c r="AE34" s="50">
        <f t="shared" si="10"/>
        <v>3.84</v>
      </c>
      <c r="AF34" s="53">
        <f t="shared" si="11"/>
        <v>3.84</v>
      </c>
      <c r="AH34" s="4">
        <f t="shared" si="13"/>
        <v>181.25</v>
      </c>
      <c r="AJ34" s="4">
        <f t="shared" si="14"/>
        <v>181.25</v>
      </c>
      <c r="AL34" s="4">
        <f t="shared" si="15"/>
        <v>181.25</v>
      </c>
      <c r="AN34" s="4">
        <f t="shared" si="16"/>
        <v>181.25</v>
      </c>
      <c r="AO34" s="92"/>
      <c r="AQ34" s="93"/>
      <c r="AS34" s="93"/>
      <c r="AT34" s="94"/>
      <c r="AU34" s="93"/>
    </row>
    <row r="35" spans="1:47" x14ac:dyDescent="0.25">
      <c r="A35" s="197"/>
      <c r="B35" s="33" t="s">
        <v>414</v>
      </c>
      <c r="C35" s="34" t="s">
        <v>370</v>
      </c>
      <c r="D35" s="35">
        <v>1</v>
      </c>
      <c r="E35" s="86">
        <v>25</v>
      </c>
      <c r="F35" s="36">
        <v>50</v>
      </c>
      <c r="G35" s="59">
        <f t="shared" si="12"/>
        <v>256.25</v>
      </c>
      <c r="H35" s="37"/>
      <c r="I35" s="38" t="s">
        <v>158</v>
      </c>
      <c r="J35" s="39">
        <f t="shared" si="0"/>
        <v>0</v>
      </c>
      <c r="K35" s="64" t="s">
        <v>823</v>
      </c>
      <c r="M35" s="64" t="s">
        <v>824</v>
      </c>
      <c r="P35" s="68">
        <f t="shared" si="1"/>
        <v>0</v>
      </c>
      <c r="Q35" s="78"/>
      <c r="R35" s="71">
        <f t="shared" si="2"/>
        <v>0</v>
      </c>
      <c r="S35" s="32" t="str">
        <f t="shared" si="3"/>
        <v>-</v>
      </c>
      <c r="T35" s="2">
        <v>205</v>
      </c>
      <c r="U35" s="2"/>
      <c r="V35" s="49">
        <v>1.25</v>
      </c>
      <c r="W35" s="49">
        <f t="shared" si="4"/>
        <v>256.25</v>
      </c>
      <c r="X35" s="50">
        <f t="shared" si="5"/>
        <v>0</v>
      </c>
      <c r="Y35" s="63">
        <f t="shared" si="6"/>
        <v>256.25</v>
      </c>
      <c r="Z35" s="50">
        <f t="shared" si="7"/>
        <v>256.25</v>
      </c>
      <c r="AA35" s="51"/>
      <c r="AB35" s="52">
        <v>0.32</v>
      </c>
      <c r="AC35" s="50">
        <f t="shared" si="8"/>
        <v>0</v>
      </c>
      <c r="AD35" s="50">
        <f t="shared" si="9"/>
        <v>0</v>
      </c>
      <c r="AE35" s="50">
        <f t="shared" si="10"/>
        <v>5.12</v>
      </c>
      <c r="AF35" s="53">
        <f t="shared" si="11"/>
        <v>5.12</v>
      </c>
      <c r="AH35" s="4">
        <f t="shared" si="13"/>
        <v>256.25</v>
      </c>
      <c r="AJ35" s="4">
        <f t="shared" si="14"/>
        <v>256.25</v>
      </c>
      <c r="AL35" s="4">
        <f t="shared" si="15"/>
        <v>256.25</v>
      </c>
      <c r="AN35" s="4">
        <f t="shared" si="16"/>
        <v>256.25</v>
      </c>
      <c r="AO35" s="92"/>
      <c r="AQ35" s="93"/>
      <c r="AS35" s="93"/>
      <c r="AT35" s="94"/>
      <c r="AU35" s="93"/>
    </row>
    <row r="36" spans="1:47" x14ac:dyDescent="0.25">
      <c r="A36" s="197"/>
      <c r="B36" s="33" t="s">
        <v>415</v>
      </c>
      <c r="C36" s="34" t="s">
        <v>371</v>
      </c>
      <c r="D36" s="35">
        <v>1</v>
      </c>
      <c r="E36" s="86">
        <v>25</v>
      </c>
      <c r="F36" s="36">
        <v>50</v>
      </c>
      <c r="G36" s="59">
        <f t="shared" si="12"/>
        <v>349.99</v>
      </c>
      <c r="H36" s="37"/>
      <c r="I36" s="38" t="s">
        <v>158</v>
      </c>
      <c r="J36" s="39">
        <f t="shared" si="0"/>
        <v>0</v>
      </c>
      <c r="K36" s="64" t="s">
        <v>825</v>
      </c>
      <c r="M36" s="64" t="s">
        <v>826</v>
      </c>
      <c r="P36" s="68">
        <f t="shared" si="1"/>
        <v>0</v>
      </c>
      <c r="Q36" s="78"/>
      <c r="R36" s="71">
        <f t="shared" si="2"/>
        <v>0</v>
      </c>
      <c r="S36" s="32" t="str">
        <f t="shared" si="3"/>
        <v>-</v>
      </c>
      <c r="T36" s="2">
        <v>279.99399999999997</v>
      </c>
      <c r="U36" s="2"/>
      <c r="V36" s="49">
        <v>1.25</v>
      </c>
      <c r="W36" s="49">
        <f t="shared" si="4"/>
        <v>349.99249999999995</v>
      </c>
      <c r="X36" s="50">
        <f t="shared" si="5"/>
        <v>0</v>
      </c>
      <c r="Y36" s="63">
        <f t="shared" si="6"/>
        <v>349.99249999999995</v>
      </c>
      <c r="Z36" s="50">
        <f t="shared" si="7"/>
        <v>349.99</v>
      </c>
      <c r="AA36" s="51"/>
      <c r="AB36" s="52">
        <v>0.4</v>
      </c>
      <c r="AC36" s="50">
        <f t="shared" si="8"/>
        <v>0</v>
      </c>
      <c r="AD36" s="50">
        <f t="shared" si="9"/>
        <v>0</v>
      </c>
      <c r="AE36" s="50">
        <f t="shared" si="10"/>
        <v>6.4</v>
      </c>
      <c r="AF36" s="53">
        <f t="shared" si="11"/>
        <v>6.4</v>
      </c>
      <c r="AH36" s="4">
        <f t="shared" si="13"/>
        <v>349.99</v>
      </c>
      <c r="AJ36" s="4">
        <f t="shared" si="14"/>
        <v>349.99</v>
      </c>
      <c r="AL36" s="4">
        <f t="shared" si="15"/>
        <v>349.99</v>
      </c>
      <c r="AN36" s="4">
        <f t="shared" si="16"/>
        <v>349.99</v>
      </c>
      <c r="AO36" s="92"/>
      <c r="AQ36" s="93"/>
      <c r="AS36" s="93"/>
      <c r="AT36" s="94"/>
      <c r="AU36" s="93"/>
    </row>
    <row r="37" spans="1:47" x14ac:dyDescent="0.25">
      <c r="A37" s="197"/>
      <c r="B37" s="33" t="s">
        <v>114</v>
      </c>
      <c r="C37" s="34" t="s">
        <v>8</v>
      </c>
      <c r="D37" s="35">
        <v>1</v>
      </c>
      <c r="E37" s="86">
        <v>50</v>
      </c>
      <c r="F37" s="36">
        <v>250</v>
      </c>
      <c r="G37" s="59">
        <f t="shared" si="12"/>
        <v>58.75</v>
      </c>
      <c r="H37" s="37"/>
      <c r="I37" s="38" t="s">
        <v>158</v>
      </c>
      <c r="J37" s="39">
        <f t="shared" si="0"/>
        <v>0</v>
      </c>
      <c r="K37" s="64" t="s">
        <v>827</v>
      </c>
      <c r="M37" s="64" t="s">
        <v>828</v>
      </c>
      <c r="P37" s="68">
        <f t="shared" si="1"/>
        <v>0</v>
      </c>
      <c r="Q37" s="78"/>
      <c r="R37" s="71">
        <f t="shared" si="2"/>
        <v>0</v>
      </c>
      <c r="S37" s="32" t="str">
        <f t="shared" si="3"/>
        <v>-</v>
      </c>
      <c r="T37" s="2">
        <v>47</v>
      </c>
      <c r="U37" s="2"/>
      <c r="V37" s="49">
        <v>1.25</v>
      </c>
      <c r="W37" s="49">
        <f t="shared" si="4"/>
        <v>58.75</v>
      </c>
      <c r="X37" s="50">
        <f t="shared" si="5"/>
        <v>0</v>
      </c>
      <c r="Y37" s="63">
        <f t="shared" si="6"/>
        <v>58.75</v>
      </c>
      <c r="Z37" s="50">
        <f t="shared" si="7"/>
        <v>58.75</v>
      </c>
      <c r="AA37" s="51"/>
      <c r="AB37" s="52">
        <v>0.06</v>
      </c>
      <c r="AC37" s="50">
        <f t="shared" si="8"/>
        <v>0</v>
      </c>
      <c r="AD37" s="50">
        <f t="shared" si="9"/>
        <v>0</v>
      </c>
      <c r="AE37" s="50">
        <f t="shared" si="10"/>
        <v>0.96</v>
      </c>
      <c r="AF37" s="53">
        <f t="shared" si="11"/>
        <v>0.96</v>
      </c>
      <c r="AH37" s="4">
        <f t="shared" si="13"/>
        <v>58.75</v>
      </c>
      <c r="AJ37" s="4">
        <f t="shared" si="14"/>
        <v>58.75</v>
      </c>
      <c r="AL37" s="4">
        <f t="shared" si="15"/>
        <v>58.75</v>
      </c>
      <c r="AN37" s="4">
        <f t="shared" si="16"/>
        <v>58.75</v>
      </c>
      <c r="AO37" s="92"/>
      <c r="AQ37" s="93"/>
      <c r="AS37" s="93"/>
      <c r="AT37" s="94"/>
      <c r="AU37" s="93"/>
    </row>
    <row r="38" spans="1:47" x14ac:dyDescent="0.25">
      <c r="A38" s="197"/>
      <c r="B38" s="33" t="s">
        <v>115</v>
      </c>
      <c r="C38" s="34" t="s">
        <v>9</v>
      </c>
      <c r="D38" s="35">
        <v>1</v>
      </c>
      <c r="E38" s="86">
        <v>50</v>
      </c>
      <c r="F38" s="36">
        <v>250</v>
      </c>
      <c r="G38" s="59">
        <f t="shared" si="12"/>
        <v>78.959999999999994</v>
      </c>
      <c r="H38" s="37"/>
      <c r="I38" s="38" t="s">
        <v>158</v>
      </c>
      <c r="J38" s="39">
        <f t="shared" si="0"/>
        <v>0</v>
      </c>
      <c r="K38" s="64" t="s">
        <v>829</v>
      </c>
      <c r="M38" s="64" t="s">
        <v>830</v>
      </c>
      <c r="P38" s="68">
        <f t="shared" si="1"/>
        <v>0</v>
      </c>
      <c r="Q38" s="78"/>
      <c r="R38" s="71">
        <f t="shared" si="2"/>
        <v>0</v>
      </c>
      <c r="S38" s="32" t="str">
        <f t="shared" si="3"/>
        <v>-</v>
      </c>
      <c r="T38" s="2">
        <v>63.169499999999999</v>
      </c>
      <c r="U38" s="2"/>
      <c r="V38" s="49">
        <v>1.25</v>
      </c>
      <c r="W38" s="49">
        <f t="shared" si="4"/>
        <v>78.961874999999992</v>
      </c>
      <c r="X38" s="50">
        <f t="shared" si="5"/>
        <v>0</v>
      </c>
      <c r="Y38" s="63">
        <f t="shared" si="6"/>
        <v>78.961874999999992</v>
      </c>
      <c r="Z38" s="50">
        <f t="shared" si="7"/>
        <v>78.959999999999994</v>
      </c>
      <c r="AA38" s="51"/>
      <c r="AB38" s="52">
        <v>8.4000000000000005E-2</v>
      </c>
      <c r="AC38" s="50">
        <f t="shared" si="8"/>
        <v>0</v>
      </c>
      <c r="AD38" s="50">
        <f t="shared" si="9"/>
        <v>0</v>
      </c>
      <c r="AE38" s="50">
        <f t="shared" si="10"/>
        <v>1.3440000000000001</v>
      </c>
      <c r="AF38" s="53">
        <f t="shared" si="11"/>
        <v>1.34</v>
      </c>
      <c r="AH38" s="4">
        <f t="shared" si="13"/>
        <v>78.959999999999994</v>
      </c>
      <c r="AJ38" s="4">
        <f t="shared" si="14"/>
        <v>78.959999999999994</v>
      </c>
      <c r="AL38" s="4">
        <f t="shared" si="15"/>
        <v>78.959999999999994</v>
      </c>
      <c r="AN38" s="4">
        <f t="shared" si="16"/>
        <v>78.959999999999994</v>
      </c>
      <c r="AO38" s="92"/>
      <c r="AQ38" s="93"/>
      <c r="AS38" s="93"/>
      <c r="AT38" s="94"/>
      <c r="AU38" s="93"/>
    </row>
    <row r="39" spans="1:47" x14ac:dyDescent="0.25">
      <c r="A39" s="197"/>
      <c r="B39" s="33" t="s">
        <v>116</v>
      </c>
      <c r="C39" s="96" t="s">
        <v>5</v>
      </c>
      <c r="D39" s="35">
        <v>1</v>
      </c>
      <c r="E39" s="86">
        <v>50</v>
      </c>
      <c r="F39" s="36">
        <v>250</v>
      </c>
      <c r="G39" s="59">
        <f t="shared" si="12"/>
        <v>104.13</v>
      </c>
      <c r="H39" s="37"/>
      <c r="I39" s="38" t="s">
        <v>158</v>
      </c>
      <c r="J39" s="39">
        <f t="shared" si="0"/>
        <v>0</v>
      </c>
      <c r="K39" s="64" t="s">
        <v>831</v>
      </c>
      <c r="M39" s="64" t="s">
        <v>832</v>
      </c>
      <c r="P39" s="68">
        <f t="shared" si="1"/>
        <v>0</v>
      </c>
      <c r="Q39" s="78"/>
      <c r="R39" s="71">
        <f t="shared" si="2"/>
        <v>0</v>
      </c>
      <c r="S39" s="32" t="str">
        <f t="shared" si="3"/>
        <v>-</v>
      </c>
      <c r="T39" s="2">
        <v>83.302999999999997</v>
      </c>
      <c r="U39" s="2"/>
      <c r="V39" s="49">
        <v>1.25</v>
      </c>
      <c r="W39" s="49">
        <f t="shared" si="4"/>
        <v>104.12875</v>
      </c>
      <c r="X39" s="50">
        <f t="shared" si="5"/>
        <v>0</v>
      </c>
      <c r="Y39" s="63">
        <f t="shared" si="6"/>
        <v>104.12875</v>
      </c>
      <c r="Z39" s="50">
        <f t="shared" si="7"/>
        <v>104.13</v>
      </c>
      <c r="AA39" s="51"/>
      <c r="AB39" s="52">
        <v>0.104</v>
      </c>
      <c r="AC39" s="50">
        <f t="shared" si="8"/>
        <v>0</v>
      </c>
      <c r="AD39" s="50">
        <f t="shared" si="9"/>
        <v>0</v>
      </c>
      <c r="AE39" s="50">
        <f t="shared" si="10"/>
        <v>1.6639999999999999</v>
      </c>
      <c r="AF39" s="53">
        <f t="shared" si="11"/>
        <v>1.66</v>
      </c>
      <c r="AH39" s="4">
        <f t="shared" si="13"/>
        <v>104.13</v>
      </c>
      <c r="AJ39" s="4">
        <f t="shared" si="14"/>
        <v>104.13</v>
      </c>
      <c r="AL39" s="4">
        <f t="shared" si="15"/>
        <v>104.13</v>
      </c>
      <c r="AN39" s="4">
        <f t="shared" si="16"/>
        <v>104.13</v>
      </c>
      <c r="AO39" s="92"/>
      <c r="AQ39" s="93"/>
      <c r="AS39" s="93"/>
      <c r="AT39" s="94"/>
      <c r="AU39" s="93"/>
    </row>
    <row r="40" spans="1:47" x14ac:dyDescent="0.25">
      <c r="A40" s="197"/>
      <c r="B40" s="33" t="s">
        <v>117</v>
      </c>
      <c r="C40" s="96" t="s">
        <v>4</v>
      </c>
      <c r="D40" s="35">
        <v>1</v>
      </c>
      <c r="E40" s="86">
        <v>50</v>
      </c>
      <c r="F40" s="36">
        <v>200</v>
      </c>
      <c r="G40" s="59">
        <f t="shared" si="12"/>
        <v>111.95</v>
      </c>
      <c r="H40" s="37"/>
      <c r="I40" s="38" t="s">
        <v>158</v>
      </c>
      <c r="J40" s="39">
        <f t="shared" si="0"/>
        <v>0</v>
      </c>
      <c r="K40" s="64" t="s">
        <v>833</v>
      </c>
      <c r="M40" s="64" t="s">
        <v>834</v>
      </c>
      <c r="P40" s="68">
        <f t="shared" si="1"/>
        <v>0</v>
      </c>
      <c r="Q40" s="78"/>
      <c r="R40" s="71">
        <f t="shared" si="2"/>
        <v>0</v>
      </c>
      <c r="S40" s="32" t="str">
        <f t="shared" si="3"/>
        <v>-</v>
      </c>
      <c r="T40" s="2">
        <v>89.561999999999998</v>
      </c>
      <c r="U40" s="2"/>
      <c r="V40" s="49">
        <v>1.25</v>
      </c>
      <c r="W40" s="49">
        <f t="shared" si="4"/>
        <v>111.9525</v>
      </c>
      <c r="X40" s="50">
        <f t="shared" si="5"/>
        <v>0</v>
      </c>
      <c r="Y40" s="63">
        <f t="shared" si="6"/>
        <v>111.9525</v>
      </c>
      <c r="Z40" s="50">
        <f t="shared" si="7"/>
        <v>111.95</v>
      </c>
      <c r="AA40" s="51"/>
      <c r="AB40" s="52">
        <v>0.13</v>
      </c>
      <c r="AC40" s="50">
        <f t="shared" si="8"/>
        <v>0</v>
      </c>
      <c r="AD40" s="50">
        <f t="shared" si="9"/>
        <v>0</v>
      </c>
      <c r="AE40" s="50">
        <f t="shared" si="10"/>
        <v>2.08</v>
      </c>
      <c r="AF40" s="53">
        <f t="shared" si="11"/>
        <v>2.08</v>
      </c>
      <c r="AH40" s="4">
        <f t="shared" si="13"/>
        <v>111.95</v>
      </c>
      <c r="AJ40" s="4">
        <f t="shared" si="14"/>
        <v>111.95</v>
      </c>
      <c r="AL40" s="4">
        <f t="shared" si="15"/>
        <v>111.95</v>
      </c>
      <c r="AN40" s="4">
        <f t="shared" si="16"/>
        <v>111.95</v>
      </c>
      <c r="AO40" s="92"/>
      <c r="AQ40" s="93"/>
      <c r="AS40" s="93"/>
      <c r="AT40" s="94"/>
      <c r="AU40" s="93"/>
    </row>
    <row r="41" spans="1:47" x14ac:dyDescent="0.25">
      <c r="A41" s="197"/>
      <c r="B41" s="33" t="s">
        <v>191</v>
      </c>
      <c r="C41" s="34" t="s">
        <v>163</v>
      </c>
      <c r="D41" s="35">
        <v>1</v>
      </c>
      <c r="E41" s="86">
        <v>50</v>
      </c>
      <c r="F41" s="36">
        <v>100</v>
      </c>
      <c r="G41" s="59">
        <f t="shared" si="12"/>
        <v>115.72</v>
      </c>
      <c r="H41" s="37"/>
      <c r="I41" s="38" t="s">
        <v>158</v>
      </c>
      <c r="J41" s="39">
        <f t="shared" si="0"/>
        <v>0</v>
      </c>
      <c r="K41" s="64" t="s">
        <v>835</v>
      </c>
      <c r="M41" s="64" t="s">
        <v>836</v>
      </c>
      <c r="P41" s="68">
        <f t="shared" si="1"/>
        <v>0</v>
      </c>
      <c r="Q41" s="78"/>
      <c r="R41" s="71">
        <f t="shared" si="2"/>
        <v>0</v>
      </c>
      <c r="S41" s="32" t="str">
        <f t="shared" si="3"/>
        <v>-</v>
      </c>
      <c r="T41" s="2">
        <v>92.576250000000002</v>
      </c>
      <c r="U41" s="2"/>
      <c r="V41" s="49">
        <v>1.25</v>
      </c>
      <c r="W41" s="49">
        <f t="shared" si="4"/>
        <v>115.72031250000001</v>
      </c>
      <c r="X41" s="50">
        <f t="shared" si="5"/>
        <v>0</v>
      </c>
      <c r="Y41" s="63">
        <f t="shared" si="6"/>
        <v>115.72031250000001</v>
      </c>
      <c r="Z41" s="50">
        <f t="shared" si="7"/>
        <v>115.72</v>
      </c>
      <c r="AA41" s="51"/>
      <c r="AB41" s="52">
        <v>0.16</v>
      </c>
      <c r="AC41" s="50">
        <f t="shared" si="8"/>
        <v>0</v>
      </c>
      <c r="AD41" s="50">
        <f t="shared" si="9"/>
        <v>0</v>
      </c>
      <c r="AE41" s="50">
        <f t="shared" si="10"/>
        <v>2.56</v>
      </c>
      <c r="AF41" s="53">
        <f t="shared" si="11"/>
        <v>2.56</v>
      </c>
      <c r="AH41" s="4">
        <f t="shared" si="13"/>
        <v>115.72</v>
      </c>
      <c r="AJ41" s="4">
        <f t="shared" si="14"/>
        <v>115.72</v>
      </c>
      <c r="AL41" s="4">
        <f t="shared" si="15"/>
        <v>115.72</v>
      </c>
      <c r="AN41" s="4">
        <f t="shared" si="16"/>
        <v>115.72</v>
      </c>
      <c r="AO41" s="92"/>
      <c r="AQ41" s="93"/>
      <c r="AS41" s="93"/>
      <c r="AT41" s="94"/>
      <c r="AU41" s="93"/>
    </row>
    <row r="42" spans="1:47" x14ac:dyDescent="0.25">
      <c r="A42" s="197"/>
      <c r="B42" s="33" t="s">
        <v>192</v>
      </c>
      <c r="C42" s="34" t="s">
        <v>164</v>
      </c>
      <c r="D42" s="35">
        <v>1</v>
      </c>
      <c r="E42" s="86">
        <v>50</v>
      </c>
      <c r="F42" s="36">
        <v>100</v>
      </c>
      <c r="G42" s="59">
        <f t="shared" si="12"/>
        <v>115.33</v>
      </c>
      <c r="H42" s="37"/>
      <c r="I42" s="38" t="s">
        <v>158</v>
      </c>
      <c r="J42" s="39">
        <f t="shared" ref="J42:J73" si="19">G42*H42</f>
        <v>0</v>
      </c>
      <c r="K42" s="64" t="s">
        <v>837</v>
      </c>
      <c r="M42" s="64" t="s">
        <v>838</v>
      </c>
      <c r="P42" s="68">
        <f t="shared" si="1"/>
        <v>0</v>
      </c>
      <c r="Q42" s="78"/>
      <c r="R42" s="71">
        <f t="shared" si="2"/>
        <v>0</v>
      </c>
      <c r="S42" s="32" t="str">
        <f t="shared" si="3"/>
        <v>-</v>
      </c>
      <c r="T42" s="2">
        <v>92.26</v>
      </c>
      <c r="U42" s="2"/>
      <c r="V42" s="49">
        <v>1.25</v>
      </c>
      <c r="W42" s="49">
        <f t="shared" ref="W42:W73" si="20">T42*V42</f>
        <v>115.325</v>
      </c>
      <c r="X42" s="50">
        <f t="shared" ref="X42:X73" si="21">R42*0.01</f>
        <v>0</v>
      </c>
      <c r="Y42" s="63">
        <f t="shared" si="6"/>
        <v>115.325</v>
      </c>
      <c r="Z42" s="50">
        <f t="shared" si="7"/>
        <v>115.33</v>
      </c>
      <c r="AA42" s="51"/>
      <c r="AB42" s="52">
        <v>0.19</v>
      </c>
      <c r="AC42" s="50">
        <f t="shared" ref="AC42:AC73" si="22">H42*AB42</f>
        <v>0</v>
      </c>
      <c r="AD42" s="50">
        <f t="shared" si="9"/>
        <v>0</v>
      </c>
      <c r="AE42" s="50">
        <f t="shared" si="10"/>
        <v>3.04</v>
      </c>
      <c r="AF42" s="53">
        <f t="shared" si="11"/>
        <v>3.04</v>
      </c>
      <c r="AH42" s="4">
        <f t="shared" si="13"/>
        <v>115.33</v>
      </c>
      <c r="AJ42" s="4">
        <f t="shared" si="14"/>
        <v>115.33</v>
      </c>
      <c r="AL42" s="4">
        <f t="shared" si="15"/>
        <v>115.33</v>
      </c>
      <c r="AN42" s="4">
        <f t="shared" si="16"/>
        <v>115.33</v>
      </c>
      <c r="AO42" s="92"/>
      <c r="AQ42" s="93"/>
      <c r="AS42" s="93"/>
      <c r="AT42" s="94"/>
      <c r="AU42" s="93"/>
    </row>
    <row r="43" spans="1:47" x14ac:dyDescent="0.25">
      <c r="A43" s="197"/>
      <c r="B43" s="33" t="s">
        <v>317</v>
      </c>
      <c r="C43" s="34" t="s">
        <v>298</v>
      </c>
      <c r="D43" s="35">
        <v>1</v>
      </c>
      <c r="E43" s="86">
        <v>50</v>
      </c>
      <c r="F43" s="36">
        <v>100</v>
      </c>
      <c r="G43" s="59">
        <f t="shared" si="12"/>
        <v>139.26</v>
      </c>
      <c r="H43" s="37"/>
      <c r="I43" s="38" t="s">
        <v>158</v>
      </c>
      <c r="J43" s="39">
        <f t="shared" si="19"/>
        <v>0</v>
      </c>
      <c r="K43" s="64" t="s">
        <v>839</v>
      </c>
      <c r="M43" s="64" t="s">
        <v>840</v>
      </c>
      <c r="P43" s="68">
        <f t="shared" si="1"/>
        <v>0</v>
      </c>
      <c r="Q43" s="78"/>
      <c r="R43" s="71">
        <f t="shared" si="2"/>
        <v>0</v>
      </c>
      <c r="S43" s="32" t="str">
        <f t="shared" si="3"/>
        <v>-</v>
      </c>
      <c r="T43" s="2">
        <v>111.41</v>
      </c>
      <c r="U43" s="2"/>
      <c r="V43" s="49">
        <v>1.25</v>
      </c>
      <c r="W43" s="49">
        <f t="shared" si="20"/>
        <v>139.26249999999999</v>
      </c>
      <c r="X43" s="50">
        <f t="shared" si="21"/>
        <v>0</v>
      </c>
      <c r="Y43" s="63">
        <f t="shared" si="6"/>
        <v>139.26249999999999</v>
      </c>
      <c r="Z43" s="50">
        <f t="shared" si="7"/>
        <v>139.26</v>
      </c>
      <c r="AA43" s="51"/>
      <c r="AB43" s="52">
        <v>0.21</v>
      </c>
      <c r="AC43" s="50">
        <f t="shared" si="22"/>
        <v>0</v>
      </c>
      <c r="AD43" s="50">
        <f t="shared" si="9"/>
        <v>0</v>
      </c>
      <c r="AE43" s="50">
        <f t="shared" si="10"/>
        <v>3.36</v>
      </c>
      <c r="AF43" s="53">
        <f t="shared" si="11"/>
        <v>3.36</v>
      </c>
      <c r="AH43" s="4">
        <f t="shared" si="13"/>
        <v>139.26</v>
      </c>
      <c r="AJ43" s="4">
        <f t="shared" si="14"/>
        <v>139.26</v>
      </c>
      <c r="AL43" s="4">
        <f t="shared" si="15"/>
        <v>139.26</v>
      </c>
      <c r="AN43" s="4">
        <f t="shared" si="16"/>
        <v>139.26</v>
      </c>
      <c r="AO43" s="92"/>
      <c r="AQ43" s="93"/>
      <c r="AS43" s="93"/>
      <c r="AT43" s="94"/>
      <c r="AU43" s="93"/>
    </row>
    <row r="44" spans="1:47" x14ac:dyDescent="0.25">
      <c r="A44" s="197"/>
      <c r="B44" s="33" t="s">
        <v>193</v>
      </c>
      <c r="C44" s="34" t="s">
        <v>165</v>
      </c>
      <c r="D44" s="35">
        <v>1</v>
      </c>
      <c r="E44" s="86">
        <v>50</v>
      </c>
      <c r="F44" s="36">
        <v>100</v>
      </c>
      <c r="G44" s="59">
        <f t="shared" si="12"/>
        <v>145.16</v>
      </c>
      <c r="H44" s="37"/>
      <c r="I44" s="38" t="s">
        <v>158</v>
      </c>
      <c r="J44" s="39">
        <f t="shared" si="19"/>
        <v>0</v>
      </c>
      <c r="K44" s="64" t="s">
        <v>841</v>
      </c>
      <c r="M44" s="64" t="s">
        <v>842</v>
      </c>
      <c r="P44" s="68">
        <f t="shared" si="1"/>
        <v>0</v>
      </c>
      <c r="Q44" s="78"/>
      <c r="R44" s="71">
        <f t="shared" ref="R44:R75" si="23">IF(Q44&gt;0,Q44,P44)</f>
        <v>0</v>
      </c>
      <c r="S44" s="32" t="str">
        <f t="shared" si="3"/>
        <v>-</v>
      </c>
      <c r="T44" s="2">
        <v>116.13</v>
      </c>
      <c r="U44" s="2"/>
      <c r="V44" s="49">
        <v>1.25</v>
      </c>
      <c r="W44" s="49">
        <f t="shared" si="20"/>
        <v>145.16249999999999</v>
      </c>
      <c r="X44" s="50">
        <f t="shared" si="21"/>
        <v>0</v>
      </c>
      <c r="Y44" s="63">
        <f t="shared" si="6"/>
        <v>145.16249999999999</v>
      </c>
      <c r="Z44" s="50">
        <f t="shared" si="7"/>
        <v>145.16</v>
      </c>
      <c r="AA44" s="51"/>
      <c r="AB44" s="52">
        <v>0.25</v>
      </c>
      <c r="AC44" s="50">
        <f t="shared" si="22"/>
        <v>0</v>
      </c>
      <c r="AD44" s="50">
        <f t="shared" si="9"/>
        <v>0</v>
      </c>
      <c r="AE44" s="50">
        <f t="shared" si="10"/>
        <v>4</v>
      </c>
      <c r="AF44" s="53">
        <f t="shared" si="11"/>
        <v>4</v>
      </c>
      <c r="AH44" s="4">
        <f t="shared" si="13"/>
        <v>145.16</v>
      </c>
      <c r="AJ44" s="4">
        <f t="shared" si="14"/>
        <v>145.16</v>
      </c>
      <c r="AL44" s="4">
        <f t="shared" si="15"/>
        <v>145.16</v>
      </c>
      <c r="AN44" s="4">
        <f t="shared" si="16"/>
        <v>145.16</v>
      </c>
      <c r="AO44" s="92"/>
      <c r="AQ44" s="93"/>
      <c r="AS44" s="93"/>
      <c r="AT44" s="94"/>
      <c r="AU44" s="93"/>
    </row>
    <row r="45" spans="1:47" x14ac:dyDescent="0.25">
      <c r="A45" s="197"/>
      <c r="B45" s="33" t="s">
        <v>318</v>
      </c>
      <c r="C45" s="34" t="s">
        <v>299</v>
      </c>
      <c r="D45" s="35">
        <v>1</v>
      </c>
      <c r="E45" s="86">
        <v>25</v>
      </c>
      <c r="F45" s="36">
        <v>50</v>
      </c>
      <c r="G45" s="59">
        <f t="shared" si="12"/>
        <v>183.81</v>
      </c>
      <c r="H45" s="37"/>
      <c r="I45" s="38" t="s">
        <v>158</v>
      </c>
      <c r="J45" s="39">
        <f t="shared" si="19"/>
        <v>0</v>
      </c>
      <c r="K45" s="64" t="s">
        <v>843</v>
      </c>
      <c r="M45" s="64" t="s">
        <v>844</v>
      </c>
      <c r="P45" s="68">
        <f t="shared" si="1"/>
        <v>0</v>
      </c>
      <c r="Q45" s="78"/>
      <c r="R45" s="71">
        <f t="shared" si="23"/>
        <v>0</v>
      </c>
      <c r="S45" s="32" t="str">
        <f t="shared" si="3"/>
        <v>-</v>
      </c>
      <c r="T45" s="2">
        <v>147.05000000000001</v>
      </c>
      <c r="U45" s="2"/>
      <c r="V45" s="49">
        <v>1.25</v>
      </c>
      <c r="W45" s="49">
        <f t="shared" si="20"/>
        <v>183.8125</v>
      </c>
      <c r="X45" s="50">
        <f t="shared" si="21"/>
        <v>0</v>
      </c>
      <c r="Y45" s="63">
        <f t="shared" si="6"/>
        <v>183.8125</v>
      </c>
      <c r="Z45" s="50">
        <f t="shared" si="7"/>
        <v>183.81</v>
      </c>
      <c r="AA45" s="51"/>
      <c r="AB45" s="52">
        <v>0.3</v>
      </c>
      <c r="AC45" s="50">
        <f t="shared" si="22"/>
        <v>0</v>
      </c>
      <c r="AD45" s="50">
        <f t="shared" si="9"/>
        <v>0</v>
      </c>
      <c r="AE45" s="50">
        <f t="shared" si="10"/>
        <v>4.8</v>
      </c>
      <c r="AF45" s="53">
        <f t="shared" si="11"/>
        <v>4.8</v>
      </c>
      <c r="AH45" s="4">
        <f t="shared" si="13"/>
        <v>183.81</v>
      </c>
      <c r="AJ45" s="4">
        <f t="shared" si="14"/>
        <v>183.81</v>
      </c>
      <c r="AL45" s="4">
        <f t="shared" si="15"/>
        <v>183.81</v>
      </c>
      <c r="AN45" s="4">
        <f t="shared" si="16"/>
        <v>183.81</v>
      </c>
      <c r="AO45" s="92"/>
      <c r="AQ45" s="93"/>
      <c r="AS45" s="93"/>
      <c r="AT45" s="94"/>
      <c r="AU45" s="93"/>
    </row>
    <row r="46" spans="1:47" x14ac:dyDescent="0.25">
      <c r="A46" s="197"/>
      <c r="B46" s="33" t="s">
        <v>416</v>
      </c>
      <c r="C46" s="34" t="s">
        <v>372</v>
      </c>
      <c r="D46" s="35">
        <v>1</v>
      </c>
      <c r="E46" s="86">
        <v>25</v>
      </c>
      <c r="F46" s="36">
        <v>50</v>
      </c>
      <c r="G46" s="59">
        <f t="shared" si="12"/>
        <v>263.35000000000002</v>
      </c>
      <c r="H46" s="37"/>
      <c r="I46" s="38" t="s">
        <v>158</v>
      </c>
      <c r="J46" s="39">
        <f t="shared" si="19"/>
        <v>0</v>
      </c>
      <c r="K46" s="64" t="s">
        <v>845</v>
      </c>
      <c r="M46" s="64" t="s">
        <v>846</v>
      </c>
      <c r="P46" s="68">
        <f t="shared" si="1"/>
        <v>0</v>
      </c>
      <c r="Q46" s="78"/>
      <c r="R46" s="71">
        <f t="shared" si="23"/>
        <v>0</v>
      </c>
      <c r="S46" s="32" t="str">
        <f t="shared" si="3"/>
        <v>-</v>
      </c>
      <c r="T46" s="2">
        <v>210.68</v>
      </c>
      <c r="U46" s="2"/>
      <c r="V46" s="49">
        <v>1.25</v>
      </c>
      <c r="W46" s="49">
        <f t="shared" si="20"/>
        <v>263.35000000000002</v>
      </c>
      <c r="X46" s="50">
        <f t="shared" si="21"/>
        <v>0</v>
      </c>
      <c r="Y46" s="63">
        <f t="shared" si="6"/>
        <v>263.35000000000002</v>
      </c>
      <c r="Z46" s="50">
        <f t="shared" si="7"/>
        <v>263.35000000000002</v>
      </c>
      <c r="AA46" s="51"/>
      <c r="AB46" s="52">
        <v>0.4</v>
      </c>
      <c r="AC46" s="50">
        <f t="shared" si="22"/>
        <v>0</v>
      </c>
      <c r="AD46" s="50">
        <f t="shared" si="9"/>
        <v>0</v>
      </c>
      <c r="AE46" s="50">
        <f t="shared" si="10"/>
        <v>6.4</v>
      </c>
      <c r="AF46" s="53">
        <f t="shared" si="11"/>
        <v>6.4</v>
      </c>
      <c r="AH46" s="4">
        <f t="shared" si="13"/>
        <v>263.35000000000002</v>
      </c>
      <c r="AJ46" s="4">
        <f t="shared" si="14"/>
        <v>263.35000000000002</v>
      </c>
      <c r="AL46" s="4">
        <f t="shared" si="15"/>
        <v>263.35000000000002</v>
      </c>
      <c r="AN46" s="4">
        <f t="shared" si="16"/>
        <v>263.35000000000002</v>
      </c>
      <c r="AO46" s="92"/>
      <c r="AQ46" s="93"/>
      <c r="AS46" s="93"/>
      <c r="AT46" s="94"/>
      <c r="AU46" s="93"/>
    </row>
    <row r="47" spans="1:47" x14ac:dyDescent="0.25">
      <c r="A47" s="197"/>
      <c r="B47" s="33" t="s">
        <v>417</v>
      </c>
      <c r="C47" s="96" t="s">
        <v>3555</v>
      </c>
      <c r="D47" s="35">
        <v>1</v>
      </c>
      <c r="E47" s="86">
        <v>25</v>
      </c>
      <c r="F47" s="36">
        <v>50</v>
      </c>
      <c r="G47" s="59">
        <f t="shared" si="12"/>
        <v>323.75</v>
      </c>
      <c r="H47" s="37"/>
      <c r="I47" s="38" t="s">
        <v>158</v>
      </c>
      <c r="J47" s="39">
        <f t="shared" si="19"/>
        <v>0</v>
      </c>
      <c r="K47" s="64" t="s">
        <v>847</v>
      </c>
      <c r="M47" s="64" t="s">
        <v>848</v>
      </c>
      <c r="P47" s="68">
        <f t="shared" si="1"/>
        <v>0</v>
      </c>
      <c r="Q47" s="78"/>
      <c r="R47" s="71">
        <f t="shared" si="23"/>
        <v>0</v>
      </c>
      <c r="S47" s="32" t="str">
        <f t="shared" si="3"/>
        <v>-</v>
      </c>
      <c r="T47" s="2">
        <v>259</v>
      </c>
      <c r="U47" s="2"/>
      <c r="V47" s="49">
        <v>1.25</v>
      </c>
      <c r="W47" s="49">
        <f t="shared" si="20"/>
        <v>323.75</v>
      </c>
      <c r="X47" s="50">
        <f t="shared" si="21"/>
        <v>0</v>
      </c>
      <c r="Y47" s="63">
        <f t="shared" si="6"/>
        <v>323.75</v>
      </c>
      <c r="Z47" s="50">
        <f t="shared" si="7"/>
        <v>323.75</v>
      </c>
      <c r="AA47" s="51"/>
      <c r="AB47" s="52">
        <v>0.5</v>
      </c>
      <c r="AC47" s="50">
        <f t="shared" si="22"/>
        <v>0</v>
      </c>
      <c r="AD47" s="50">
        <f t="shared" si="9"/>
        <v>0</v>
      </c>
      <c r="AE47" s="50">
        <f t="shared" si="10"/>
        <v>8</v>
      </c>
      <c r="AF47" s="53">
        <f t="shared" si="11"/>
        <v>8</v>
      </c>
      <c r="AH47" s="4">
        <f t="shared" si="13"/>
        <v>323.75</v>
      </c>
      <c r="AJ47" s="4">
        <f t="shared" si="14"/>
        <v>323.75</v>
      </c>
      <c r="AL47" s="4">
        <f t="shared" si="15"/>
        <v>323.75</v>
      </c>
      <c r="AN47" s="4">
        <f t="shared" si="16"/>
        <v>323.75</v>
      </c>
      <c r="AO47" s="92"/>
      <c r="AQ47" s="93"/>
      <c r="AS47" s="93"/>
      <c r="AT47" s="94"/>
      <c r="AU47" s="93"/>
    </row>
    <row r="48" spans="1:47" x14ac:dyDescent="0.25">
      <c r="A48" s="197"/>
      <c r="B48" s="33" t="s">
        <v>418</v>
      </c>
      <c r="C48" s="34" t="s">
        <v>373</v>
      </c>
      <c r="D48" s="35">
        <v>1</v>
      </c>
      <c r="E48" s="86">
        <v>25</v>
      </c>
      <c r="F48" s="36">
        <v>300</v>
      </c>
      <c r="G48" s="59">
        <f t="shared" si="12"/>
        <v>86.25</v>
      </c>
      <c r="H48" s="37"/>
      <c r="I48" s="38" t="s">
        <v>158</v>
      </c>
      <c r="J48" s="39">
        <f t="shared" si="19"/>
        <v>0</v>
      </c>
      <c r="K48" s="64" t="s">
        <v>849</v>
      </c>
      <c r="M48" s="64" t="s">
        <v>850</v>
      </c>
      <c r="P48" s="68">
        <f t="shared" si="1"/>
        <v>0</v>
      </c>
      <c r="Q48" s="78"/>
      <c r="R48" s="71">
        <f t="shared" si="23"/>
        <v>0</v>
      </c>
      <c r="S48" s="32" t="str">
        <f t="shared" si="3"/>
        <v>-</v>
      </c>
      <c r="T48" s="2">
        <v>69</v>
      </c>
      <c r="U48" s="2"/>
      <c r="V48" s="49">
        <v>1.25</v>
      </c>
      <c r="W48" s="49">
        <f t="shared" si="20"/>
        <v>86.25</v>
      </c>
      <c r="X48" s="50">
        <f t="shared" si="21"/>
        <v>0</v>
      </c>
      <c r="Y48" s="63">
        <f t="shared" si="6"/>
        <v>86.25</v>
      </c>
      <c r="Z48" s="50">
        <f t="shared" si="7"/>
        <v>86.25</v>
      </c>
      <c r="AA48" s="51"/>
      <c r="AB48" s="52">
        <v>8.6699999999999999E-2</v>
      </c>
      <c r="AC48" s="50">
        <f t="shared" si="22"/>
        <v>0</v>
      </c>
      <c r="AD48" s="50">
        <f t="shared" si="9"/>
        <v>0</v>
      </c>
      <c r="AE48" s="50">
        <f t="shared" si="10"/>
        <v>1.3872</v>
      </c>
      <c r="AF48" s="53">
        <f t="shared" si="11"/>
        <v>1.39</v>
      </c>
      <c r="AH48" s="4">
        <f t="shared" si="13"/>
        <v>86.25</v>
      </c>
      <c r="AJ48" s="4">
        <f t="shared" si="14"/>
        <v>86.25</v>
      </c>
      <c r="AL48" s="4">
        <f t="shared" si="15"/>
        <v>86.25</v>
      </c>
      <c r="AN48" s="4">
        <f t="shared" si="16"/>
        <v>86.25</v>
      </c>
      <c r="AO48" s="92"/>
      <c r="AQ48" s="93"/>
      <c r="AS48" s="93"/>
      <c r="AT48" s="94"/>
      <c r="AU48" s="93"/>
    </row>
    <row r="49" spans="1:47" x14ac:dyDescent="0.25">
      <c r="A49" s="197"/>
      <c r="B49" s="33" t="s">
        <v>247</v>
      </c>
      <c r="C49" s="34" t="s">
        <v>236</v>
      </c>
      <c r="D49" s="35">
        <v>1</v>
      </c>
      <c r="E49" s="86">
        <v>25</v>
      </c>
      <c r="F49" s="36">
        <v>200</v>
      </c>
      <c r="G49" s="59">
        <f t="shared" si="12"/>
        <v>104.18</v>
      </c>
      <c r="H49" s="37"/>
      <c r="I49" s="38" t="s">
        <v>158</v>
      </c>
      <c r="J49" s="39">
        <f t="shared" si="19"/>
        <v>0</v>
      </c>
      <c r="K49" s="64" t="s">
        <v>851</v>
      </c>
      <c r="M49" s="64" t="s">
        <v>852</v>
      </c>
      <c r="P49" s="68">
        <f t="shared" si="1"/>
        <v>0</v>
      </c>
      <c r="Q49" s="78"/>
      <c r="R49" s="71">
        <f t="shared" si="23"/>
        <v>0</v>
      </c>
      <c r="S49" s="32" t="str">
        <f t="shared" si="3"/>
        <v>-</v>
      </c>
      <c r="T49" s="2">
        <v>83.34</v>
      </c>
      <c r="U49" s="2"/>
      <c r="V49" s="49">
        <v>1.25</v>
      </c>
      <c r="W49" s="49">
        <f t="shared" si="20"/>
        <v>104.17500000000001</v>
      </c>
      <c r="X49" s="50">
        <f t="shared" si="21"/>
        <v>0</v>
      </c>
      <c r="Y49" s="63">
        <f t="shared" si="6"/>
        <v>104.17500000000001</v>
      </c>
      <c r="Z49" s="50">
        <f t="shared" si="7"/>
        <v>104.18</v>
      </c>
      <c r="AA49" s="51"/>
      <c r="AB49" s="52">
        <v>0.125</v>
      </c>
      <c r="AC49" s="50">
        <f t="shared" si="22"/>
        <v>0</v>
      </c>
      <c r="AD49" s="50">
        <f t="shared" si="9"/>
        <v>0</v>
      </c>
      <c r="AE49" s="50">
        <f t="shared" si="10"/>
        <v>2</v>
      </c>
      <c r="AF49" s="53">
        <f t="shared" si="11"/>
        <v>2</v>
      </c>
      <c r="AH49" s="4">
        <f t="shared" si="13"/>
        <v>104.18</v>
      </c>
      <c r="AJ49" s="4">
        <f t="shared" si="14"/>
        <v>104.18</v>
      </c>
      <c r="AL49" s="4">
        <f t="shared" si="15"/>
        <v>104.18</v>
      </c>
      <c r="AN49" s="4">
        <f t="shared" si="16"/>
        <v>104.18</v>
      </c>
      <c r="AO49" s="92"/>
      <c r="AQ49" s="93"/>
      <c r="AS49" s="93"/>
      <c r="AT49" s="94"/>
      <c r="AU49" s="93"/>
    </row>
    <row r="50" spans="1:47" x14ac:dyDescent="0.25">
      <c r="A50" s="197"/>
      <c r="B50" s="33" t="s">
        <v>248</v>
      </c>
      <c r="C50" s="96" t="s">
        <v>237</v>
      </c>
      <c r="D50" s="35">
        <v>1</v>
      </c>
      <c r="E50" s="86">
        <v>25</v>
      </c>
      <c r="F50" s="36">
        <v>200</v>
      </c>
      <c r="G50" s="59">
        <f t="shared" si="12"/>
        <v>150.52000000000001</v>
      </c>
      <c r="H50" s="37"/>
      <c r="I50" s="38" t="s">
        <v>158</v>
      </c>
      <c r="J50" s="39">
        <f t="shared" si="19"/>
        <v>0</v>
      </c>
      <c r="K50" s="64" t="s">
        <v>853</v>
      </c>
      <c r="M50" s="64" t="s">
        <v>854</v>
      </c>
      <c r="P50" s="68">
        <f t="shared" si="1"/>
        <v>0</v>
      </c>
      <c r="Q50" s="78"/>
      <c r="R50" s="71">
        <f t="shared" si="23"/>
        <v>0</v>
      </c>
      <c r="S50" s="32" t="str">
        <f t="shared" si="3"/>
        <v>-</v>
      </c>
      <c r="T50" s="2">
        <v>120.4165</v>
      </c>
      <c r="U50" s="2"/>
      <c r="V50" s="49">
        <v>1.25</v>
      </c>
      <c r="W50" s="49">
        <f t="shared" si="20"/>
        <v>150.520625</v>
      </c>
      <c r="X50" s="50">
        <f t="shared" si="21"/>
        <v>0</v>
      </c>
      <c r="Y50" s="63">
        <f t="shared" si="6"/>
        <v>150.520625</v>
      </c>
      <c r="Z50" s="50">
        <f t="shared" si="7"/>
        <v>150.52000000000001</v>
      </c>
      <c r="AA50" s="51"/>
      <c r="AB50" s="52">
        <v>0.14499999999999999</v>
      </c>
      <c r="AC50" s="50">
        <f t="shared" si="22"/>
        <v>0</v>
      </c>
      <c r="AD50" s="50">
        <f t="shared" si="9"/>
        <v>0</v>
      </c>
      <c r="AE50" s="50">
        <f t="shared" si="10"/>
        <v>2.3199999999999998</v>
      </c>
      <c r="AF50" s="53">
        <f t="shared" si="11"/>
        <v>2.3199999999999998</v>
      </c>
      <c r="AH50" s="4">
        <f t="shared" si="13"/>
        <v>150.52000000000001</v>
      </c>
      <c r="AJ50" s="4">
        <f t="shared" si="14"/>
        <v>150.52000000000001</v>
      </c>
      <c r="AL50" s="4">
        <f t="shared" si="15"/>
        <v>150.52000000000001</v>
      </c>
      <c r="AN50" s="4">
        <f t="shared" si="16"/>
        <v>150.52000000000001</v>
      </c>
      <c r="AO50" s="92"/>
      <c r="AQ50" s="93"/>
      <c r="AS50" s="93"/>
      <c r="AT50" s="94"/>
      <c r="AU50" s="93"/>
    </row>
    <row r="51" spans="1:47" x14ac:dyDescent="0.25">
      <c r="A51" s="197"/>
      <c r="B51" s="33" t="s">
        <v>249</v>
      </c>
      <c r="C51" s="34" t="s">
        <v>238</v>
      </c>
      <c r="D51" s="35">
        <v>1</v>
      </c>
      <c r="E51" s="86">
        <v>25</v>
      </c>
      <c r="F51" s="36">
        <v>100</v>
      </c>
      <c r="G51" s="59">
        <f t="shared" si="12"/>
        <v>152.62</v>
      </c>
      <c r="H51" s="37"/>
      <c r="I51" s="38" t="s">
        <v>158</v>
      </c>
      <c r="J51" s="39">
        <f t="shared" si="19"/>
        <v>0</v>
      </c>
      <c r="K51" s="64" t="s">
        <v>855</v>
      </c>
      <c r="M51" s="64" t="s">
        <v>856</v>
      </c>
      <c r="P51" s="68">
        <f t="shared" si="1"/>
        <v>0</v>
      </c>
      <c r="Q51" s="78"/>
      <c r="R51" s="71">
        <f t="shared" si="23"/>
        <v>0</v>
      </c>
      <c r="S51" s="32" t="str">
        <f t="shared" si="3"/>
        <v>-</v>
      </c>
      <c r="T51" s="2">
        <v>122.0955</v>
      </c>
      <c r="U51" s="2"/>
      <c r="V51" s="49">
        <v>1.25</v>
      </c>
      <c r="W51" s="49">
        <f t="shared" si="20"/>
        <v>152.61937499999999</v>
      </c>
      <c r="X51" s="50">
        <f t="shared" si="21"/>
        <v>0</v>
      </c>
      <c r="Y51" s="63">
        <f t="shared" si="6"/>
        <v>152.61937499999999</v>
      </c>
      <c r="Z51" s="50">
        <f t="shared" si="7"/>
        <v>152.62</v>
      </c>
      <c r="AA51" s="51"/>
      <c r="AB51" s="52">
        <v>0.19</v>
      </c>
      <c r="AC51" s="50">
        <f t="shared" si="22"/>
        <v>0</v>
      </c>
      <c r="AD51" s="50">
        <f t="shared" si="9"/>
        <v>0</v>
      </c>
      <c r="AE51" s="50">
        <f t="shared" si="10"/>
        <v>3.04</v>
      </c>
      <c r="AF51" s="53">
        <f t="shared" si="11"/>
        <v>3.04</v>
      </c>
      <c r="AH51" s="4">
        <f t="shared" si="13"/>
        <v>152.62</v>
      </c>
      <c r="AJ51" s="4">
        <f t="shared" si="14"/>
        <v>152.62</v>
      </c>
      <c r="AL51" s="4">
        <f t="shared" si="15"/>
        <v>152.62</v>
      </c>
      <c r="AN51" s="4">
        <f t="shared" si="16"/>
        <v>152.62</v>
      </c>
      <c r="AO51" s="92"/>
      <c r="AQ51" s="93"/>
      <c r="AS51" s="93"/>
      <c r="AT51" s="94"/>
      <c r="AU51" s="93"/>
    </row>
    <row r="52" spans="1:47" x14ac:dyDescent="0.25">
      <c r="A52" s="197"/>
      <c r="B52" s="33" t="s">
        <v>250</v>
      </c>
      <c r="C52" s="34" t="s">
        <v>239</v>
      </c>
      <c r="D52" s="35">
        <v>1</v>
      </c>
      <c r="E52" s="86">
        <v>25</v>
      </c>
      <c r="F52" s="36">
        <v>100</v>
      </c>
      <c r="G52" s="59">
        <f t="shared" si="12"/>
        <v>145.04</v>
      </c>
      <c r="H52" s="37"/>
      <c r="I52" s="38" t="s">
        <v>158</v>
      </c>
      <c r="J52" s="39">
        <f t="shared" si="19"/>
        <v>0</v>
      </c>
      <c r="K52" s="64" t="s">
        <v>857</v>
      </c>
      <c r="M52" s="64" t="s">
        <v>858</v>
      </c>
      <c r="P52" s="68">
        <f t="shared" si="1"/>
        <v>0</v>
      </c>
      <c r="Q52" s="78"/>
      <c r="R52" s="71">
        <f t="shared" si="23"/>
        <v>0</v>
      </c>
      <c r="S52" s="32" t="str">
        <f t="shared" si="3"/>
        <v>-</v>
      </c>
      <c r="T52" s="2">
        <v>116.03</v>
      </c>
      <c r="U52" s="2"/>
      <c r="V52" s="49">
        <v>1.25</v>
      </c>
      <c r="W52" s="49">
        <f t="shared" si="20"/>
        <v>145.03749999999999</v>
      </c>
      <c r="X52" s="50">
        <f t="shared" si="21"/>
        <v>0</v>
      </c>
      <c r="Y52" s="63">
        <f t="shared" si="6"/>
        <v>145.03749999999999</v>
      </c>
      <c r="Z52" s="50">
        <f t="shared" si="7"/>
        <v>145.04</v>
      </c>
      <c r="AA52" s="51"/>
      <c r="AB52" s="52">
        <v>0.22</v>
      </c>
      <c r="AC52" s="50">
        <f t="shared" si="22"/>
        <v>0</v>
      </c>
      <c r="AD52" s="50">
        <f t="shared" si="9"/>
        <v>0</v>
      </c>
      <c r="AE52" s="50">
        <f t="shared" si="10"/>
        <v>3.52</v>
      </c>
      <c r="AF52" s="53">
        <f t="shared" si="11"/>
        <v>3.52</v>
      </c>
      <c r="AH52" s="4">
        <f t="shared" si="13"/>
        <v>145.04</v>
      </c>
      <c r="AJ52" s="4">
        <f t="shared" si="14"/>
        <v>145.04</v>
      </c>
      <c r="AL52" s="4">
        <f t="shared" si="15"/>
        <v>145.04</v>
      </c>
      <c r="AN52" s="4">
        <f t="shared" si="16"/>
        <v>145.04</v>
      </c>
      <c r="AO52" s="92"/>
      <c r="AQ52" s="93"/>
      <c r="AS52" s="93"/>
      <c r="AT52" s="94"/>
      <c r="AU52" s="93"/>
    </row>
    <row r="53" spans="1:47" x14ac:dyDescent="0.25">
      <c r="A53" s="197"/>
      <c r="B53" s="33" t="s">
        <v>319</v>
      </c>
      <c r="C53" s="96" t="s">
        <v>300</v>
      </c>
      <c r="D53" s="35">
        <v>1</v>
      </c>
      <c r="E53" s="86">
        <v>25</v>
      </c>
      <c r="F53" s="36">
        <v>100</v>
      </c>
      <c r="G53" s="59">
        <f t="shared" si="12"/>
        <v>220.15</v>
      </c>
      <c r="H53" s="37"/>
      <c r="I53" s="38" t="s">
        <v>158</v>
      </c>
      <c r="J53" s="39">
        <f t="shared" si="19"/>
        <v>0</v>
      </c>
      <c r="K53" s="64" t="s">
        <v>859</v>
      </c>
      <c r="M53" s="64" t="s">
        <v>860</v>
      </c>
      <c r="P53" s="68">
        <f t="shared" si="1"/>
        <v>0</v>
      </c>
      <c r="Q53" s="78"/>
      <c r="R53" s="71">
        <f t="shared" si="23"/>
        <v>0</v>
      </c>
      <c r="S53" s="32" t="str">
        <f t="shared" si="3"/>
        <v>-</v>
      </c>
      <c r="T53" s="2">
        <v>176.1225</v>
      </c>
      <c r="U53" s="2"/>
      <c r="V53" s="49">
        <v>1.25</v>
      </c>
      <c r="W53" s="49">
        <f t="shared" si="20"/>
        <v>220.15312499999999</v>
      </c>
      <c r="X53" s="50">
        <f t="shared" si="21"/>
        <v>0</v>
      </c>
      <c r="Y53" s="63">
        <f t="shared" si="6"/>
        <v>220.15312499999999</v>
      </c>
      <c r="Z53" s="50">
        <f t="shared" si="7"/>
        <v>220.15</v>
      </c>
      <c r="AA53" s="51"/>
      <c r="AB53" s="52">
        <v>0.24</v>
      </c>
      <c r="AC53" s="50">
        <f t="shared" si="22"/>
        <v>0</v>
      </c>
      <c r="AD53" s="50">
        <f t="shared" si="9"/>
        <v>0</v>
      </c>
      <c r="AE53" s="50">
        <f t="shared" si="10"/>
        <v>3.84</v>
      </c>
      <c r="AF53" s="53">
        <f t="shared" si="11"/>
        <v>3.84</v>
      </c>
      <c r="AH53" s="4">
        <f t="shared" si="13"/>
        <v>220.15</v>
      </c>
      <c r="AJ53" s="4">
        <f t="shared" si="14"/>
        <v>220.15</v>
      </c>
      <c r="AL53" s="4">
        <f t="shared" si="15"/>
        <v>220.15</v>
      </c>
      <c r="AN53" s="4">
        <f t="shared" si="16"/>
        <v>220.15</v>
      </c>
      <c r="AO53" s="92"/>
      <c r="AQ53" s="93"/>
      <c r="AS53" s="93"/>
      <c r="AT53" s="94"/>
      <c r="AU53" s="93"/>
    </row>
    <row r="54" spans="1:47" x14ac:dyDescent="0.25">
      <c r="A54" s="197"/>
      <c r="B54" s="33" t="s">
        <v>320</v>
      </c>
      <c r="C54" s="96" t="s">
        <v>301</v>
      </c>
      <c r="D54" s="35">
        <v>1</v>
      </c>
      <c r="E54" s="86">
        <v>25</v>
      </c>
      <c r="F54" s="36">
        <v>50</v>
      </c>
      <c r="G54" s="59">
        <f t="shared" si="12"/>
        <v>193.23</v>
      </c>
      <c r="H54" s="37"/>
      <c r="I54" s="38" t="s">
        <v>158</v>
      </c>
      <c r="J54" s="39">
        <f t="shared" si="19"/>
        <v>0</v>
      </c>
      <c r="K54" s="64" t="s">
        <v>861</v>
      </c>
      <c r="M54" s="64" t="s">
        <v>862</v>
      </c>
      <c r="P54" s="68">
        <f t="shared" si="1"/>
        <v>0</v>
      </c>
      <c r="Q54" s="78"/>
      <c r="R54" s="71">
        <f t="shared" si="23"/>
        <v>0</v>
      </c>
      <c r="S54" s="32" t="str">
        <f t="shared" si="3"/>
        <v>-</v>
      </c>
      <c r="T54" s="2">
        <v>154.58000000000001</v>
      </c>
      <c r="U54" s="2"/>
      <c r="V54" s="49">
        <v>1.25</v>
      </c>
      <c r="W54" s="49">
        <f t="shared" si="20"/>
        <v>193.22500000000002</v>
      </c>
      <c r="X54" s="50">
        <f t="shared" si="21"/>
        <v>0</v>
      </c>
      <c r="Y54" s="63">
        <f t="shared" si="6"/>
        <v>193.22500000000002</v>
      </c>
      <c r="Z54" s="50">
        <f t="shared" si="7"/>
        <v>193.23</v>
      </c>
      <c r="AA54" s="51"/>
      <c r="AB54" s="52">
        <v>0.28000000000000003</v>
      </c>
      <c r="AC54" s="50">
        <f t="shared" si="22"/>
        <v>0</v>
      </c>
      <c r="AD54" s="50">
        <f t="shared" si="9"/>
        <v>0</v>
      </c>
      <c r="AE54" s="50">
        <f t="shared" si="10"/>
        <v>4.4800000000000004</v>
      </c>
      <c r="AF54" s="53">
        <f t="shared" si="11"/>
        <v>4.4800000000000004</v>
      </c>
      <c r="AH54" s="4">
        <f t="shared" si="13"/>
        <v>193.23</v>
      </c>
      <c r="AJ54" s="4">
        <f t="shared" si="14"/>
        <v>193.23</v>
      </c>
      <c r="AL54" s="4">
        <f t="shared" si="15"/>
        <v>193.23</v>
      </c>
      <c r="AN54" s="4">
        <f t="shared" si="16"/>
        <v>193.23</v>
      </c>
      <c r="AO54" s="92"/>
      <c r="AQ54" s="93"/>
      <c r="AS54" s="93"/>
      <c r="AT54" s="94"/>
      <c r="AU54" s="93"/>
    </row>
    <row r="55" spans="1:47" x14ac:dyDescent="0.25">
      <c r="A55" s="197"/>
      <c r="B55" s="33" t="s">
        <v>419</v>
      </c>
      <c r="C55" s="34" t="s">
        <v>374</v>
      </c>
      <c r="D55" s="35">
        <v>1</v>
      </c>
      <c r="E55" s="86">
        <v>25</v>
      </c>
      <c r="F55" s="36">
        <v>50</v>
      </c>
      <c r="G55" s="59">
        <f t="shared" si="12"/>
        <v>228.34</v>
      </c>
      <c r="H55" s="37"/>
      <c r="I55" s="38" t="s">
        <v>158</v>
      </c>
      <c r="J55" s="39">
        <f t="shared" si="19"/>
        <v>0</v>
      </c>
      <c r="K55" s="64" t="s">
        <v>863</v>
      </c>
      <c r="M55" s="64" t="s">
        <v>864</v>
      </c>
      <c r="P55" s="68">
        <f t="shared" si="1"/>
        <v>0</v>
      </c>
      <c r="Q55" s="78"/>
      <c r="R55" s="71">
        <f t="shared" si="23"/>
        <v>0</v>
      </c>
      <c r="S55" s="32" t="str">
        <f t="shared" si="3"/>
        <v>-</v>
      </c>
      <c r="T55" s="2">
        <v>182.67</v>
      </c>
      <c r="U55" s="2"/>
      <c r="V55" s="49">
        <v>1.25</v>
      </c>
      <c r="W55" s="49">
        <f t="shared" si="20"/>
        <v>228.33749999999998</v>
      </c>
      <c r="X55" s="50">
        <f t="shared" si="21"/>
        <v>0</v>
      </c>
      <c r="Y55" s="63">
        <f t="shared" si="6"/>
        <v>228.33749999999998</v>
      </c>
      <c r="Z55" s="50">
        <f t="shared" si="7"/>
        <v>228.34</v>
      </c>
      <c r="AA55" s="51"/>
      <c r="AB55" s="52">
        <v>0.36</v>
      </c>
      <c r="AC55" s="50">
        <f t="shared" si="22"/>
        <v>0</v>
      </c>
      <c r="AD55" s="50">
        <f t="shared" si="9"/>
        <v>0</v>
      </c>
      <c r="AE55" s="50">
        <f t="shared" si="10"/>
        <v>5.76</v>
      </c>
      <c r="AF55" s="53">
        <f t="shared" si="11"/>
        <v>5.76</v>
      </c>
      <c r="AH55" s="4">
        <f t="shared" si="13"/>
        <v>228.34</v>
      </c>
      <c r="AJ55" s="4">
        <f t="shared" si="14"/>
        <v>228.34</v>
      </c>
      <c r="AL55" s="4">
        <f t="shared" si="15"/>
        <v>228.34</v>
      </c>
      <c r="AN55" s="4">
        <f t="shared" si="16"/>
        <v>228.34</v>
      </c>
      <c r="AO55" s="92"/>
      <c r="AQ55" s="93"/>
      <c r="AS55" s="93"/>
      <c r="AT55" s="94"/>
      <c r="AU55" s="93"/>
    </row>
    <row r="56" spans="1:47" x14ac:dyDescent="0.25">
      <c r="A56" s="197"/>
      <c r="B56" s="33" t="s">
        <v>420</v>
      </c>
      <c r="C56" s="34" t="s">
        <v>375</v>
      </c>
      <c r="D56" s="35">
        <v>1</v>
      </c>
      <c r="E56" s="86">
        <v>25</v>
      </c>
      <c r="F56" s="36">
        <v>50</v>
      </c>
      <c r="G56" s="59">
        <f t="shared" si="12"/>
        <v>318.75</v>
      </c>
      <c r="H56" s="37"/>
      <c r="I56" s="38" t="s">
        <v>158</v>
      </c>
      <c r="J56" s="39">
        <f t="shared" si="19"/>
        <v>0</v>
      </c>
      <c r="K56" s="64" t="s">
        <v>865</v>
      </c>
      <c r="M56" s="64" t="s">
        <v>866</v>
      </c>
      <c r="P56" s="68">
        <f t="shared" si="1"/>
        <v>0</v>
      </c>
      <c r="Q56" s="78"/>
      <c r="R56" s="71">
        <f t="shared" si="23"/>
        <v>0</v>
      </c>
      <c r="S56" s="32" t="str">
        <f t="shared" si="3"/>
        <v>-</v>
      </c>
      <c r="T56" s="2">
        <v>255</v>
      </c>
      <c r="U56" s="2"/>
      <c r="V56" s="49">
        <v>1.25</v>
      </c>
      <c r="W56" s="49">
        <f t="shared" si="20"/>
        <v>318.75</v>
      </c>
      <c r="X56" s="50">
        <f t="shared" si="21"/>
        <v>0</v>
      </c>
      <c r="Y56" s="63">
        <f t="shared" si="6"/>
        <v>318.75</v>
      </c>
      <c r="Z56" s="50">
        <f t="shared" si="7"/>
        <v>318.75</v>
      </c>
      <c r="AA56" s="51"/>
      <c r="AB56" s="52">
        <v>0.48</v>
      </c>
      <c r="AC56" s="50">
        <f t="shared" si="22"/>
        <v>0</v>
      </c>
      <c r="AD56" s="50">
        <f t="shared" si="9"/>
        <v>0</v>
      </c>
      <c r="AE56" s="50">
        <f t="shared" si="10"/>
        <v>7.68</v>
      </c>
      <c r="AF56" s="53">
        <f t="shared" si="11"/>
        <v>7.68</v>
      </c>
      <c r="AH56" s="4">
        <f t="shared" si="13"/>
        <v>318.75</v>
      </c>
      <c r="AJ56" s="4">
        <f t="shared" si="14"/>
        <v>318.75</v>
      </c>
      <c r="AL56" s="4">
        <f t="shared" si="15"/>
        <v>318.75</v>
      </c>
      <c r="AN56" s="4">
        <f t="shared" si="16"/>
        <v>318.75</v>
      </c>
      <c r="AO56" s="92"/>
      <c r="AQ56" s="93"/>
      <c r="AS56" s="93"/>
      <c r="AT56" s="94"/>
      <c r="AU56" s="93"/>
    </row>
    <row r="57" spans="1:47" x14ac:dyDescent="0.25">
      <c r="A57" s="197"/>
      <c r="B57" s="33" t="s">
        <v>421</v>
      </c>
      <c r="C57" s="34" t="s">
        <v>376</v>
      </c>
      <c r="D57" s="35">
        <v>1</v>
      </c>
      <c r="E57" s="86">
        <v>25</v>
      </c>
      <c r="F57" s="36">
        <v>25</v>
      </c>
      <c r="G57" s="59">
        <f t="shared" si="12"/>
        <v>376.64</v>
      </c>
      <c r="H57" s="37"/>
      <c r="I57" s="38" t="s">
        <v>158</v>
      </c>
      <c r="J57" s="39">
        <f t="shared" si="19"/>
        <v>0</v>
      </c>
      <c r="K57" s="64" t="s">
        <v>867</v>
      </c>
      <c r="M57" s="64" t="s">
        <v>868</v>
      </c>
      <c r="P57" s="68">
        <f t="shared" si="1"/>
        <v>0</v>
      </c>
      <c r="Q57" s="78"/>
      <c r="R57" s="71">
        <f t="shared" si="23"/>
        <v>0</v>
      </c>
      <c r="S57" s="32" t="str">
        <f t="shared" si="3"/>
        <v>-</v>
      </c>
      <c r="T57" s="2">
        <v>301.31</v>
      </c>
      <c r="U57" s="2"/>
      <c r="V57" s="49">
        <v>1.25</v>
      </c>
      <c r="W57" s="49">
        <f t="shared" si="20"/>
        <v>376.63749999999999</v>
      </c>
      <c r="X57" s="50">
        <f t="shared" si="21"/>
        <v>0</v>
      </c>
      <c r="Y57" s="63">
        <f t="shared" si="6"/>
        <v>376.63749999999999</v>
      </c>
      <c r="Z57" s="50">
        <f t="shared" si="7"/>
        <v>376.64</v>
      </c>
      <c r="AA57" s="51"/>
      <c r="AB57" s="52">
        <v>0.64</v>
      </c>
      <c r="AC57" s="50">
        <f t="shared" si="22"/>
        <v>0</v>
      </c>
      <c r="AD57" s="50">
        <f t="shared" si="9"/>
        <v>0</v>
      </c>
      <c r="AE57" s="50">
        <f t="shared" si="10"/>
        <v>10.24</v>
      </c>
      <c r="AF57" s="53">
        <f t="shared" si="11"/>
        <v>10.24</v>
      </c>
      <c r="AH57" s="4">
        <f t="shared" si="13"/>
        <v>376.64</v>
      </c>
      <c r="AJ57" s="4">
        <f t="shared" si="14"/>
        <v>376.64</v>
      </c>
      <c r="AL57" s="4">
        <f t="shared" si="15"/>
        <v>376.64</v>
      </c>
      <c r="AN57" s="4">
        <f t="shared" si="16"/>
        <v>376.64</v>
      </c>
      <c r="AO57" s="92"/>
      <c r="AQ57" s="93"/>
      <c r="AS57" s="93"/>
      <c r="AT57" s="94"/>
      <c r="AU57" s="93"/>
    </row>
    <row r="58" spans="1:47" x14ac:dyDescent="0.25">
      <c r="A58" s="197"/>
      <c r="B58" s="33" t="s">
        <v>422</v>
      </c>
      <c r="C58" s="34" t="s">
        <v>377</v>
      </c>
      <c r="D58" s="35">
        <v>1</v>
      </c>
      <c r="E58" s="86">
        <v>10</v>
      </c>
      <c r="F58" s="36">
        <v>200</v>
      </c>
      <c r="G58" s="59">
        <f t="shared" si="12"/>
        <v>98.75</v>
      </c>
      <c r="H58" s="37"/>
      <c r="I58" s="38" t="s">
        <v>158</v>
      </c>
      <c r="J58" s="39">
        <f t="shared" si="19"/>
        <v>0</v>
      </c>
      <c r="K58" s="64" t="s">
        <v>869</v>
      </c>
      <c r="M58" s="64" t="s">
        <v>870</v>
      </c>
      <c r="P58" s="68">
        <f t="shared" si="1"/>
        <v>0</v>
      </c>
      <c r="Q58" s="78"/>
      <c r="R58" s="71">
        <f t="shared" si="23"/>
        <v>0</v>
      </c>
      <c r="S58" s="32" t="str">
        <f t="shared" si="3"/>
        <v>-</v>
      </c>
      <c r="T58" s="2">
        <v>79</v>
      </c>
      <c r="U58" s="2"/>
      <c r="V58" s="49">
        <v>1.25</v>
      </c>
      <c r="W58" s="49">
        <f t="shared" si="20"/>
        <v>98.75</v>
      </c>
      <c r="X58" s="50">
        <f t="shared" si="21"/>
        <v>0</v>
      </c>
      <c r="Y58" s="63">
        <f t="shared" si="6"/>
        <v>98.75</v>
      </c>
      <c r="Z58" s="50">
        <f t="shared" si="7"/>
        <v>98.75</v>
      </c>
      <c r="AA58" s="51"/>
      <c r="AB58" s="52">
        <v>0.12</v>
      </c>
      <c r="AC58" s="50">
        <f t="shared" si="22"/>
        <v>0</v>
      </c>
      <c r="AD58" s="50">
        <f t="shared" si="9"/>
        <v>0</v>
      </c>
      <c r="AE58" s="50">
        <f t="shared" si="10"/>
        <v>1.92</v>
      </c>
      <c r="AF58" s="53">
        <f t="shared" si="11"/>
        <v>1.92</v>
      </c>
      <c r="AH58" s="4">
        <f t="shared" si="13"/>
        <v>98.75</v>
      </c>
      <c r="AJ58" s="4">
        <f t="shared" si="14"/>
        <v>98.75</v>
      </c>
      <c r="AL58" s="4">
        <f t="shared" si="15"/>
        <v>98.75</v>
      </c>
      <c r="AN58" s="4">
        <f t="shared" si="16"/>
        <v>98.75</v>
      </c>
      <c r="AO58" s="92"/>
      <c r="AQ58" s="93"/>
      <c r="AS58" s="93"/>
      <c r="AT58" s="94"/>
      <c r="AU58" s="93"/>
    </row>
    <row r="59" spans="1:47" x14ac:dyDescent="0.25">
      <c r="A59" s="197"/>
      <c r="B59" s="33" t="s">
        <v>423</v>
      </c>
      <c r="C59" s="34" t="s">
        <v>378</v>
      </c>
      <c r="D59" s="35">
        <v>1</v>
      </c>
      <c r="E59" s="86">
        <v>10</v>
      </c>
      <c r="F59" s="36">
        <v>100</v>
      </c>
      <c r="G59" s="59">
        <f t="shared" si="12"/>
        <v>117.5</v>
      </c>
      <c r="H59" s="37"/>
      <c r="I59" s="38" t="s">
        <v>158</v>
      </c>
      <c r="J59" s="39">
        <f t="shared" si="19"/>
        <v>0</v>
      </c>
      <c r="K59" s="64" t="s">
        <v>871</v>
      </c>
      <c r="M59" s="64" t="s">
        <v>872</v>
      </c>
      <c r="P59" s="68">
        <f t="shared" si="1"/>
        <v>0</v>
      </c>
      <c r="Q59" s="78"/>
      <c r="R59" s="71">
        <f t="shared" si="23"/>
        <v>0</v>
      </c>
      <c r="S59" s="32" t="str">
        <f t="shared" si="3"/>
        <v>-</v>
      </c>
      <c r="T59" s="2">
        <v>94</v>
      </c>
      <c r="U59" s="2"/>
      <c r="V59" s="49">
        <v>1.25</v>
      </c>
      <c r="W59" s="49">
        <f t="shared" si="20"/>
        <v>117.5</v>
      </c>
      <c r="X59" s="50">
        <f t="shared" si="21"/>
        <v>0</v>
      </c>
      <c r="Y59" s="63">
        <f t="shared" si="6"/>
        <v>117.5</v>
      </c>
      <c r="Z59" s="50">
        <f t="shared" si="7"/>
        <v>117.5</v>
      </c>
      <c r="AA59" s="51"/>
      <c r="AB59" s="52">
        <v>0.16</v>
      </c>
      <c r="AC59" s="50">
        <f t="shared" si="22"/>
        <v>0</v>
      </c>
      <c r="AD59" s="50">
        <f t="shared" si="9"/>
        <v>0</v>
      </c>
      <c r="AE59" s="50">
        <f t="shared" si="10"/>
        <v>2.56</v>
      </c>
      <c r="AF59" s="53">
        <f t="shared" si="11"/>
        <v>2.56</v>
      </c>
      <c r="AH59" s="4">
        <f t="shared" si="13"/>
        <v>117.5</v>
      </c>
      <c r="AJ59" s="4">
        <f t="shared" si="14"/>
        <v>117.5</v>
      </c>
      <c r="AL59" s="4">
        <f t="shared" si="15"/>
        <v>117.5</v>
      </c>
      <c r="AN59" s="4">
        <f t="shared" si="16"/>
        <v>117.5</v>
      </c>
      <c r="AO59" s="92"/>
      <c r="AQ59" s="93"/>
      <c r="AS59" s="93"/>
      <c r="AT59" s="94"/>
      <c r="AU59" s="93"/>
    </row>
    <row r="60" spans="1:47" x14ac:dyDescent="0.25">
      <c r="A60" s="197"/>
      <c r="B60" s="33" t="s">
        <v>424</v>
      </c>
      <c r="C60" s="34" t="s">
        <v>385</v>
      </c>
      <c r="D60" s="35">
        <v>1</v>
      </c>
      <c r="E60" s="86">
        <v>10</v>
      </c>
      <c r="F60" s="36">
        <v>100</v>
      </c>
      <c r="G60" s="59">
        <f t="shared" si="12"/>
        <v>133.75</v>
      </c>
      <c r="H60" s="37"/>
      <c r="I60" s="38" t="s">
        <v>158</v>
      </c>
      <c r="J60" s="39">
        <f t="shared" si="19"/>
        <v>0</v>
      </c>
      <c r="K60" s="64" t="s">
        <v>873</v>
      </c>
      <c r="M60" s="64" t="s">
        <v>874</v>
      </c>
      <c r="P60" s="68">
        <f t="shared" si="1"/>
        <v>0</v>
      </c>
      <c r="Q60" s="78"/>
      <c r="R60" s="71">
        <f t="shared" si="23"/>
        <v>0</v>
      </c>
      <c r="S60" s="32" t="str">
        <f t="shared" si="3"/>
        <v>-</v>
      </c>
      <c r="T60" s="2">
        <v>107</v>
      </c>
      <c r="U60" s="2"/>
      <c r="V60" s="49">
        <v>1.25</v>
      </c>
      <c r="W60" s="49">
        <f t="shared" si="20"/>
        <v>133.75</v>
      </c>
      <c r="X60" s="50">
        <f t="shared" si="21"/>
        <v>0</v>
      </c>
      <c r="Y60" s="63">
        <f t="shared" si="6"/>
        <v>133.75</v>
      </c>
      <c r="Z60" s="50">
        <f t="shared" si="7"/>
        <v>133.75</v>
      </c>
      <c r="AA60" s="51"/>
      <c r="AB60" s="52">
        <v>0.19</v>
      </c>
      <c r="AC60" s="50">
        <f t="shared" si="22"/>
        <v>0</v>
      </c>
      <c r="AD60" s="50">
        <f t="shared" si="9"/>
        <v>0</v>
      </c>
      <c r="AE60" s="50">
        <f t="shared" si="10"/>
        <v>3.04</v>
      </c>
      <c r="AF60" s="53">
        <f t="shared" si="11"/>
        <v>3.04</v>
      </c>
      <c r="AH60" s="4">
        <f t="shared" si="13"/>
        <v>133.75</v>
      </c>
      <c r="AJ60" s="4">
        <f t="shared" si="14"/>
        <v>133.75</v>
      </c>
      <c r="AL60" s="4">
        <f t="shared" si="15"/>
        <v>133.75</v>
      </c>
      <c r="AN60" s="4">
        <f t="shared" si="16"/>
        <v>133.75</v>
      </c>
      <c r="AO60" s="92"/>
      <c r="AQ60" s="93"/>
      <c r="AS60" s="93"/>
      <c r="AT60" s="94"/>
      <c r="AU60" s="93"/>
    </row>
    <row r="61" spans="1:47" x14ac:dyDescent="0.25">
      <c r="A61" s="197"/>
      <c r="B61" s="33" t="s">
        <v>425</v>
      </c>
      <c r="C61" s="96" t="s">
        <v>384</v>
      </c>
      <c r="D61" s="35">
        <v>1</v>
      </c>
      <c r="E61" s="86">
        <v>10</v>
      </c>
      <c r="F61" s="36">
        <v>100</v>
      </c>
      <c r="G61" s="59">
        <f t="shared" si="12"/>
        <v>199.55</v>
      </c>
      <c r="H61" s="37"/>
      <c r="I61" s="38" t="s">
        <v>158</v>
      </c>
      <c r="J61" s="39">
        <f t="shared" si="19"/>
        <v>0</v>
      </c>
      <c r="K61" s="64" t="s">
        <v>875</v>
      </c>
      <c r="M61" s="64" t="s">
        <v>876</v>
      </c>
      <c r="P61" s="68">
        <f t="shared" si="1"/>
        <v>0</v>
      </c>
      <c r="Q61" s="78"/>
      <c r="R61" s="71">
        <f t="shared" si="23"/>
        <v>0</v>
      </c>
      <c r="S61" s="32" t="str">
        <f t="shared" si="3"/>
        <v>-</v>
      </c>
      <c r="T61" s="2">
        <v>159.63750000000002</v>
      </c>
      <c r="U61" s="2"/>
      <c r="V61" s="49">
        <v>1.25</v>
      </c>
      <c r="W61" s="49">
        <f t="shared" si="20"/>
        <v>199.54687500000003</v>
      </c>
      <c r="X61" s="50">
        <f t="shared" si="21"/>
        <v>0</v>
      </c>
      <c r="Y61" s="63">
        <f t="shared" si="6"/>
        <v>199.54687500000003</v>
      </c>
      <c r="Z61" s="50">
        <f t="shared" si="7"/>
        <v>199.55</v>
      </c>
      <c r="AA61" s="51"/>
      <c r="AB61" s="52">
        <v>0.23</v>
      </c>
      <c r="AC61" s="50">
        <f t="shared" si="22"/>
        <v>0</v>
      </c>
      <c r="AD61" s="50">
        <f t="shared" si="9"/>
        <v>0</v>
      </c>
      <c r="AE61" s="50">
        <f t="shared" si="10"/>
        <v>3.68</v>
      </c>
      <c r="AF61" s="53">
        <f t="shared" si="11"/>
        <v>3.68</v>
      </c>
      <c r="AH61" s="4">
        <f t="shared" si="13"/>
        <v>199.55</v>
      </c>
      <c r="AJ61" s="4">
        <f t="shared" si="14"/>
        <v>199.55</v>
      </c>
      <c r="AL61" s="4">
        <f t="shared" si="15"/>
        <v>199.55</v>
      </c>
      <c r="AN61" s="4">
        <f t="shared" si="16"/>
        <v>199.55</v>
      </c>
      <c r="AO61" s="92"/>
      <c r="AQ61" s="93"/>
      <c r="AS61" s="93"/>
      <c r="AT61" s="94"/>
      <c r="AU61" s="93"/>
    </row>
    <row r="62" spans="1:47" x14ac:dyDescent="0.25">
      <c r="A62" s="197"/>
      <c r="B62" s="33" t="s">
        <v>426</v>
      </c>
      <c r="C62" s="96" t="s">
        <v>383</v>
      </c>
      <c r="D62" s="35">
        <v>1</v>
      </c>
      <c r="E62" s="86">
        <v>10</v>
      </c>
      <c r="F62" s="36">
        <v>100</v>
      </c>
      <c r="G62" s="59">
        <f t="shared" si="12"/>
        <v>185.63</v>
      </c>
      <c r="H62" s="37"/>
      <c r="I62" s="38" t="s">
        <v>158</v>
      </c>
      <c r="J62" s="39">
        <f t="shared" si="19"/>
        <v>0</v>
      </c>
      <c r="K62" s="64" t="s">
        <v>877</v>
      </c>
      <c r="M62" s="64" t="s">
        <v>878</v>
      </c>
      <c r="P62" s="68">
        <f t="shared" si="1"/>
        <v>0</v>
      </c>
      <c r="Q62" s="78"/>
      <c r="R62" s="71">
        <f t="shared" si="23"/>
        <v>0</v>
      </c>
      <c r="S62" s="32" t="str">
        <f t="shared" si="3"/>
        <v>-</v>
      </c>
      <c r="T62" s="2">
        <v>148.5</v>
      </c>
      <c r="U62" s="2"/>
      <c r="V62" s="49">
        <v>1.25</v>
      </c>
      <c r="W62" s="49">
        <f t="shared" si="20"/>
        <v>185.625</v>
      </c>
      <c r="X62" s="50">
        <f t="shared" si="21"/>
        <v>0</v>
      </c>
      <c r="Y62" s="63">
        <f t="shared" si="6"/>
        <v>185.625</v>
      </c>
      <c r="Z62" s="50">
        <f t="shared" si="7"/>
        <v>185.63</v>
      </c>
      <c r="AA62" s="51"/>
      <c r="AB62" s="52">
        <v>0.26</v>
      </c>
      <c r="AC62" s="50">
        <f t="shared" si="22"/>
        <v>0</v>
      </c>
      <c r="AD62" s="50">
        <f t="shared" si="9"/>
        <v>0</v>
      </c>
      <c r="AE62" s="50">
        <f t="shared" si="10"/>
        <v>4.16</v>
      </c>
      <c r="AF62" s="53">
        <f t="shared" si="11"/>
        <v>4.16</v>
      </c>
      <c r="AH62" s="4">
        <f t="shared" si="13"/>
        <v>185.63</v>
      </c>
      <c r="AJ62" s="4">
        <f t="shared" si="14"/>
        <v>185.63</v>
      </c>
      <c r="AL62" s="4">
        <f t="shared" si="15"/>
        <v>185.63</v>
      </c>
      <c r="AN62" s="4">
        <f t="shared" si="16"/>
        <v>185.63</v>
      </c>
      <c r="AO62" s="92"/>
      <c r="AQ62" s="93"/>
      <c r="AS62" s="93"/>
      <c r="AT62" s="94"/>
      <c r="AU62" s="93"/>
    </row>
    <row r="63" spans="1:47" x14ac:dyDescent="0.25">
      <c r="A63" s="197"/>
      <c r="B63" s="33" t="s">
        <v>427</v>
      </c>
      <c r="C63" s="34" t="s">
        <v>382</v>
      </c>
      <c r="D63" s="35">
        <v>1</v>
      </c>
      <c r="E63" s="86">
        <v>10</v>
      </c>
      <c r="F63" s="36">
        <v>50</v>
      </c>
      <c r="G63" s="59">
        <f t="shared" si="12"/>
        <v>187.5</v>
      </c>
      <c r="H63" s="37"/>
      <c r="I63" s="38" t="s">
        <v>158</v>
      </c>
      <c r="J63" s="39">
        <f t="shared" si="19"/>
        <v>0</v>
      </c>
      <c r="K63" s="64" t="s">
        <v>879</v>
      </c>
      <c r="M63" s="64" t="s">
        <v>880</v>
      </c>
      <c r="P63" s="68">
        <f t="shared" si="1"/>
        <v>0</v>
      </c>
      <c r="Q63" s="78"/>
      <c r="R63" s="71">
        <f t="shared" si="23"/>
        <v>0</v>
      </c>
      <c r="S63" s="32" t="str">
        <f t="shared" si="3"/>
        <v>-</v>
      </c>
      <c r="T63" s="2">
        <v>150</v>
      </c>
      <c r="U63" s="2"/>
      <c r="V63" s="49">
        <v>1.25</v>
      </c>
      <c r="W63" s="49">
        <f t="shared" si="20"/>
        <v>187.5</v>
      </c>
      <c r="X63" s="50">
        <f t="shared" si="21"/>
        <v>0</v>
      </c>
      <c r="Y63" s="63">
        <f t="shared" si="6"/>
        <v>187.5</v>
      </c>
      <c r="Z63" s="50">
        <f t="shared" si="7"/>
        <v>187.5</v>
      </c>
      <c r="AA63" s="51"/>
      <c r="AB63" s="52">
        <v>0.3</v>
      </c>
      <c r="AC63" s="50">
        <f t="shared" si="22"/>
        <v>0</v>
      </c>
      <c r="AD63" s="50">
        <f t="shared" si="9"/>
        <v>0</v>
      </c>
      <c r="AE63" s="50">
        <f t="shared" si="10"/>
        <v>4.8</v>
      </c>
      <c r="AF63" s="53">
        <f t="shared" si="11"/>
        <v>4.8</v>
      </c>
      <c r="AH63" s="4">
        <f t="shared" si="13"/>
        <v>187.5</v>
      </c>
      <c r="AJ63" s="4">
        <f t="shared" si="14"/>
        <v>187.5</v>
      </c>
      <c r="AL63" s="4">
        <f t="shared" si="15"/>
        <v>187.5</v>
      </c>
      <c r="AN63" s="4">
        <f t="shared" si="16"/>
        <v>187.5</v>
      </c>
      <c r="AO63" s="92"/>
      <c r="AQ63" s="93"/>
      <c r="AS63" s="93"/>
      <c r="AT63" s="94"/>
      <c r="AU63" s="93"/>
    </row>
    <row r="64" spans="1:47" x14ac:dyDescent="0.25">
      <c r="A64" s="197"/>
      <c r="B64" s="33" t="s">
        <v>428</v>
      </c>
      <c r="C64" s="34" t="s">
        <v>381</v>
      </c>
      <c r="D64" s="35">
        <v>1</v>
      </c>
      <c r="E64" s="86">
        <v>10</v>
      </c>
      <c r="F64" s="36">
        <v>50</v>
      </c>
      <c r="G64" s="59">
        <f t="shared" si="12"/>
        <v>206.25</v>
      </c>
      <c r="H64" s="37"/>
      <c r="I64" s="38" t="s">
        <v>158</v>
      </c>
      <c r="J64" s="39">
        <f t="shared" si="19"/>
        <v>0</v>
      </c>
      <c r="K64" s="64" t="s">
        <v>881</v>
      </c>
      <c r="M64" s="64" t="s">
        <v>882</v>
      </c>
      <c r="P64" s="68">
        <f t="shared" si="1"/>
        <v>0</v>
      </c>
      <c r="Q64" s="78"/>
      <c r="R64" s="71">
        <f t="shared" si="23"/>
        <v>0</v>
      </c>
      <c r="S64" s="32" t="str">
        <f t="shared" si="3"/>
        <v>-</v>
      </c>
      <c r="T64" s="2">
        <v>165</v>
      </c>
      <c r="U64" s="2"/>
      <c r="V64" s="49">
        <v>1.25</v>
      </c>
      <c r="W64" s="49">
        <f t="shared" si="20"/>
        <v>206.25</v>
      </c>
      <c r="X64" s="50">
        <f t="shared" si="21"/>
        <v>0</v>
      </c>
      <c r="Y64" s="63">
        <f t="shared" si="6"/>
        <v>206.25</v>
      </c>
      <c r="Z64" s="50">
        <f t="shared" si="7"/>
        <v>206.25</v>
      </c>
      <c r="AA64" s="51"/>
      <c r="AB64" s="52">
        <v>0.34</v>
      </c>
      <c r="AC64" s="50">
        <f t="shared" si="22"/>
        <v>0</v>
      </c>
      <c r="AD64" s="50">
        <f t="shared" si="9"/>
        <v>0</v>
      </c>
      <c r="AE64" s="50">
        <f t="shared" si="10"/>
        <v>5.44</v>
      </c>
      <c r="AF64" s="53">
        <f t="shared" si="11"/>
        <v>5.44</v>
      </c>
      <c r="AH64" s="4">
        <f t="shared" si="13"/>
        <v>206.25</v>
      </c>
      <c r="AJ64" s="4">
        <f t="shared" si="14"/>
        <v>206.25</v>
      </c>
      <c r="AL64" s="4">
        <f t="shared" si="15"/>
        <v>206.25</v>
      </c>
      <c r="AN64" s="4">
        <f t="shared" si="16"/>
        <v>206.25</v>
      </c>
      <c r="AO64" s="92"/>
      <c r="AQ64" s="93"/>
      <c r="AS64" s="93"/>
      <c r="AT64" s="94"/>
      <c r="AU64" s="93"/>
    </row>
    <row r="65" spans="1:47" x14ac:dyDescent="0.25">
      <c r="A65" s="197"/>
      <c r="B65" s="33" t="s">
        <v>429</v>
      </c>
      <c r="C65" s="96" t="s">
        <v>3556</v>
      </c>
      <c r="D65" s="35">
        <v>1</v>
      </c>
      <c r="E65" s="86">
        <v>10</v>
      </c>
      <c r="F65" s="36">
        <v>50</v>
      </c>
      <c r="G65" s="59">
        <f t="shared" si="12"/>
        <v>275</v>
      </c>
      <c r="H65" s="37"/>
      <c r="I65" s="38" t="s">
        <v>158</v>
      </c>
      <c r="J65" s="39">
        <f t="shared" si="19"/>
        <v>0</v>
      </c>
      <c r="K65" s="64" t="s">
        <v>883</v>
      </c>
      <c r="M65" s="64" t="s">
        <v>884</v>
      </c>
      <c r="P65" s="68">
        <f t="shared" si="1"/>
        <v>0</v>
      </c>
      <c r="Q65" s="78"/>
      <c r="R65" s="71">
        <f t="shared" si="23"/>
        <v>0</v>
      </c>
      <c r="S65" s="32" t="str">
        <f t="shared" si="3"/>
        <v>-</v>
      </c>
      <c r="T65" s="2">
        <v>220</v>
      </c>
      <c r="U65" s="2"/>
      <c r="V65" s="49">
        <v>1.25</v>
      </c>
      <c r="W65" s="49">
        <f t="shared" si="20"/>
        <v>275</v>
      </c>
      <c r="X65" s="50">
        <f t="shared" si="21"/>
        <v>0</v>
      </c>
      <c r="Y65" s="63">
        <f t="shared" si="6"/>
        <v>275</v>
      </c>
      <c r="Z65" s="50">
        <f t="shared" si="7"/>
        <v>275</v>
      </c>
      <c r="AA65" s="51"/>
      <c r="AB65" s="52">
        <v>0.44</v>
      </c>
      <c r="AC65" s="50">
        <f t="shared" si="22"/>
        <v>0</v>
      </c>
      <c r="AD65" s="50">
        <f t="shared" si="9"/>
        <v>0</v>
      </c>
      <c r="AE65" s="50">
        <f t="shared" si="10"/>
        <v>7.04</v>
      </c>
      <c r="AF65" s="53">
        <f t="shared" si="11"/>
        <v>7.04</v>
      </c>
      <c r="AH65" s="4">
        <f t="shared" si="13"/>
        <v>275</v>
      </c>
      <c r="AJ65" s="4">
        <f t="shared" si="14"/>
        <v>275</v>
      </c>
      <c r="AL65" s="4">
        <f t="shared" si="15"/>
        <v>275</v>
      </c>
      <c r="AN65" s="4">
        <f t="shared" si="16"/>
        <v>275</v>
      </c>
      <c r="AO65" s="92"/>
      <c r="AQ65" s="93"/>
      <c r="AS65" s="93"/>
      <c r="AT65" s="94"/>
      <c r="AU65" s="93"/>
    </row>
    <row r="66" spans="1:47" x14ac:dyDescent="0.25">
      <c r="A66" s="197"/>
      <c r="B66" s="33" t="s">
        <v>430</v>
      </c>
      <c r="C66" s="34" t="s">
        <v>380</v>
      </c>
      <c r="D66" s="35">
        <v>1</v>
      </c>
      <c r="E66" s="86">
        <v>25</v>
      </c>
      <c r="F66" s="36">
        <v>25</v>
      </c>
      <c r="G66" s="59">
        <f t="shared" si="12"/>
        <v>385</v>
      </c>
      <c r="H66" s="37"/>
      <c r="I66" s="38" t="s">
        <v>158</v>
      </c>
      <c r="J66" s="39">
        <f t="shared" si="19"/>
        <v>0</v>
      </c>
      <c r="K66" s="64" t="s">
        <v>885</v>
      </c>
      <c r="M66" s="64" t="s">
        <v>886</v>
      </c>
      <c r="P66" s="68">
        <f t="shared" si="1"/>
        <v>0</v>
      </c>
      <c r="Q66" s="78"/>
      <c r="R66" s="71">
        <f t="shared" si="23"/>
        <v>0</v>
      </c>
      <c r="S66" s="32" t="str">
        <f t="shared" si="3"/>
        <v>-</v>
      </c>
      <c r="T66" s="2">
        <v>308</v>
      </c>
      <c r="U66" s="2"/>
      <c r="V66" s="49">
        <v>1.25</v>
      </c>
      <c r="W66" s="49">
        <f t="shared" si="20"/>
        <v>385</v>
      </c>
      <c r="X66" s="50">
        <f t="shared" si="21"/>
        <v>0</v>
      </c>
      <c r="Y66" s="63">
        <f t="shared" si="6"/>
        <v>385</v>
      </c>
      <c r="Z66" s="50">
        <f t="shared" si="7"/>
        <v>385</v>
      </c>
      <c r="AA66" s="51"/>
      <c r="AB66" s="52">
        <v>0.6</v>
      </c>
      <c r="AC66" s="50">
        <f t="shared" si="22"/>
        <v>0</v>
      </c>
      <c r="AD66" s="50">
        <f t="shared" si="9"/>
        <v>0</v>
      </c>
      <c r="AE66" s="50">
        <f t="shared" si="10"/>
        <v>9.6</v>
      </c>
      <c r="AF66" s="53">
        <f t="shared" si="11"/>
        <v>9.6</v>
      </c>
      <c r="AH66" s="4">
        <f t="shared" si="13"/>
        <v>385</v>
      </c>
      <c r="AJ66" s="4">
        <f t="shared" si="14"/>
        <v>385</v>
      </c>
      <c r="AL66" s="4">
        <f t="shared" si="15"/>
        <v>385</v>
      </c>
      <c r="AN66" s="4">
        <f t="shared" si="16"/>
        <v>385</v>
      </c>
      <c r="AO66" s="92"/>
      <c r="AQ66" s="93"/>
      <c r="AS66" s="93"/>
      <c r="AT66" s="94"/>
      <c r="AU66" s="93"/>
    </row>
    <row r="67" spans="1:47" x14ac:dyDescent="0.25">
      <c r="A67" s="197"/>
      <c r="B67" s="33" t="s">
        <v>431</v>
      </c>
      <c r="C67" s="34" t="s">
        <v>379</v>
      </c>
      <c r="D67" s="35">
        <v>1</v>
      </c>
      <c r="E67" s="86">
        <v>25</v>
      </c>
      <c r="F67" s="36">
        <v>25</v>
      </c>
      <c r="G67" s="59">
        <f t="shared" si="12"/>
        <v>443.75</v>
      </c>
      <c r="H67" s="37"/>
      <c r="I67" s="38" t="s">
        <v>158</v>
      </c>
      <c r="J67" s="39">
        <f t="shared" si="19"/>
        <v>0</v>
      </c>
      <c r="K67" s="64" t="s">
        <v>887</v>
      </c>
      <c r="M67" s="64" t="s">
        <v>888</v>
      </c>
      <c r="P67" s="68">
        <f t="shared" si="1"/>
        <v>0</v>
      </c>
      <c r="Q67" s="78"/>
      <c r="R67" s="71">
        <f t="shared" si="23"/>
        <v>0</v>
      </c>
      <c r="S67" s="32" t="str">
        <f t="shared" si="3"/>
        <v>-</v>
      </c>
      <c r="T67" s="2">
        <v>355</v>
      </c>
      <c r="U67" s="2"/>
      <c r="V67" s="49">
        <v>1.25</v>
      </c>
      <c r="W67" s="49">
        <f t="shared" si="20"/>
        <v>443.75</v>
      </c>
      <c r="X67" s="50">
        <f t="shared" si="21"/>
        <v>0</v>
      </c>
      <c r="Y67" s="63">
        <f t="shared" si="6"/>
        <v>443.75</v>
      </c>
      <c r="Z67" s="50">
        <f t="shared" si="7"/>
        <v>443.75</v>
      </c>
      <c r="AA67" s="51"/>
      <c r="AB67" s="52">
        <v>0.76</v>
      </c>
      <c r="AC67" s="50">
        <f t="shared" si="22"/>
        <v>0</v>
      </c>
      <c r="AD67" s="50">
        <f t="shared" si="9"/>
        <v>0</v>
      </c>
      <c r="AE67" s="50">
        <f t="shared" si="10"/>
        <v>12.16</v>
      </c>
      <c r="AF67" s="53">
        <f t="shared" si="11"/>
        <v>12.16</v>
      </c>
      <c r="AH67" s="4">
        <f t="shared" si="13"/>
        <v>443.75</v>
      </c>
      <c r="AJ67" s="4">
        <f t="shared" si="14"/>
        <v>443.75</v>
      </c>
      <c r="AL67" s="4">
        <f t="shared" si="15"/>
        <v>443.75</v>
      </c>
      <c r="AN67" s="4">
        <f t="shared" si="16"/>
        <v>443.75</v>
      </c>
      <c r="AO67" s="92"/>
      <c r="AQ67" s="93"/>
      <c r="AS67" s="93"/>
      <c r="AT67" s="94"/>
      <c r="AU67" s="93"/>
    </row>
    <row r="68" spans="1:47" x14ac:dyDescent="0.25">
      <c r="A68" s="197"/>
      <c r="B68" s="33" t="s">
        <v>657</v>
      </c>
      <c r="C68" s="97" t="s">
        <v>3482</v>
      </c>
      <c r="D68" s="35">
        <v>1</v>
      </c>
      <c r="E68" s="86">
        <v>10</v>
      </c>
      <c r="F68" s="36">
        <v>100</v>
      </c>
      <c r="G68" s="59">
        <f t="shared" si="12"/>
        <v>98.75</v>
      </c>
      <c r="H68" s="37"/>
      <c r="I68" s="38" t="s">
        <v>158</v>
      </c>
      <c r="J68" s="39">
        <f t="shared" si="19"/>
        <v>0</v>
      </c>
      <c r="K68" s="64" t="s">
        <v>889</v>
      </c>
      <c r="M68" s="64" t="s">
        <v>890</v>
      </c>
      <c r="P68" s="68">
        <f t="shared" si="1"/>
        <v>0</v>
      </c>
      <c r="Q68" s="78"/>
      <c r="R68" s="71">
        <f t="shared" si="23"/>
        <v>0</v>
      </c>
      <c r="S68" s="32" t="str">
        <f t="shared" si="3"/>
        <v>-</v>
      </c>
      <c r="T68" s="2">
        <v>79</v>
      </c>
      <c r="U68" s="2"/>
      <c r="V68" s="49">
        <v>1.25</v>
      </c>
      <c r="W68" s="49">
        <f t="shared" si="20"/>
        <v>98.75</v>
      </c>
      <c r="X68" s="50">
        <f t="shared" si="21"/>
        <v>0</v>
      </c>
      <c r="Y68" s="63">
        <f t="shared" si="6"/>
        <v>98.75</v>
      </c>
      <c r="Z68" s="50">
        <f t="shared" si="7"/>
        <v>98.75</v>
      </c>
      <c r="AA68" s="51"/>
      <c r="AB68" s="52">
        <v>0.14000000000000001</v>
      </c>
      <c r="AC68" s="50">
        <f t="shared" si="22"/>
        <v>0</v>
      </c>
      <c r="AD68" s="50">
        <f t="shared" si="9"/>
        <v>0</v>
      </c>
      <c r="AE68" s="50">
        <f t="shared" si="10"/>
        <v>2.2400000000000002</v>
      </c>
      <c r="AF68" s="53">
        <f t="shared" si="11"/>
        <v>2.2400000000000002</v>
      </c>
      <c r="AH68" s="4">
        <f t="shared" si="13"/>
        <v>98.75</v>
      </c>
      <c r="AJ68" s="4">
        <f t="shared" si="14"/>
        <v>98.75</v>
      </c>
      <c r="AL68" s="4">
        <f t="shared" si="15"/>
        <v>98.75</v>
      </c>
      <c r="AN68" s="4">
        <f t="shared" si="16"/>
        <v>98.75</v>
      </c>
      <c r="AO68" s="92"/>
      <c r="AQ68" s="93"/>
      <c r="AS68" s="93"/>
      <c r="AT68" s="94"/>
      <c r="AU68" s="93"/>
    </row>
    <row r="69" spans="1:47" x14ac:dyDescent="0.25">
      <c r="A69" s="197"/>
      <c r="B69" s="33" t="s">
        <v>658</v>
      </c>
      <c r="C69" s="34" t="s">
        <v>637</v>
      </c>
      <c r="D69" s="35">
        <v>1</v>
      </c>
      <c r="E69" s="86">
        <v>10</v>
      </c>
      <c r="F69" s="36">
        <v>100</v>
      </c>
      <c r="G69" s="59">
        <f t="shared" si="12"/>
        <v>143.75</v>
      </c>
      <c r="H69" s="37"/>
      <c r="I69" s="38" t="s">
        <v>158</v>
      </c>
      <c r="J69" s="39">
        <f t="shared" si="19"/>
        <v>0</v>
      </c>
      <c r="K69" s="64" t="s">
        <v>891</v>
      </c>
      <c r="M69" s="64" t="s">
        <v>892</v>
      </c>
      <c r="P69" s="68">
        <f t="shared" si="1"/>
        <v>0</v>
      </c>
      <c r="Q69" s="78"/>
      <c r="R69" s="71">
        <f t="shared" si="23"/>
        <v>0</v>
      </c>
      <c r="S69" s="32" t="str">
        <f t="shared" si="3"/>
        <v>-</v>
      </c>
      <c r="T69" s="2">
        <v>115</v>
      </c>
      <c r="U69" s="2"/>
      <c r="V69" s="49">
        <v>1.25</v>
      </c>
      <c r="W69" s="49">
        <f t="shared" si="20"/>
        <v>143.75</v>
      </c>
      <c r="X69" s="50">
        <f t="shared" si="21"/>
        <v>0</v>
      </c>
      <c r="Y69" s="63">
        <f t="shared" si="6"/>
        <v>143.75</v>
      </c>
      <c r="Z69" s="50">
        <f t="shared" si="7"/>
        <v>143.75</v>
      </c>
      <c r="AA69" s="51"/>
      <c r="AB69" s="52">
        <v>0.18</v>
      </c>
      <c r="AC69" s="50">
        <f t="shared" si="22"/>
        <v>0</v>
      </c>
      <c r="AD69" s="50">
        <f t="shared" si="9"/>
        <v>0</v>
      </c>
      <c r="AE69" s="50">
        <f t="shared" si="10"/>
        <v>2.88</v>
      </c>
      <c r="AF69" s="53">
        <f t="shared" si="11"/>
        <v>2.88</v>
      </c>
      <c r="AH69" s="4">
        <f t="shared" si="13"/>
        <v>143.75</v>
      </c>
      <c r="AJ69" s="4">
        <f t="shared" si="14"/>
        <v>143.75</v>
      </c>
      <c r="AL69" s="4">
        <f t="shared" si="15"/>
        <v>143.75</v>
      </c>
      <c r="AN69" s="4">
        <f t="shared" si="16"/>
        <v>143.75</v>
      </c>
      <c r="AO69" s="92"/>
      <c r="AQ69" s="93"/>
      <c r="AS69" s="93"/>
      <c r="AT69" s="94"/>
      <c r="AU69" s="93"/>
    </row>
    <row r="70" spans="1:47" x14ac:dyDescent="0.25">
      <c r="A70" s="197"/>
      <c r="B70" s="33" t="s">
        <v>659</v>
      </c>
      <c r="C70" s="34" t="s">
        <v>638</v>
      </c>
      <c r="D70" s="35">
        <v>1</v>
      </c>
      <c r="E70" s="86">
        <v>10</v>
      </c>
      <c r="F70" s="36">
        <v>100</v>
      </c>
      <c r="G70" s="59">
        <f t="shared" si="12"/>
        <v>168.75</v>
      </c>
      <c r="H70" s="37"/>
      <c r="I70" s="38" t="s">
        <v>158</v>
      </c>
      <c r="J70" s="39">
        <f t="shared" si="19"/>
        <v>0</v>
      </c>
      <c r="K70" s="64" t="s">
        <v>893</v>
      </c>
      <c r="M70" s="64" t="s">
        <v>894</v>
      </c>
      <c r="P70" s="68">
        <f t="shared" si="1"/>
        <v>0</v>
      </c>
      <c r="Q70" s="78"/>
      <c r="R70" s="71">
        <f t="shared" si="23"/>
        <v>0</v>
      </c>
      <c r="S70" s="32" t="str">
        <f t="shared" si="3"/>
        <v>-</v>
      </c>
      <c r="T70" s="2">
        <v>135</v>
      </c>
      <c r="U70" s="2"/>
      <c r="V70" s="49">
        <v>1.25</v>
      </c>
      <c r="W70" s="49">
        <f t="shared" si="20"/>
        <v>168.75</v>
      </c>
      <c r="X70" s="50">
        <f t="shared" si="21"/>
        <v>0</v>
      </c>
      <c r="Y70" s="63">
        <f t="shared" si="6"/>
        <v>168.75</v>
      </c>
      <c r="Z70" s="50">
        <f t="shared" si="7"/>
        <v>168.75</v>
      </c>
      <c r="AA70" s="51"/>
      <c r="AB70" s="52">
        <v>0.22</v>
      </c>
      <c r="AC70" s="50">
        <f t="shared" si="22"/>
        <v>0</v>
      </c>
      <c r="AD70" s="50">
        <f t="shared" si="9"/>
        <v>0</v>
      </c>
      <c r="AE70" s="50">
        <f t="shared" si="10"/>
        <v>3.52</v>
      </c>
      <c r="AF70" s="53">
        <f t="shared" si="11"/>
        <v>3.52</v>
      </c>
      <c r="AH70" s="4">
        <f t="shared" si="13"/>
        <v>168.75</v>
      </c>
      <c r="AJ70" s="4">
        <f t="shared" si="14"/>
        <v>168.75</v>
      </c>
      <c r="AL70" s="4">
        <f t="shared" si="15"/>
        <v>168.75</v>
      </c>
      <c r="AN70" s="4">
        <f t="shared" si="16"/>
        <v>168.75</v>
      </c>
      <c r="AO70" s="92"/>
      <c r="AQ70" s="93"/>
      <c r="AS70" s="93"/>
      <c r="AT70" s="94"/>
      <c r="AU70" s="93"/>
    </row>
    <row r="71" spans="1:47" x14ac:dyDescent="0.25">
      <c r="A71" s="197"/>
      <c r="B71" s="33" t="s">
        <v>660</v>
      </c>
      <c r="C71" s="34" t="s">
        <v>639</v>
      </c>
      <c r="D71" s="35">
        <v>1</v>
      </c>
      <c r="E71" s="86">
        <v>10</v>
      </c>
      <c r="F71" s="36">
        <v>100</v>
      </c>
      <c r="G71" s="59">
        <f t="shared" si="12"/>
        <v>208.44</v>
      </c>
      <c r="H71" s="37"/>
      <c r="I71" s="38" t="s">
        <v>158</v>
      </c>
      <c r="J71" s="39">
        <f t="shared" si="19"/>
        <v>0</v>
      </c>
      <c r="K71" s="64" t="s">
        <v>895</v>
      </c>
      <c r="M71" s="64" t="s">
        <v>896</v>
      </c>
      <c r="P71" s="68">
        <f t="shared" si="1"/>
        <v>0</v>
      </c>
      <c r="Q71" s="78"/>
      <c r="R71" s="71">
        <f t="shared" si="23"/>
        <v>0</v>
      </c>
      <c r="S71" s="32" t="str">
        <f t="shared" si="3"/>
        <v>-</v>
      </c>
      <c r="T71" s="2">
        <v>166.75</v>
      </c>
      <c r="U71" s="2"/>
      <c r="V71" s="49">
        <v>1.25</v>
      </c>
      <c r="W71" s="49">
        <f t="shared" si="20"/>
        <v>208.4375</v>
      </c>
      <c r="X71" s="50">
        <f t="shared" si="21"/>
        <v>0</v>
      </c>
      <c r="Y71" s="63">
        <f t="shared" si="6"/>
        <v>208.4375</v>
      </c>
      <c r="Z71" s="50">
        <f t="shared" si="7"/>
        <v>208.44</v>
      </c>
      <c r="AA71" s="51"/>
      <c r="AB71" s="52">
        <v>0.25</v>
      </c>
      <c r="AC71" s="50">
        <f t="shared" si="22"/>
        <v>0</v>
      </c>
      <c r="AD71" s="50">
        <f t="shared" si="9"/>
        <v>0</v>
      </c>
      <c r="AE71" s="50">
        <f t="shared" si="10"/>
        <v>4</v>
      </c>
      <c r="AF71" s="53">
        <f t="shared" si="11"/>
        <v>4</v>
      </c>
      <c r="AH71" s="4">
        <f t="shared" si="13"/>
        <v>208.44</v>
      </c>
      <c r="AJ71" s="4">
        <f t="shared" si="14"/>
        <v>208.44</v>
      </c>
      <c r="AL71" s="4">
        <f t="shared" si="15"/>
        <v>208.44</v>
      </c>
      <c r="AN71" s="4">
        <f t="shared" si="16"/>
        <v>208.44</v>
      </c>
      <c r="AO71" s="92"/>
      <c r="AQ71" s="93"/>
      <c r="AS71" s="93"/>
      <c r="AT71" s="94"/>
      <c r="AU71" s="93"/>
    </row>
    <row r="72" spans="1:47" x14ac:dyDescent="0.25">
      <c r="A72" s="197"/>
      <c r="B72" s="33" t="s">
        <v>661</v>
      </c>
      <c r="C72" s="34" t="s">
        <v>640</v>
      </c>
      <c r="D72" s="35">
        <v>1</v>
      </c>
      <c r="E72" s="86">
        <v>10</v>
      </c>
      <c r="F72" s="36">
        <v>50</v>
      </c>
      <c r="G72" s="59">
        <f t="shared" si="12"/>
        <v>198.75</v>
      </c>
      <c r="H72" s="37"/>
      <c r="I72" s="38" t="s">
        <v>158</v>
      </c>
      <c r="J72" s="39">
        <f t="shared" si="19"/>
        <v>0</v>
      </c>
      <c r="K72" s="64" t="s">
        <v>897</v>
      </c>
      <c r="M72" s="64" t="s">
        <v>898</v>
      </c>
      <c r="P72" s="68">
        <f t="shared" si="1"/>
        <v>0</v>
      </c>
      <c r="Q72" s="78"/>
      <c r="R72" s="71">
        <f t="shared" si="23"/>
        <v>0</v>
      </c>
      <c r="S72" s="32" t="str">
        <f t="shared" si="3"/>
        <v>-</v>
      </c>
      <c r="T72" s="2">
        <v>159</v>
      </c>
      <c r="U72" s="2"/>
      <c r="V72" s="49">
        <v>1.25</v>
      </c>
      <c r="W72" s="49">
        <f t="shared" si="20"/>
        <v>198.75</v>
      </c>
      <c r="X72" s="50">
        <f t="shared" si="21"/>
        <v>0</v>
      </c>
      <c r="Y72" s="63">
        <f t="shared" si="6"/>
        <v>198.75</v>
      </c>
      <c r="Z72" s="50">
        <f t="shared" si="7"/>
        <v>198.75</v>
      </c>
      <c r="AA72" s="51"/>
      <c r="AB72" s="52">
        <v>0.3</v>
      </c>
      <c r="AC72" s="50">
        <f t="shared" si="22"/>
        <v>0</v>
      </c>
      <c r="AD72" s="50">
        <f t="shared" si="9"/>
        <v>0</v>
      </c>
      <c r="AE72" s="50">
        <f t="shared" si="10"/>
        <v>4.8</v>
      </c>
      <c r="AF72" s="53">
        <f t="shared" si="11"/>
        <v>4.8</v>
      </c>
      <c r="AH72" s="4">
        <f t="shared" si="13"/>
        <v>198.75</v>
      </c>
      <c r="AJ72" s="4">
        <f t="shared" si="14"/>
        <v>198.75</v>
      </c>
      <c r="AL72" s="4">
        <f t="shared" si="15"/>
        <v>198.75</v>
      </c>
      <c r="AN72" s="4">
        <f t="shared" si="16"/>
        <v>198.75</v>
      </c>
      <c r="AO72" s="92"/>
      <c r="AQ72" s="93"/>
      <c r="AS72" s="93"/>
      <c r="AT72" s="94"/>
      <c r="AU72" s="93"/>
    </row>
    <row r="73" spans="1:47" x14ac:dyDescent="0.25">
      <c r="A73" s="197"/>
      <c r="B73" s="33" t="s">
        <v>662</v>
      </c>
      <c r="C73" s="34" t="s">
        <v>641</v>
      </c>
      <c r="D73" s="35">
        <v>1</v>
      </c>
      <c r="E73" s="86">
        <v>10</v>
      </c>
      <c r="F73" s="36">
        <v>50</v>
      </c>
      <c r="G73" s="59">
        <f t="shared" si="12"/>
        <v>231.25</v>
      </c>
      <c r="H73" s="37"/>
      <c r="I73" s="38" t="s">
        <v>158</v>
      </c>
      <c r="J73" s="39">
        <f t="shared" si="19"/>
        <v>0</v>
      </c>
      <c r="K73" s="64" t="s">
        <v>899</v>
      </c>
      <c r="M73" s="64" t="s">
        <v>900</v>
      </c>
      <c r="P73" s="68">
        <f t="shared" si="1"/>
        <v>0</v>
      </c>
      <c r="Q73" s="78"/>
      <c r="R73" s="71">
        <f t="shared" si="23"/>
        <v>0</v>
      </c>
      <c r="S73" s="32" t="str">
        <f t="shared" si="3"/>
        <v>-</v>
      </c>
      <c r="T73" s="2">
        <v>185</v>
      </c>
      <c r="U73" s="2"/>
      <c r="V73" s="49">
        <v>1.25</v>
      </c>
      <c r="W73" s="49">
        <f t="shared" si="20"/>
        <v>231.25</v>
      </c>
      <c r="X73" s="50">
        <f t="shared" si="21"/>
        <v>0</v>
      </c>
      <c r="Y73" s="63">
        <f t="shared" si="6"/>
        <v>231.25</v>
      </c>
      <c r="Z73" s="50">
        <f t="shared" si="7"/>
        <v>231.25</v>
      </c>
      <c r="AA73" s="51"/>
      <c r="AB73" s="52">
        <v>0.34</v>
      </c>
      <c r="AC73" s="50">
        <f t="shared" si="22"/>
        <v>0</v>
      </c>
      <c r="AD73" s="50">
        <f t="shared" si="9"/>
        <v>0</v>
      </c>
      <c r="AE73" s="50">
        <f t="shared" si="10"/>
        <v>5.44</v>
      </c>
      <c r="AF73" s="53">
        <f t="shared" si="11"/>
        <v>5.44</v>
      </c>
      <c r="AH73" s="4">
        <f t="shared" si="13"/>
        <v>231.25</v>
      </c>
      <c r="AJ73" s="4">
        <f t="shared" si="14"/>
        <v>231.25</v>
      </c>
      <c r="AL73" s="4">
        <f t="shared" si="15"/>
        <v>231.25</v>
      </c>
      <c r="AN73" s="4">
        <f t="shared" si="16"/>
        <v>231.25</v>
      </c>
      <c r="AO73" s="92"/>
      <c r="AQ73" s="93"/>
      <c r="AS73" s="93"/>
      <c r="AT73" s="94"/>
      <c r="AU73" s="93"/>
    </row>
    <row r="74" spans="1:47" x14ac:dyDescent="0.25">
      <c r="A74" s="197"/>
      <c r="B74" s="33" t="s">
        <v>663</v>
      </c>
      <c r="C74" s="34" t="s">
        <v>642</v>
      </c>
      <c r="D74" s="35">
        <v>1</v>
      </c>
      <c r="E74" s="86">
        <v>10</v>
      </c>
      <c r="F74" s="36">
        <v>50</v>
      </c>
      <c r="G74" s="59">
        <f t="shared" si="12"/>
        <v>237.5</v>
      </c>
      <c r="H74" s="37"/>
      <c r="I74" s="38" t="s">
        <v>158</v>
      </c>
      <c r="J74" s="39">
        <f t="shared" ref="J74:J92" si="24">G74*H74</f>
        <v>0</v>
      </c>
      <c r="K74" s="64" t="s">
        <v>901</v>
      </c>
      <c r="M74" s="64" t="s">
        <v>902</v>
      </c>
      <c r="P74" s="68">
        <f t="shared" si="1"/>
        <v>0</v>
      </c>
      <c r="Q74" s="78"/>
      <c r="R74" s="71">
        <f t="shared" si="23"/>
        <v>0</v>
      </c>
      <c r="S74" s="32" t="str">
        <f t="shared" si="3"/>
        <v>-</v>
      </c>
      <c r="T74" s="2">
        <v>190</v>
      </c>
      <c r="U74" s="2"/>
      <c r="V74" s="49">
        <v>1.25</v>
      </c>
      <c r="W74" s="49">
        <f t="shared" ref="W74:W105" si="25">T74*V74</f>
        <v>237.5</v>
      </c>
      <c r="X74" s="50">
        <f t="shared" ref="X74:X92" si="26">R74*0.01</f>
        <v>0</v>
      </c>
      <c r="Y74" s="63">
        <f t="shared" si="6"/>
        <v>237.5</v>
      </c>
      <c r="Z74" s="50">
        <f t="shared" si="7"/>
        <v>237.5</v>
      </c>
      <c r="AA74" s="51"/>
      <c r="AB74" s="52">
        <v>0.38</v>
      </c>
      <c r="AC74" s="50">
        <f t="shared" ref="AC74:AC105" si="27">H74*AB74</f>
        <v>0</v>
      </c>
      <c r="AD74" s="50">
        <f t="shared" si="9"/>
        <v>0</v>
      </c>
      <c r="AE74" s="50">
        <f t="shared" si="10"/>
        <v>6.08</v>
      </c>
      <c r="AF74" s="53">
        <f t="shared" si="11"/>
        <v>6.08</v>
      </c>
      <c r="AH74" s="4">
        <f t="shared" si="13"/>
        <v>237.5</v>
      </c>
      <c r="AJ74" s="4">
        <f t="shared" si="14"/>
        <v>237.5</v>
      </c>
      <c r="AL74" s="4">
        <f t="shared" si="15"/>
        <v>237.5</v>
      </c>
      <c r="AN74" s="4">
        <f t="shared" si="16"/>
        <v>237.5</v>
      </c>
      <c r="AO74" s="92"/>
      <c r="AQ74" s="93"/>
      <c r="AS74" s="93"/>
      <c r="AT74" s="94"/>
      <c r="AU74" s="93"/>
    </row>
    <row r="75" spans="1:47" x14ac:dyDescent="0.25">
      <c r="A75" s="197"/>
      <c r="B75" s="33" t="s">
        <v>664</v>
      </c>
      <c r="C75" s="96" t="s">
        <v>3544</v>
      </c>
      <c r="D75" s="35">
        <v>1</v>
      </c>
      <c r="E75" s="86">
        <v>10</v>
      </c>
      <c r="F75" s="36">
        <v>50</v>
      </c>
      <c r="G75" s="59">
        <f t="shared" si="12"/>
        <v>337.5</v>
      </c>
      <c r="H75" s="37"/>
      <c r="I75" s="38" t="s">
        <v>158</v>
      </c>
      <c r="J75" s="39">
        <f t="shared" si="24"/>
        <v>0</v>
      </c>
      <c r="K75" s="64" t="s">
        <v>903</v>
      </c>
      <c r="M75" s="64" t="s">
        <v>904</v>
      </c>
      <c r="P75" s="68">
        <f t="shared" si="1"/>
        <v>0</v>
      </c>
      <c r="Q75" s="78"/>
      <c r="R75" s="71">
        <f t="shared" si="23"/>
        <v>0</v>
      </c>
      <c r="S75" s="32" t="str">
        <f t="shared" ref="S75:S170" si="28">IF(P75&gt;18,"ПЕРЕБОР","-")</f>
        <v>-</v>
      </c>
      <c r="T75" s="2">
        <v>270</v>
      </c>
      <c r="U75" s="2"/>
      <c r="V75" s="49">
        <v>1.25</v>
      </c>
      <c r="W75" s="49">
        <f t="shared" si="25"/>
        <v>337.5</v>
      </c>
      <c r="X75" s="50">
        <f t="shared" si="26"/>
        <v>0</v>
      </c>
      <c r="Y75" s="63">
        <f t="shared" si="6"/>
        <v>337.5</v>
      </c>
      <c r="Z75" s="50">
        <f t="shared" si="7"/>
        <v>337.5</v>
      </c>
      <c r="AA75" s="51"/>
      <c r="AB75" s="52">
        <v>0.48</v>
      </c>
      <c r="AC75" s="50">
        <f t="shared" si="27"/>
        <v>0</v>
      </c>
      <c r="AD75" s="50">
        <f t="shared" si="9"/>
        <v>0</v>
      </c>
      <c r="AE75" s="50">
        <f t="shared" si="10"/>
        <v>7.68</v>
      </c>
      <c r="AF75" s="53">
        <f t="shared" si="11"/>
        <v>7.68</v>
      </c>
      <c r="AH75" s="4">
        <f t="shared" ref="AH75:AH146" si="29">ROUNDUP(AN75,2)</f>
        <v>337.5</v>
      </c>
      <c r="AJ75" s="4">
        <f t="shared" ref="AJ75:AJ146" si="30">IF($V$4,AL75+AF75,AL75)</f>
        <v>337.5</v>
      </c>
      <c r="AL75" s="4">
        <f t="shared" ref="AL75:AL146" si="31">IF($V$5,Z75-Z75*10%,Z75)</f>
        <v>337.5</v>
      </c>
      <c r="AN75" s="4">
        <f t="shared" ref="AN75:AN138" si="32">IF($V$3,AJ75-((AJ75*1.18031)-AJ75),AJ75)</f>
        <v>337.5</v>
      </c>
      <c r="AO75" s="92"/>
      <c r="AQ75" s="93"/>
      <c r="AS75" s="93"/>
      <c r="AT75" s="94"/>
      <c r="AU75" s="93"/>
    </row>
    <row r="76" spans="1:47" x14ac:dyDescent="0.25">
      <c r="A76" s="197"/>
      <c r="B76" s="33" t="s">
        <v>665</v>
      </c>
      <c r="C76" s="34" t="s">
        <v>643</v>
      </c>
      <c r="D76" s="35">
        <v>1</v>
      </c>
      <c r="E76" s="86">
        <v>25</v>
      </c>
      <c r="F76" s="36">
        <v>25</v>
      </c>
      <c r="G76" s="59">
        <f t="shared" si="12"/>
        <v>412.5</v>
      </c>
      <c r="H76" s="37"/>
      <c r="I76" s="38" t="s">
        <v>158</v>
      </c>
      <c r="J76" s="39">
        <f t="shared" si="24"/>
        <v>0</v>
      </c>
      <c r="K76" s="64" t="s">
        <v>905</v>
      </c>
      <c r="M76" s="64" t="s">
        <v>906</v>
      </c>
      <c r="P76" s="68">
        <f t="shared" ref="P76:P171" si="33">$P$8</f>
        <v>0</v>
      </c>
      <c r="Q76" s="78"/>
      <c r="R76" s="71">
        <f>IF(Q76&gt;0,Q76,P76)</f>
        <v>0</v>
      </c>
      <c r="S76" s="32" t="str">
        <f t="shared" si="28"/>
        <v>-</v>
      </c>
      <c r="T76" s="2">
        <v>330</v>
      </c>
      <c r="U76" s="2"/>
      <c r="V76" s="49">
        <v>1.25</v>
      </c>
      <c r="W76" s="49">
        <f t="shared" si="25"/>
        <v>412.5</v>
      </c>
      <c r="X76" s="50">
        <f t="shared" si="26"/>
        <v>0</v>
      </c>
      <c r="Y76" s="63">
        <f t="shared" ref="Y76:Y171" si="34">W76-(W76*X76)</f>
        <v>412.5</v>
      </c>
      <c r="Z76" s="50">
        <f t="shared" ref="Z76:Z171" si="35">ROUND(Y76,2)</f>
        <v>412.5</v>
      </c>
      <c r="AA76" s="51"/>
      <c r="AB76" s="52">
        <v>0.64</v>
      </c>
      <c r="AC76" s="50">
        <f t="shared" si="27"/>
        <v>0</v>
      </c>
      <c r="AD76" s="50">
        <f>AC76*$P$7</f>
        <v>0</v>
      </c>
      <c r="AE76" s="50">
        <f>AB76*$P$7</f>
        <v>10.24</v>
      </c>
      <c r="AF76" s="53">
        <f t="shared" ref="AF76:AF173" si="36">ROUND(AE76,2)</f>
        <v>10.24</v>
      </c>
      <c r="AH76" s="4">
        <f t="shared" si="29"/>
        <v>412.5</v>
      </c>
      <c r="AJ76" s="4">
        <f t="shared" si="30"/>
        <v>412.5</v>
      </c>
      <c r="AL76" s="4">
        <f t="shared" si="31"/>
        <v>412.5</v>
      </c>
      <c r="AN76" s="4">
        <f t="shared" si="32"/>
        <v>412.5</v>
      </c>
      <c r="AO76" s="92"/>
      <c r="AQ76" s="93"/>
      <c r="AS76" s="93"/>
      <c r="AT76" s="94"/>
      <c r="AU76" s="93"/>
    </row>
    <row r="77" spans="1:47" x14ac:dyDescent="0.25">
      <c r="A77" s="197"/>
      <c r="B77" s="33" t="s">
        <v>666</v>
      </c>
      <c r="C77" s="34" t="s">
        <v>644</v>
      </c>
      <c r="D77" s="35">
        <v>1</v>
      </c>
      <c r="E77" s="86">
        <v>25</v>
      </c>
      <c r="F77" s="36">
        <v>25</v>
      </c>
      <c r="G77" s="59">
        <f>AH77</f>
        <v>487.5</v>
      </c>
      <c r="H77" s="37"/>
      <c r="I77" s="38" t="s">
        <v>158</v>
      </c>
      <c r="J77" s="39">
        <f t="shared" si="24"/>
        <v>0</v>
      </c>
      <c r="K77" s="64" t="s">
        <v>907</v>
      </c>
      <c r="M77" s="64" t="s">
        <v>908</v>
      </c>
      <c r="P77" s="68">
        <f t="shared" si="33"/>
        <v>0</v>
      </c>
      <c r="Q77" s="78"/>
      <c r="R77" s="71">
        <f>IF(Q77&gt;0,Q77,P77)</f>
        <v>0</v>
      </c>
      <c r="S77" s="32" t="str">
        <f>IF(P77&gt;18,"ПЕРЕБОР","-")</f>
        <v>-</v>
      </c>
      <c r="T77" s="2">
        <v>390</v>
      </c>
      <c r="U77" s="2"/>
      <c r="V77" s="49">
        <v>1.25</v>
      </c>
      <c r="W77" s="49">
        <f t="shared" si="25"/>
        <v>487.5</v>
      </c>
      <c r="X77" s="50">
        <f t="shared" si="26"/>
        <v>0</v>
      </c>
      <c r="Y77" s="63">
        <f t="shared" si="34"/>
        <v>487.5</v>
      </c>
      <c r="Z77" s="50">
        <f t="shared" si="35"/>
        <v>487.5</v>
      </c>
      <c r="AA77" s="51"/>
      <c r="AB77" s="52">
        <v>0.8</v>
      </c>
      <c r="AC77" s="50">
        <f t="shared" si="27"/>
        <v>0</v>
      </c>
      <c r="AD77" s="50">
        <f t="shared" ref="AD77:AD92" si="37">AC77*$P$7</f>
        <v>0</v>
      </c>
      <c r="AE77" s="50">
        <f t="shared" ref="AE77:AE92" si="38">AB77*$P$7</f>
        <v>12.8</v>
      </c>
      <c r="AF77" s="53">
        <f t="shared" ref="AF77:AF92" si="39">ROUND(AE77,2)</f>
        <v>12.8</v>
      </c>
      <c r="AH77" s="4">
        <f t="shared" si="29"/>
        <v>487.5</v>
      </c>
      <c r="AJ77" s="4">
        <f t="shared" si="30"/>
        <v>487.5</v>
      </c>
      <c r="AL77" s="4">
        <f t="shared" si="31"/>
        <v>487.5</v>
      </c>
      <c r="AN77" s="4">
        <f t="shared" si="32"/>
        <v>487.5</v>
      </c>
      <c r="AO77" s="92"/>
      <c r="AQ77" s="93"/>
      <c r="AS77" s="93"/>
      <c r="AT77" s="94"/>
      <c r="AU77" s="93"/>
    </row>
    <row r="78" spans="1:47" x14ac:dyDescent="0.25">
      <c r="A78" s="197"/>
      <c r="B78" s="33" t="s">
        <v>1902</v>
      </c>
      <c r="C78" s="34" t="s">
        <v>1843</v>
      </c>
      <c r="D78" s="35">
        <v>1</v>
      </c>
      <c r="E78" s="86">
        <v>10</v>
      </c>
      <c r="F78" s="36">
        <v>100</v>
      </c>
      <c r="G78" s="59">
        <f t="shared" ref="G78:G92" si="40">AH78</f>
        <v>171.25</v>
      </c>
      <c r="H78" s="37"/>
      <c r="I78" s="38" t="s">
        <v>158</v>
      </c>
      <c r="J78" s="39">
        <f t="shared" si="24"/>
        <v>0</v>
      </c>
      <c r="K78" s="64" t="s">
        <v>1917</v>
      </c>
      <c r="M78" s="64" t="s">
        <v>1932</v>
      </c>
      <c r="P78" s="68">
        <f t="shared" si="33"/>
        <v>0</v>
      </c>
      <c r="Q78" s="78"/>
      <c r="R78" s="71">
        <f>IF(Q78&gt;0,Q78,P78)</f>
        <v>0</v>
      </c>
      <c r="S78" s="32" t="str">
        <f>IF(P78&gt;18,"ПЕРЕБОР","-")</f>
        <v>-</v>
      </c>
      <c r="T78" s="2">
        <v>137</v>
      </c>
      <c r="U78" s="2"/>
      <c r="V78" s="49">
        <v>1.25</v>
      </c>
      <c r="W78" s="49">
        <f t="shared" si="25"/>
        <v>171.25</v>
      </c>
      <c r="X78" s="50">
        <f t="shared" si="26"/>
        <v>0</v>
      </c>
      <c r="Y78" s="63">
        <f t="shared" si="34"/>
        <v>171.25</v>
      </c>
      <c r="Z78" s="50">
        <f t="shared" si="35"/>
        <v>171.25</v>
      </c>
      <c r="AA78" s="51"/>
      <c r="AB78" s="52">
        <v>0.19</v>
      </c>
      <c r="AC78" s="50">
        <f t="shared" si="27"/>
        <v>0</v>
      </c>
      <c r="AD78" s="50">
        <f t="shared" si="37"/>
        <v>0</v>
      </c>
      <c r="AE78" s="50">
        <f t="shared" si="38"/>
        <v>3.04</v>
      </c>
      <c r="AF78" s="53">
        <f t="shared" si="39"/>
        <v>3.04</v>
      </c>
      <c r="AH78" s="4">
        <f t="shared" si="29"/>
        <v>171.25</v>
      </c>
      <c r="AJ78" s="4">
        <f t="shared" si="30"/>
        <v>171.25</v>
      </c>
      <c r="AL78" s="4">
        <f t="shared" si="31"/>
        <v>171.25</v>
      </c>
      <c r="AN78" s="4">
        <f t="shared" si="32"/>
        <v>171.25</v>
      </c>
      <c r="AO78" s="92"/>
      <c r="AQ78" s="93"/>
      <c r="AS78" s="93"/>
      <c r="AT78" s="94"/>
      <c r="AU78" s="93"/>
    </row>
    <row r="79" spans="1:47" x14ac:dyDescent="0.25">
      <c r="A79" s="197"/>
      <c r="B79" s="33" t="s">
        <v>1903</v>
      </c>
      <c r="C79" s="34" t="s">
        <v>1844</v>
      </c>
      <c r="D79" s="35">
        <v>1</v>
      </c>
      <c r="E79" s="86">
        <v>10</v>
      </c>
      <c r="F79" s="36">
        <v>100</v>
      </c>
      <c r="G79" s="59">
        <f t="shared" si="40"/>
        <v>181.25</v>
      </c>
      <c r="H79" s="37"/>
      <c r="I79" s="38" t="s">
        <v>158</v>
      </c>
      <c r="J79" s="39">
        <f t="shared" si="24"/>
        <v>0</v>
      </c>
      <c r="K79" s="64" t="s">
        <v>1918</v>
      </c>
      <c r="M79" s="64" t="s">
        <v>1933</v>
      </c>
      <c r="P79" s="68">
        <f t="shared" si="33"/>
        <v>0</v>
      </c>
      <c r="Q79" s="78"/>
      <c r="R79" s="71">
        <f t="shared" ref="R79:R92" si="41">IF(Q79&gt;0,Q79,P79)</f>
        <v>0</v>
      </c>
      <c r="S79" s="32" t="str">
        <f t="shared" ref="S79:S92" si="42">IF(P79&gt;18,"ПЕРЕБОР","-")</f>
        <v>-</v>
      </c>
      <c r="T79" s="2">
        <v>145</v>
      </c>
      <c r="U79" s="2"/>
      <c r="V79" s="49">
        <v>1.25</v>
      </c>
      <c r="W79" s="49">
        <f t="shared" si="25"/>
        <v>181.25</v>
      </c>
      <c r="X79" s="50">
        <f t="shared" si="26"/>
        <v>0</v>
      </c>
      <c r="Y79" s="63">
        <f t="shared" si="34"/>
        <v>181.25</v>
      </c>
      <c r="Z79" s="50">
        <f t="shared" si="35"/>
        <v>181.25</v>
      </c>
      <c r="AA79" s="51"/>
      <c r="AB79" s="52">
        <v>0.24</v>
      </c>
      <c r="AC79" s="50">
        <f t="shared" si="27"/>
        <v>0</v>
      </c>
      <c r="AD79" s="50">
        <f t="shared" si="37"/>
        <v>0</v>
      </c>
      <c r="AE79" s="50">
        <f t="shared" si="38"/>
        <v>3.84</v>
      </c>
      <c r="AF79" s="53">
        <f t="shared" si="39"/>
        <v>3.84</v>
      </c>
      <c r="AH79" s="4">
        <f t="shared" si="29"/>
        <v>181.25</v>
      </c>
      <c r="AJ79" s="4">
        <f t="shared" si="30"/>
        <v>181.25</v>
      </c>
      <c r="AL79" s="4">
        <f t="shared" si="31"/>
        <v>181.25</v>
      </c>
      <c r="AN79" s="4">
        <f t="shared" si="32"/>
        <v>181.25</v>
      </c>
      <c r="AO79" s="92"/>
      <c r="AQ79" s="93"/>
      <c r="AS79" s="93"/>
      <c r="AT79" s="94"/>
      <c r="AU79" s="93"/>
    </row>
    <row r="80" spans="1:47" x14ac:dyDescent="0.25">
      <c r="A80" s="197"/>
      <c r="B80" s="33" t="s">
        <v>1904</v>
      </c>
      <c r="C80" s="34" t="s">
        <v>1845</v>
      </c>
      <c r="D80" s="35">
        <v>1</v>
      </c>
      <c r="E80" s="86">
        <v>25</v>
      </c>
      <c r="F80" s="36">
        <v>50</v>
      </c>
      <c r="G80" s="59">
        <f t="shared" si="40"/>
        <v>211.25</v>
      </c>
      <c r="H80" s="37"/>
      <c r="I80" s="38" t="s">
        <v>158</v>
      </c>
      <c r="J80" s="39">
        <f t="shared" si="24"/>
        <v>0</v>
      </c>
      <c r="K80" s="64" t="s">
        <v>1919</v>
      </c>
      <c r="M80" s="64" t="s">
        <v>1934</v>
      </c>
      <c r="P80" s="68">
        <f t="shared" si="33"/>
        <v>0</v>
      </c>
      <c r="Q80" s="78"/>
      <c r="R80" s="71">
        <f t="shared" si="41"/>
        <v>0</v>
      </c>
      <c r="S80" s="32" t="str">
        <f t="shared" si="42"/>
        <v>-</v>
      </c>
      <c r="T80" s="2">
        <v>169</v>
      </c>
      <c r="U80" s="2"/>
      <c r="V80" s="49">
        <v>1.25</v>
      </c>
      <c r="W80" s="49">
        <f t="shared" si="25"/>
        <v>211.25</v>
      </c>
      <c r="X80" s="50">
        <f t="shared" si="26"/>
        <v>0</v>
      </c>
      <c r="Y80" s="63">
        <f t="shared" si="34"/>
        <v>211.25</v>
      </c>
      <c r="Z80" s="50">
        <f t="shared" si="35"/>
        <v>211.25</v>
      </c>
      <c r="AA80" s="51"/>
      <c r="AB80" s="52">
        <v>0.32</v>
      </c>
      <c r="AC80" s="50">
        <f t="shared" si="27"/>
        <v>0</v>
      </c>
      <c r="AD80" s="50">
        <f t="shared" si="37"/>
        <v>0</v>
      </c>
      <c r="AE80" s="50">
        <f t="shared" si="38"/>
        <v>5.12</v>
      </c>
      <c r="AF80" s="53">
        <f t="shared" si="39"/>
        <v>5.12</v>
      </c>
      <c r="AH80" s="4">
        <f t="shared" si="29"/>
        <v>211.25</v>
      </c>
      <c r="AJ80" s="4">
        <f t="shared" si="30"/>
        <v>211.25</v>
      </c>
      <c r="AL80" s="4">
        <f t="shared" si="31"/>
        <v>211.25</v>
      </c>
      <c r="AN80" s="4">
        <f t="shared" si="32"/>
        <v>211.25</v>
      </c>
      <c r="AO80" s="92"/>
      <c r="AQ80" s="93"/>
      <c r="AS80" s="93"/>
      <c r="AT80" s="94"/>
      <c r="AU80" s="93"/>
    </row>
    <row r="81" spans="1:47" x14ac:dyDescent="0.25">
      <c r="A81" s="197"/>
      <c r="B81" s="33" t="s">
        <v>1905</v>
      </c>
      <c r="C81" s="34" t="s">
        <v>1846</v>
      </c>
      <c r="D81" s="35">
        <v>1</v>
      </c>
      <c r="E81" s="86">
        <v>25</v>
      </c>
      <c r="F81" s="36">
        <v>50</v>
      </c>
      <c r="G81" s="59">
        <f t="shared" si="40"/>
        <v>286.06</v>
      </c>
      <c r="H81" s="37"/>
      <c r="I81" s="38" t="s">
        <v>158</v>
      </c>
      <c r="J81" s="39">
        <f t="shared" si="24"/>
        <v>0</v>
      </c>
      <c r="K81" s="64" t="s">
        <v>1920</v>
      </c>
      <c r="M81" s="64" t="s">
        <v>1935</v>
      </c>
      <c r="P81" s="68">
        <f t="shared" si="33"/>
        <v>0</v>
      </c>
      <c r="Q81" s="78"/>
      <c r="R81" s="71">
        <f t="shared" si="41"/>
        <v>0</v>
      </c>
      <c r="S81" s="32" t="str">
        <f t="shared" si="42"/>
        <v>-</v>
      </c>
      <c r="T81" s="2">
        <v>228.85</v>
      </c>
      <c r="U81" s="2"/>
      <c r="V81" s="49">
        <v>1.25</v>
      </c>
      <c r="W81" s="49">
        <f t="shared" si="25"/>
        <v>286.0625</v>
      </c>
      <c r="X81" s="50">
        <f t="shared" si="26"/>
        <v>0</v>
      </c>
      <c r="Y81" s="63">
        <f t="shared" si="34"/>
        <v>286.0625</v>
      </c>
      <c r="Z81" s="50">
        <f t="shared" si="35"/>
        <v>286.06</v>
      </c>
      <c r="AA81" s="51"/>
      <c r="AB81" s="52">
        <v>0.34</v>
      </c>
      <c r="AC81" s="50">
        <f t="shared" si="27"/>
        <v>0</v>
      </c>
      <c r="AD81" s="50">
        <f t="shared" si="37"/>
        <v>0</v>
      </c>
      <c r="AE81" s="50">
        <f t="shared" si="38"/>
        <v>5.44</v>
      </c>
      <c r="AF81" s="53">
        <f t="shared" si="39"/>
        <v>5.44</v>
      </c>
      <c r="AH81" s="4">
        <f t="shared" si="29"/>
        <v>286.06</v>
      </c>
      <c r="AJ81" s="4">
        <f t="shared" si="30"/>
        <v>286.06</v>
      </c>
      <c r="AL81" s="4">
        <f t="shared" si="31"/>
        <v>286.06</v>
      </c>
      <c r="AN81" s="4">
        <f t="shared" si="32"/>
        <v>286.06</v>
      </c>
      <c r="AO81" s="92"/>
      <c r="AQ81" s="93"/>
      <c r="AS81" s="93"/>
      <c r="AT81" s="94"/>
      <c r="AU81" s="93"/>
    </row>
    <row r="82" spans="1:47" x14ac:dyDescent="0.25">
      <c r="A82" s="197"/>
      <c r="B82" s="33" t="s">
        <v>1906</v>
      </c>
      <c r="C82" s="34" t="s">
        <v>1847</v>
      </c>
      <c r="D82" s="35">
        <v>1</v>
      </c>
      <c r="E82" s="86">
        <v>25</v>
      </c>
      <c r="F82" s="36">
        <v>50</v>
      </c>
      <c r="G82" s="59">
        <f t="shared" si="40"/>
        <v>255</v>
      </c>
      <c r="H82" s="37"/>
      <c r="I82" s="38" t="s">
        <v>158</v>
      </c>
      <c r="J82" s="39">
        <f t="shared" si="24"/>
        <v>0</v>
      </c>
      <c r="K82" s="64" t="s">
        <v>1921</v>
      </c>
      <c r="M82" s="64" t="s">
        <v>1936</v>
      </c>
      <c r="P82" s="68">
        <f t="shared" si="33"/>
        <v>0</v>
      </c>
      <c r="Q82" s="78"/>
      <c r="R82" s="71">
        <f t="shared" si="41"/>
        <v>0</v>
      </c>
      <c r="S82" s="32" t="str">
        <f t="shared" si="42"/>
        <v>-</v>
      </c>
      <c r="T82" s="2">
        <v>204</v>
      </c>
      <c r="U82" s="2"/>
      <c r="V82" s="49">
        <v>1.25</v>
      </c>
      <c r="W82" s="49">
        <f t="shared" si="25"/>
        <v>255</v>
      </c>
      <c r="X82" s="50">
        <f t="shared" si="26"/>
        <v>0</v>
      </c>
      <c r="Y82" s="63">
        <f t="shared" si="34"/>
        <v>255</v>
      </c>
      <c r="Z82" s="50">
        <f t="shared" si="35"/>
        <v>255</v>
      </c>
      <c r="AA82" s="51"/>
      <c r="AB82" s="52">
        <v>0.38</v>
      </c>
      <c r="AC82" s="50">
        <f t="shared" si="27"/>
        <v>0</v>
      </c>
      <c r="AD82" s="50">
        <f t="shared" si="37"/>
        <v>0</v>
      </c>
      <c r="AE82" s="50">
        <f t="shared" si="38"/>
        <v>6.08</v>
      </c>
      <c r="AF82" s="53">
        <f t="shared" si="39"/>
        <v>6.08</v>
      </c>
      <c r="AH82" s="4">
        <f t="shared" si="29"/>
        <v>255</v>
      </c>
      <c r="AJ82" s="4">
        <f t="shared" si="30"/>
        <v>255</v>
      </c>
      <c r="AL82" s="4">
        <f t="shared" si="31"/>
        <v>255</v>
      </c>
      <c r="AN82" s="4">
        <f t="shared" si="32"/>
        <v>255</v>
      </c>
      <c r="AO82" s="92"/>
      <c r="AQ82" s="93"/>
      <c r="AS82" s="93"/>
      <c r="AT82" s="94"/>
      <c r="AU82" s="93"/>
    </row>
    <row r="83" spans="1:47" x14ac:dyDescent="0.25">
      <c r="A83" s="197"/>
      <c r="B83" s="33" t="s">
        <v>1907</v>
      </c>
      <c r="C83" s="34" t="s">
        <v>1848</v>
      </c>
      <c r="D83" s="35">
        <v>1</v>
      </c>
      <c r="E83" s="86">
        <v>25</v>
      </c>
      <c r="F83" s="36">
        <v>50</v>
      </c>
      <c r="G83" s="59">
        <f t="shared" si="40"/>
        <v>330.47</v>
      </c>
      <c r="H83" s="37"/>
      <c r="I83" s="38" t="s">
        <v>158</v>
      </c>
      <c r="J83" s="39">
        <f t="shared" si="24"/>
        <v>0</v>
      </c>
      <c r="K83" s="64" t="s">
        <v>1922</v>
      </c>
      <c r="M83" s="64" t="s">
        <v>1937</v>
      </c>
      <c r="P83" s="68">
        <f t="shared" si="33"/>
        <v>0</v>
      </c>
      <c r="Q83" s="78"/>
      <c r="R83" s="71">
        <f t="shared" si="41"/>
        <v>0</v>
      </c>
      <c r="S83" s="32" t="str">
        <f t="shared" si="42"/>
        <v>-</v>
      </c>
      <c r="T83" s="2">
        <v>264.375</v>
      </c>
      <c r="U83" s="2"/>
      <c r="V83" s="49">
        <v>1.25</v>
      </c>
      <c r="W83" s="49">
        <f t="shared" si="25"/>
        <v>330.46875</v>
      </c>
      <c r="X83" s="50">
        <f t="shared" si="26"/>
        <v>0</v>
      </c>
      <c r="Y83" s="63">
        <f t="shared" si="34"/>
        <v>330.46875</v>
      </c>
      <c r="Z83" s="50">
        <f t="shared" si="35"/>
        <v>330.47</v>
      </c>
      <c r="AA83" s="51"/>
      <c r="AB83" s="52">
        <v>0.44</v>
      </c>
      <c r="AC83" s="50">
        <f t="shared" si="27"/>
        <v>0</v>
      </c>
      <c r="AD83" s="50">
        <f t="shared" si="37"/>
        <v>0</v>
      </c>
      <c r="AE83" s="50">
        <f t="shared" si="38"/>
        <v>7.04</v>
      </c>
      <c r="AF83" s="53">
        <f t="shared" si="39"/>
        <v>7.04</v>
      </c>
      <c r="AH83" s="4">
        <f t="shared" si="29"/>
        <v>330.47</v>
      </c>
      <c r="AJ83" s="4">
        <f t="shared" si="30"/>
        <v>330.47</v>
      </c>
      <c r="AL83" s="4">
        <f t="shared" si="31"/>
        <v>330.47</v>
      </c>
      <c r="AN83" s="4">
        <f t="shared" si="32"/>
        <v>330.47</v>
      </c>
      <c r="AO83" s="92"/>
      <c r="AQ83" s="93"/>
      <c r="AS83" s="93"/>
      <c r="AT83" s="94"/>
      <c r="AU83" s="93"/>
    </row>
    <row r="84" spans="1:47" x14ac:dyDescent="0.25">
      <c r="A84" s="197"/>
      <c r="B84" s="33" t="s">
        <v>1908</v>
      </c>
      <c r="C84" s="34" t="s">
        <v>1849</v>
      </c>
      <c r="D84" s="35">
        <v>1</v>
      </c>
      <c r="E84" s="86">
        <v>25</v>
      </c>
      <c r="F84" s="36">
        <v>50</v>
      </c>
      <c r="G84" s="59">
        <f t="shared" si="40"/>
        <v>358.59</v>
      </c>
      <c r="H84" s="37"/>
      <c r="I84" s="38" t="s">
        <v>158</v>
      </c>
      <c r="J84" s="39">
        <f t="shared" si="24"/>
        <v>0</v>
      </c>
      <c r="K84" s="64" t="s">
        <v>1923</v>
      </c>
      <c r="M84" s="64" t="s">
        <v>1938</v>
      </c>
      <c r="P84" s="68">
        <f t="shared" si="33"/>
        <v>0</v>
      </c>
      <c r="Q84" s="78"/>
      <c r="R84" s="71">
        <f t="shared" si="41"/>
        <v>0</v>
      </c>
      <c r="S84" s="32" t="str">
        <f t="shared" si="42"/>
        <v>-</v>
      </c>
      <c r="T84" s="2">
        <v>286.875</v>
      </c>
      <c r="U84" s="2"/>
      <c r="V84" s="49">
        <v>1.25</v>
      </c>
      <c r="W84" s="49">
        <f t="shared" si="25"/>
        <v>358.59375</v>
      </c>
      <c r="X84" s="50">
        <f t="shared" si="26"/>
        <v>0</v>
      </c>
      <c r="Y84" s="63">
        <f t="shared" si="34"/>
        <v>358.59375</v>
      </c>
      <c r="Z84" s="50">
        <f t="shared" si="35"/>
        <v>358.59</v>
      </c>
      <c r="AA84" s="51"/>
      <c r="AB84" s="52">
        <v>0.5</v>
      </c>
      <c r="AC84" s="50">
        <f t="shared" si="27"/>
        <v>0</v>
      </c>
      <c r="AD84" s="50">
        <f t="shared" si="37"/>
        <v>0</v>
      </c>
      <c r="AE84" s="50">
        <f t="shared" si="38"/>
        <v>8</v>
      </c>
      <c r="AF84" s="53">
        <f t="shared" si="39"/>
        <v>8</v>
      </c>
      <c r="AH84" s="4">
        <f t="shared" si="29"/>
        <v>358.59</v>
      </c>
      <c r="AJ84" s="4">
        <f t="shared" si="30"/>
        <v>358.59</v>
      </c>
      <c r="AL84" s="4">
        <f t="shared" si="31"/>
        <v>358.59</v>
      </c>
      <c r="AN84" s="4">
        <f t="shared" si="32"/>
        <v>358.59</v>
      </c>
      <c r="AO84" s="92"/>
      <c r="AQ84" s="93"/>
      <c r="AS84" s="93"/>
      <c r="AT84" s="94"/>
      <c r="AU84" s="93"/>
    </row>
    <row r="85" spans="1:47" x14ac:dyDescent="0.25">
      <c r="A85" s="197"/>
      <c r="B85" s="33" t="s">
        <v>1909</v>
      </c>
      <c r="C85" s="34" t="s">
        <v>1850</v>
      </c>
      <c r="D85" s="35">
        <v>1</v>
      </c>
      <c r="E85" s="86">
        <v>25</v>
      </c>
      <c r="F85" s="36">
        <v>25</v>
      </c>
      <c r="G85" s="59">
        <f t="shared" si="40"/>
        <v>531.25</v>
      </c>
      <c r="H85" s="37"/>
      <c r="I85" s="38" t="s">
        <v>158</v>
      </c>
      <c r="J85" s="39">
        <f t="shared" si="24"/>
        <v>0</v>
      </c>
      <c r="K85" s="64" t="s">
        <v>1924</v>
      </c>
      <c r="M85" s="64" t="s">
        <v>1939</v>
      </c>
      <c r="P85" s="68">
        <f t="shared" si="33"/>
        <v>0</v>
      </c>
      <c r="Q85" s="78"/>
      <c r="R85" s="71">
        <f t="shared" si="41"/>
        <v>0</v>
      </c>
      <c r="S85" s="32" t="str">
        <f t="shared" si="42"/>
        <v>-</v>
      </c>
      <c r="T85" s="2">
        <v>425</v>
      </c>
      <c r="U85" s="2"/>
      <c r="V85" s="49">
        <v>1.25</v>
      </c>
      <c r="W85" s="49">
        <f t="shared" si="25"/>
        <v>531.25</v>
      </c>
      <c r="X85" s="50">
        <f t="shared" si="26"/>
        <v>0</v>
      </c>
      <c r="Y85" s="63">
        <f t="shared" si="34"/>
        <v>531.25</v>
      </c>
      <c r="Z85" s="50">
        <f t="shared" si="35"/>
        <v>531.25</v>
      </c>
      <c r="AA85" s="51"/>
      <c r="AB85" s="52">
        <v>0.84</v>
      </c>
      <c r="AC85" s="50">
        <f t="shared" si="27"/>
        <v>0</v>
      </c>
      <c r="AD85" s="50">
        <f t="shared" si="37"/>
        <v>0</v>
      </c>
      <c r="AE85" s="50">
        <f t="shared" si="38"/>
        <v>13.44</v>
      </c>
      <c r="AF85" s="53">
        <f t="shared" si="39"/>
        <v>13.44</v>
      </c>
      <c r="AH85" s="4">
        <f t="shared" si="29"/>
        <v>531.25</v>
      </c>
      <c r="AJ85" s="4">
        <f t="shared" si="30"/>
        <v>531.25</v>
      </c>
      <c r="AL85" s="4">
        <f t="shared" si="31"/>
        <v>531.25</v>
      </c>
      <c r="AN85" s="4">
        <f t="shared" si="32"/>
        <v>531.25</v>
      </c>
      <c r="AO85" s="92"/>
      <c r="AQ85" s="93"/>
      <c r="AS85" s="93"/>
      <c r="AT85" s="94"/>
      <c r="AU85" s="93"/>
    </row>
    <row r="86" spans="1:47" x14ac:dyDescent="0.25">
      <c r="A86" s="197"/>
      <c r="B86" s="33" t="s">
        <v>1910</v>
      </c>
      <c r="C86" s="34" t="s">
        <v>1851</v>
      </c>
      <c r="D86" s="35">
        <v>1</v>
      </c>
      <c r="E86" s="86">
        <v>10</v>
      </c>
      <c r="F86" s="36">
        <v>20</v>
      </c>
      <c r="G86" s="59">
        <f t="shared" si="40"/>
        <v>581.25</v>
      </c>
      <c r="H86" s="37"/>
      <c r="I86" s="38" t="s">
        <v>158</v>
      </c>
      <c r="J86" s="39">
        <f t="shared" si="24"/>
        <v>0</v>
      </c>
      <c r="K86" s="64" t="s">
        <v>1925</v>
      </c>
      <c r="M86" s="64" t="s">
        <v>1940</v>
      </c>
      <c r="P86" s="68">
        <f t="shared" si="33"/>
        <v>0</v>
      </c>
      <c r="Q86" s="78"/>
      <c r="R86" s="71">
        <f t="shared" si="41"/>
        <v>0</v>
      </c>
      <c r="S86" s="32" t="str">
        <f t="shared" si="42"/>
        <v>-</v>
      </c>
      <c r="T86" s="2">
        <v>465</v>
      </c>
      <c r="U86" s="2"/>
      <c r="V86" s="49">
        <v>1.25</v>
      </c>
      <c r="W86" s="49">
        <f t="shared" si="25"/>
        <v>581.25</v>
      </c>
      <c r="X86" s="50">
        <f t="shared" si="26"/>
        <v>0</v>
      </c>
      <c r="Y86" s="63">
        <f t="shared" si="34"/>
        <v>581.25</v>
      </c>
      <c r="Z86" s="50">
        <f t="shared" si="35"/>
        <v>581.25</v>
      </c>
      <c r="AA86" s="51"/>
      <c r="AB86" s="52">
        <v>1.05</v>
      </c>
      <c r="AC86" s="50">
        <f t="shared" si="27"/>
        <v>0</v>
      </c>
      <c r="AD86" s="50">
        <f t="shared" si="37"/>
        <v>0</v>
      </c>
      <c r="AE86" s="50">
        <f t="shared" si="38"/>
        <v>16.8</v>
      </c>
      <c r="AF86" s="53">
        <f t="shared" si="39"/>
        <v>16.8</v>
      </c>
      <c r="AH86" s="4">
        <f t="shared" si="29"/>
        <v>581.25</v>
      </c>
      <c r="AJ86" s="4">
        <f t="shared" si="30"/>
        <v>581.25</v>
      </c>
      <c r="AL86" s="4">
        <f t="shared" si="31"/>
        <v>581.25</v>
      </c>
      <c r="AN86" s="4">
        <f t="shared" si="32"/>
        <v>581.25</v>
      </c>
      <c r="AO86" s="92"/>
      <c r="AQ86" s="93"/>
      <c r="AS86" s="93"/>
      <c r="AT86" s="94"/>
      <c r="AU86" s="93"/>
    </row>
    <row r="87" spans="1:47" x14ac:dyDescent="0.25">
      <c r="A87" s="197"/>
      <c r="B87" s="33" t="s">
        <v>1911</v>
      </c>
      <c r="C87" s="34" t="s">
        <v>1852</v>
      </c>
      <c r="D87" s="35">
        <v>1</v>
      </c>
      <c r="E87" s="86">
        <v>10</v>
      </c>
      <c r="F87" s="36">
        <v>100</v>
      </c>
      <c r="G87" s="59">
        <f t="shared" si="40"/>
        <v>240</v>
      </c>
      <c r="H87" s="37"/>
      <c r="I87" s="38" t="s">
        <v>158</v>
      </c>
      <c r="J87" s="39">
        <f t="shared" si="24"/>
        <v>0</v>
      </c>
      <c r="K87" s="64" t="s">
        <v>1926</v>
      </c>
      <c r="M87" s="64" t="s">
        <v>1941</v>
      </c>
      <c r="P87" s="68">
        <f t="shared" si="33"/>
        <v>0</v>
      </c>
      <c r="Q87" s="78"/>
      <c r="R87" s="71">
        <f t="shared" si="41"/>
        <v>0</v>
      </c>
      <c r="S87" s="32" t="str">
        <f t="shared" si="42"/>
        <v>-</v>
      </c>
      <c r="T87" s="2">
        <v>192</v>
      </c>
      <c r="U87" s="2"/>
      <c r="V87" s="49">
        <v>1.25</v>
      </c>
      <c r="W87" s="49">
        <f t="shared" si="25"/>
        <v>240</v>
      </c>
      <c r="X87" s="50">
        <f t="shared" si="26"/>
        <v>0</v>
      </c>
      <c r="Y87" s="63">
        <f t="shared" si="34"/>
        <v>240</v>
      </c>
      <c r="Z87" s="50">
        <f t="shared" si="35"/>
        <v>240</v>
      </c>
      <c r="AA87" s="51"/>
      <c r="AB87" s="52">
        <v>0.26</v>
      </c>
      <c r="AC87" s="50">
        <f t="shared" si="27"/>
        <v>0</v>
      </c>
      <c r="AD87" s="50">
        <f t="shared" si="37"/>
        <v>0</v>
      </c>
      <c r="AE87" s="50">
        <f t="shared" si="38"/>
        <v>4.16</v>
      </c>
      <c r="AF87" s="53">
        <f t="shared" si="39"/>
        <v>4.16</v>
      </c>
      <c r="AH87" s="4">
        <f t="shared" si="29"/>
        <v>240</v>
      </c>
      <c r="AJ87" s="4">
        <f t="shared" si="30"/>
        <v>240</v>
      </c>
      <c r="AL87" s="4">
        <f t="shared" si="31"/>
        <v>240</v>
      </c>
      <c r="AN87" s="4">
        <f t="shared" si="32"/>
        <v>240</v>
      </c>
      <c r="AO87" s="92"/>
      <c r="AQ87" s="93"/>
      <c r="AS87" s="93"/>
      <c r="AT87" s="94"/>
      <c r="AU87" s="93"/>
    </row>
    <row r="88" spans="1:47" x14ac:dyDescent="0.25">
      <c r="A88" s="197"/>
      <c r="B88" s="33" t="s">
        <v>1912</v>
      </c>
      <c r="C88" s="34" t="s">
        <v>1853</v>
      </c>
      <c r="D88" s="35">
        <v>1</v>
      </c>
      <c r="E88" s="86">
        <v>25</v>
      </c>
      <c r="F88" s="36">
        <v>50</v>
      </c>
      <c r="G88" s="59">
        <f t="shared" si="40"/>
        <v>251.86</v>
      </c>
      <c r="H88" s="37"/>
      <c r="I88" s="38" t="s">
        <v>158</v>
      </c>
      <c r="J88" s="39">
        <f t="shared" si="24"/>
        <v>0</v>
      </c>
      <c r="K88" s="64" t="s">
        <v>1927</v>
      </c>
      <c r="M88" s="64" t="s">
        <v>1942</v>
      </c>
      <c r="P88" s="68">
        <f t="shared" si="33"/>
        <v>0</v>
      </c>
      <c r="Q88" s="78"/>
      <c r="R88" s="71">
        <f t="shared" si="41"/>
        <v>0</v>
      </c>
      <c r="S88" s="32" t="str">
        <f t="shared" si="42"/>
        <v>-</v>
      </c>
      <c r="T88" s="2">
        <v>201.49</v>
      </c>
      <c r="U88" s="2"/>
      <c r="V88" s="49">
        <v>1.25</v>
      </c>
      <c r="W88" s="49">
        <f t="shared" si="25"/>
        <v>251.86250000000001</v>
      </c>
      <c r="X88" s="50">
        <f t="shared" si="26"/>
        <v>0</v>
      </c>
      <c r="Y88" s="63">
        <f t="shared" si="34"/>
        <v>251.86250000000001</v>
      </c>
      <c r="Z88" s="50">
        <f t="shared" si="35"/>
        <v>251.86</v>
      </c>
      <c r="AA88" s="51"/>
      <c r="AB88" s="52">
        <v>0.32</v>
      </c>
      <c r="AC88" s="50">
        <f t="shared" si="27"/>
        <v>0</v>
      </c>
      <c r="AD88" s="50">
        <f t="shared" si="37"/>
        <v>0</v>
      </c>
      <c r="AE88" s="50">
        <f t="shared" si="38"/>
        <v>5.12</v>
      </c>
      <c r="AF88" s="53">
        <f t="shared" si="39"/>
        <v>5.12</v>
      </c>
      <c r="AH88" s="4">
        <f t="shared" si="29"/>
        <v>251.86</v>
      </c>
      <c r="AJ88" s="4">
        <f t="shared" si="30"/>
        <v>251.86</v>
      </c>
      <c r="AL88" s="4">
        <f t="shared" si="31"/>
        <v>251.86</v>
      </c>
      <c r="AN88" s="4">
        <f t="shared" si="32"/>
        <v>251.86</v>
      </c>
      <c r="AO88" s="92"/>
      <c r="AQ88" s="93"/>
      <c r="AS88" s="93"/>
      <c r="AT88" s="94"/>
      <c r="AU88" s="93"/>
    </row>
    <row r="89" spans="1:47" x14ac:dyDescent="0.25">
      <c r="A89" s="197"/>
      <c r="B89" s="33" t="s">
        <v>1913</v>
      </c>
      <c r="C89" s="34" t="s">
        <v>1854</v>
      </c>
      <c r="D89" s="35">
        <v>1</v>
      </c>
      <c r="E89" s="86">
        <v>25</v>
      </c>
      <c r="F89" s="36">
        <v>50</v>
      </c>
      <c r="G89" s="59">
        <f t="shared" si="40"/>
        <v>281.24</v>
      </c>
      <c r="H89" s="37"/>
      <c r="I89" s="38" t="s">
        <v>158</v>
      </c>
      <c r="J89" s="39">
        <f t="shared" si="24"/>
        <v>0</v>
      </c>
      <c r="K89" s="64" t="s">
        <v>1928</v>
      </c>
      <c r="M89" s="64" t="s">
        <v>1943</v>
      </c>
      <c r="P89" s="68">
        <f t="shared" si="33"/>
        <v>0</v>
      </c>
      <c r="Q89" s="78"/>
      <c r="R89" s="71">
        <f t="shared" si="41"/>
        <v>0</v>
      </c>
      <c r="S89" s="32" t="str">
        <f t="shared" si="42"/>
        <v>-</v>
      </c>
      <c r="T89" s="2">
        <v>224.99</v>
      </c>
      <c r="U89" s="2"/>
      <c r="V89" s="49">
        <v>1.25</v>
      </c>
      <c r="W89" s="49">
        <f t="shared" si="25"/>
        <v>281.23750000000001</v>
      </c>
      <c r="X89" s="50">
        <f t="shared" si="26"/>
        <v>0</v>
      </c>
      <c r="Y89" s="63">
        <f t="shared" si="34"/>
        <v>281.23750000000001</v>
      </c>
      <c r="Z89" s="50">
        <f t="shared" si="35"/>
        <v>281.24</v>
      </c>
      <c r="AA89" s="51"/>
      <c r="AB89" s="52">
        <v>0.38</v>
      </c>
      <c r="AC89" s="50">
        <f t="shared" si="27"/>
        <v>0</v>
      </c>
      <c r="AD89" s="50">
        <f t="shared" si="37"/>
        <v>0</v>
      </c>
      <c r="AE89" s="50">
        <f t="shared" si="38"/>
        <v>6.08</v>
      </c>
      <c r="AF89" s="53">
        <f t="shared" si="39"/>
        <v>6.08</v>
      </c>
      <c r="AH89" s="4">
        <f t="shared" si="29"/>
        <v>281.24</v>
      </c>
      <c r="AJ89" s="4">
        <f t="shared" si="30"/>
        <v>281.24</v>
      </c>
      <c r="AL89" s="4">
        <f t="shared" si="31"/>
        <v>281.24</v>
      </c>
      <c r="AN89" s="4">
        <f t="shared" si="32"/>
        <v>281.24</v>
      </c>
      <c r="AO89" s="92"/>
      <c r="AQ89" s="93"/>
      <c r="AS89" s="93"/>
      <c r="AT89" s="94"/>
      <c r="AU89" s="93"/>
    </row>
    <row r="90" spans="1:47" x14ac:dyDescent="0.25">
      <c r="A90" s="197"/>
      <c r="B90" s="33" t="s">
        <v>1914</v>
      </c>
      <c r="C90" s="34" t="s">
        <v>1855</v>
      </c>
      <c r="D90" s="35">
        <v>1</v>
      </c>
      <c r="E90" s="86">
        <v>25</v>
      </c>
      <c r="F90" s="36">
        <v>50</v>
      </c>
      <c r="G90" s="59">
        <f t="shared" si="40"/>
        <v>299.85000000000002</v>
      </c>
      <c r="H90" s="37"/>
      <c r="I90" s="38" t="s">
        <v>158</v>
      </c>
      <c r="J90" s="39">
        <f t="shared" si="24"/>
        <v>0</v>
      </c>
      <c r="K90" s="64" t="s">
        <v>1929</v>
      </c>
      <c r="M90" s="64" t="s">
        <v>1944</v>
      </c>
      <c r="P90" s="68">
        <f t="shared" si="33"/>
        <v>0</v>
      </c>
      <c r="Q90" s="78"/>
      <c r="R90" s="71">
        <f t="shared" si="41"/>
        <v>0</v>
      </c>
      <c r="S90" s="32" t="str">
        <f t="shared" si="42"/>
        <v>-</v>
      </c>
      <c r="T90" s="2">
        <v>239.88</v>
      </c>
      <c r="U90" s="2"/>
      <c r="V90" s="49">
        <v>1.25</v>
      </c>
      <c r="W90" s="49">
        <f t="shared" si="25"/>
        <v>299.85000000000002</v>
      </c>
      <c r="X90" s="50">
        <f t="shared" si="26"/>
        <v>0</v>
      </c>
      <c r="Y90" s="63">
        <f t="shared" si="34"/>
        <v>299.85000000000002</v>
      </c>
      <c r="Z90" s="50">
        <f t="shared" si="35"/>
        <v>299.85000000000002</v>
      </c>
      <c r="AA90" s="51"/>
      <c r="AB90" s="52">
        <v>0.44</v>
      </c>
      <c r="AC90" s="50">
        <f t="shared" si="27"/>
        <v>0</v>
      </c>
      <c r="AD90" s="50">
        <f t="shared" si="37"/>
        <v>0</v>
      </c>
      <c r="AE90" s="50">
        <f t="shared" si="38"/>
        <v>7.04</v>
      </c>
      <c r="AF90" s="53">
        <f t="shared" si="39"/>
        <v>7.04</v>
      </c>
      <c r="AH90" s="4">
        <f t="shared" si="29"/>
        <v>299.85000000000002</v>
      </c>
      <c r="AJ90" s="4">
        <f t="shared" si="30"/>
        <v>299.85000000000002</v>
      </c>
      <c r="AL90" s="4">
        <f t="shared" si="31"/>
        <v>299.85000000000002</v>
      </c>
      <c r="AN90" s="4">
        <f t="shared" si="32"/>
        <v>299.85000000000002</v>
      </c>
      <c r="AO90" s="92"/>
      <c r="AQ90" s="93"/>
      <c r="AS90" s="93"/>
      <c r="AT90" s="94"/>
      <c r="AU90" s="93"/>
    </row>
    <row r="91" spans="1:47" x14ac:dyDescent="0.25">
      <c r="A91" s="197"/>
      <c r="B91" s="33" t="s">
        <v>1915</v>
      </c>
      <c r="C91" s="34" t="s">
        <v>1856</v>
      </c>
      <c r="D91" s="35">
        <v>1</v>
      </c>
      <c r="E91" s="86">
        <v>25</v>
      </c>
      <c r="F91" s="36">
        <v>50</v>
      </c>
      <c r="G91" s="59">
        <f t="shared" si="40"/>
        <v>331.63</v>
      </c>
      <c r="H91" s="37"/>
      <c r="I91" s="38" t="s">
        <v>158</v>
      </c>
      <c r="J91" s="39">
        <f t="shared" si="24"/>
        <v>0</v>
      </c>
      <c r="K91" s="64" t="s">
        <v>1930</v>
      </c>
      <c r="M91" s="64" t="s">
        <v>1945</v>
      </c>
      <c r="P91" s="68">
        <f t="shared" si="33"/>
        <v>0</v>
      </c>
      <c r="Q91" s="78"/>
      <c r="R91" s="71">
        <f t="shared" si="41"/>
        <v>0</v>
      </c>
      <c r="S91" s="32" t="str">
        <f t="shared" si="42"/>
        <v>-</v>
      </c>
      <c r="T91" s="2">
        <v>265.3</v>
      </c>
      <c r="U91" s="2"/>
      <c r="V91" s="49">
        <v>1.25</v>
      </c>
      <c r="W91" s="49">
        <f t="shared" si="25"/>
        <v>331.625</v>
      </c>
      <c r="X91" s="50">
        <f t="shared" si="26"/>
        <v>0</v>
      </c>
      <c r="Y91" s="63">
        <f t="shared" si="34"/>
        <v>331.625</v>
      </c>
      <c r="Z91" s="50">
        <f t="shared" si="35"/>
        <v>331.63</v>
      </c>
      <c r="AA91" s="51"/>
      <c r="AB91" s="52">
        <v>0.5</v>
      </c>
      <c r="AC91" s="50">
        <f t="shared" si="27"/>
        <v>0</v>
      </c>
      <c r="AD91" s="50">
        <f t="shared" si="37"/>
        <v>0</v>
      </c>
      <c r="AE91" s="50">
        <f t="shared" si="38"/>
        <v>8</v>
      </c>
      <c r="AF91" s="53">
        <f t="shared" si="39"/>
        <v>8</v>
      </c>
      <c r="AH91" s="4">
        <f t="shared" si="29"/>
        <v>331.63</v>
      </c>
      <c r="AJ91" s="4">
        <f t="shared" si="30"/>
        <v>331.63</v>
      </c>
      <c r="AL91" s="4">
        <f t="shared" si="31"/>
        <v>331.63</v>
      </c>
      <c r="AN91" s="4">
        <f t="shared" si="32"/>
        <v>331.63</v>
      </c>
      <c r="AO91" s="92"/>
      <c r="AQ91" s="93"/>
      <c r="AS91" s="93"/>
      <c r="AT91" s="94"/>
      <c r="AU91" s="93"/>
    </row>
    <row r="92" spans="1:47" x14ac:dyDescent="0.25">
      <c r="A92" s="198"/>
      <c r="B92" s="33" t="s">
        <v>1916</v>
      </c>
      <c r="C92" s="34" t="s">
        <v>1857</v>
      </c>
      <c r="D92" s="35">
        <v>1</v>
      </c>
      <c r="E92" s="86">
        <v>25</v>
      </c>
      <c r="F92" s="36">
        <v>25</v>
      </c>
      <c r="G92" s="59">
        <f t="shared" si="40"/>
        <v>372.64</v>
      </c>
      <c r="H92" s="37"/>
      <c r="I92" s="38" t="s">
        <v>158</v>
      </c>
      <c r="J92" s="39">
        <f t="shared" si="24"/>
        <v>0</v>
      </c>
      <c r="K92" s="64" t="s">
        <v>1931</v>
      </c>
      <c r="M92" s="64" t="s">
        <v>1946</v>
      </c>
      <c r="P92" s="68">
        <f t="shared" si="33"/>
        <v>0</v>
      </c>
      <c r="Q92" s="78"/>
      <c r="R92" s="71">
        <f t="shared" si="41"/>
        <v>0</v>
      </c>
      <c r="S92" s="32" t="str">
        <f t="shared" si="42"/>
        <v>-</v>
      </c>
      <c r="T92" s="2">
        <v>298.11</v>
      </c>
      <c r="U92" s="2"/>
      <c r="V92" s="49">
        <v>1.25</v>
      </c>
      <c r="W92" s="49">
        <f t="shared" si="25"/>
        <v>372.63750000000005</v>
      </c>
      <c r="X92" s="50">
        <f t="shared" si="26"/>
        <v>0</v>
      </c>
      <c r="Y92" s="63">
        <f t="shared" si="34"/>
        <v>372.63750000000005</v>
      </c>
      <c r="Z92" s="50">
        <f t="shared" si="35"/>
        <v>372.64</v>
      </c>
      <c r="AA92" s="51"/>
      <c r="AB92" s="52">
        <v>0.56000000000000005</v>
      </c>
      <c r="AC92" s="50">
        <f t="shared" si="27"/>
        <v>0</v>
      </c>
      <c r="AD92" s="50">
        <f t="shared" si="37"/>
        <v>0</v>
      </c>
      <c r="AE92" s="50">
        <f t="shared" si="38"/>
        <v>8.9600000000000009</v>
      </c>
      <c r="AF92" s="53">
        <f t="shared" si="39"/>
        <v>8.9600000000000009</v>
      </c>
      <c r="AH92" s="4">
        <f t="shared" si="29"/>
        <v>372.64</v>
      </c>
      <c r="AJ92" s="4">
        <f t="shared" si="30"/>
        <v>372.64</v>
      </c>
      <c r="AL92" s="4">
        <f t="shared" si="31"/>
        <v>372.64</v>
      </c>
      <c r="AN92" s="4">
        <f t="shared" si="32"/>
        <v>372.64</v>
      </c>
      <c r="AO92" s="92"/>
      <c r="AQ92" s="93"/>
      <c r="AS92" s="93"/>
      <c r="AT92" s="94"/>
      <c r="AU92" s="93"/>
    </row>
    <row r="93" spans="1:47" x14ac:dyDescent="0.25">
      <c r="A93" s="202"/>
      <c r="B93" s="199" t="s">
        <v>128</v>
      </c>
      <c r="C93" s="199"/>
      <c r="D93" s="199"/>
      <c r="E93" s="199"/>
      <c r="F93" s="199"/>
      <c r="G93" s="199"/>
      <c r="H93" s="199"/>
      <c r="I93" s="199"/>
      <c r="J93" s="199"/>
      <c r="O93" s="74" t="s">
        <v>128</v>
      </c>
      <c r="P93" s="75"/>
      <c r="Q93" s="76"/>
      <c r="R93" s="70"/>
      <c r="S93" s="70"/>
      <c r="T93"/>
      <c r="U93"/>
      <c r="AB93"/>
      <c r="AC93"/>
      <c r="AD93"/>
      <c r="AE93"/>
      <c r="AN93" s="4"/>
      <c r="AO93" s="92"/>
      <c r="AS93" s="93"/>
      <c r="AT93" s="93"/>
      <c r="AU93" s="93"/>
    </row>
    <row r="94" spans="1:47" x14ac:dyDescent="0.25">
      <c r="A94" s="203"/>
      <c r="B94" s="33" t="s">
        <v>106</v>
      </c>
      <c r="C94" s="34" t="s">
        <v>2</v>
      </c>
      <c r="D94" s="35">
        <v>1</v>
      </c>
      <c r="E94" s="86">
        <v>10</v>
      </c>
      <c r="F94" s="36">
        <v>100</v>
      </c>
      <c r="G94" s="59">
        <f t="shared" ref="G94:G99" si="43">AH94</f>
        <v>126.39</v>
      </c>
      <c r="H94" s="37"/>
      <c r="I94" s="38" t="s">
        <v>158</v>
      </c>
      <c r="J94" s="39">
        <f t="shared" ref="J94:J99" si="44">G94*H94</f>
        <v>0</v>
      </c>
      <c r="K94" s="64" t="s">
        <v>909</v>
      </c>
      <c r="M94" s="64" t="s">
        <v>910</v>
      </c>
      <c r="O94" s="1"/>
      <c r="P94" s="68">
        <f t="shared" si="33"/>
        <v>0</v>
      </c>
      <c r="Q94" s="78"/>
      <c r="R94" s="71">
        <f t="shared" ref="R94:R99" si="45">IF(Q94&gt;0,Q94,P94)</f>
        <v>0</v>
      </c>
      <c r="S94" s="32" t="str">
        <f t="shared" si="28"/>
        <v>-</v>
      </c>
      <c r="T94" s="2">
        <v>101.11199999999999</v>
      </c>
      <c r="U94" s="2"/>
      <c r="V94" s="49">
        <v>1.25</v>
      </c>
      <c r="W94" s="49">
        <f t="shared" ref="W94:W99" si="46">T94*V94</f>
        <v>126.38999999999999</v>
      </c>
      <c r="X94" s="50">
        <f t="shared" ref="X94:X99" si="47">R94*0.01</f>
        <v>0</v>
      </c>
      <c r="Y94" s="63">
        <f t="shared" si="34"/>
        <v>126.38999999999999</v>
      </c>
      <c r="Z94" s="50">
        <f t="shared" si="35"/>
        <v>126.39</v>
      </c>
      <c r="AA94" s="51"/>
      <c r="AB94" s="52">
        <v>0.25</v>
      </c>
      <c r="AC94" s="50">
        <f t="shared" ref="AC94:AC99" si="48">H94*AB94</f>
        <v>0</v>
      </c>
      <c r="AD94" s="50">
        <f t="shared" ref="AD94:AD99" si="49">AC94*$P$7</f>
        <v>0</v>
      </c>
      <c r="AE94" s="50">
        <f t="shared" ref="AE94:AE99" si="50">AB94*$P$7</f>
        <v>4</v>
      </c>
      <c r="AF94" s="53">
        <f t="shared" si="36"/>
        <v>4</v>
      </c>
      <c r="AH94" s="4">
        <f t="shared" si="29"/>
        <v>126.39</v>
      </c>
      <c r="AJ94" s="4">
        <f t="shared" si="30"/>
        <v>126.39</v>
      </c>
      <c r="AL94" s="4">
        <f t="shared" si="31"/>
        <v>126.39</v>
      </c>
      <c r="AN94" s="4">
        <f t="shared" si="32"/>
        <v>126.39</v>
      </c>
      <c r="AO94" s="92"/>
      <c r="AQ94" s="93"/>
      <c r="AS94" s="93"/>
      <c r="AT94" s="93"/>
      <c r="AU94" s="93"/>
    </row>
    <row r="95" spans="1:47" x14ac:dyDescent="0.25">
      <c r="A95" s="203"/>
      <c r="B95" s="33" t="s">
        <v>105</v>
      </c>
      <c r="C95" s="34" t="s">
        <v>3</v>
      </c>
      <c r="D95" s="35">
        <v>1</v>
      </c>
      <c r="E95" s="86">
        <v>10</v>
      </c>
      <c r="F95" s="36">
        <v>100</v>
      </c>
      <c r="G95" s="59">
        <f t="shared" si="43"/>
        <v>183.48</v>
      </c>
      <c r="H95" s="37"/>
      <c r="I95" s="38" t="s">
        <v>158</v>
      </c>
      <c r="J95" s="39">
        <f t="shared" si="44"/>
        <v>0</v>
      </c>
      <c r="K95" s="64" t="s">
        <v>911</v>
      </c>
      <c r="M95" s="64" t="s">
        <v>912</v>
      </c>
      <c r="P95" s="68">
        <f t="shared" si="33"/>
        <v>0</v>
      </c>
      <c r="Q95" s="78"/>
      <c r="R95" s="71">
        <f t="shared" si="45"/>
        <v>0</v>
      </c>
      <c r="S95" s="32" t="str">
        <f>IF(P95&gt;18,"ПЕРЕБОР","-")</f>
        <v>-</v>
      </c>
      <c r="T95" s="2">
        <v>146.78399999999999</v>
      </c>
      <c r="U95" s="2"/>
      <c r="V95" s="49">
        <v>1.25</v>
      </c>
      <c r="W95" s="49">
        <f t="shared" si="46"/>
        <v>183.48</v>
      </c>
      <c r="X95" s="50">
        <f t="shared" si="47"/>
        <v>0</v>
      </c>
      <c r="Y95" s="63">
        <f>W95-(W95*X95)</f>
        <v>183.48</v>
      </c>
      <c r="Z95" s="50">
        <f>ROUND(Y95,2)</f>
        <v>183.48</v>
      </c>
      <c r="AA95" s="51"/>
      <c r="AB95" s="52">
        <v>0.28999999999999998</v>
      </c>
      <c r="AC95" s="50">
        <f t="shared" si="48"/>
        <v>0</v>
      </c>
      <c r="AD95" s="50">
        <f t="shared" si="49"/>
        <v>0</v>
      </c>
      <c r="AE95" s="50">
        <f t="shared" si="50"/>
        <v>4.6399999999999997</v>
      </c>
      <c r="AF95" s="53">
        <f>ROUND(AE95,2)</f>
        <v>4.6399999999999997</v>
      </c>
      <c r="AH95" s="4">
        <f>ROUNDUP(AN95,2)</f>
        <v>183.48</v>
      </c>
      <c r="AJ95" s="4">
        <f>IF($V$4,AL95+AF95,AL95)</f>
        <v>183.48</v>
      </c>
      <c r="AL95" s="4">
        <f>IF($V$5,Z95-Z95*10%,Z95)</f>
        <v>183.48</v>
      </c>
      <c r="AN95" s="4">
        <f t="shared" si="32"/>
        <v>183.48</v>
      </c>
      <c r="AO95" s="92"/>
      <c r="AQ95" s="93"/>
      <c r="AS95" s="93"/>
      <c r="AT95" s="93"/>
      <c r="AU95" s="93"/>
    </row>
    <row r="96" spans="1:47" ht="15" customHeight="1" x14ac:dyDescent="0.25">
      <c r="A96" s="203"/>
      <c r="B96" s="33" t="s">
        <v>2468</v>
      </c>
      <c r="C96" s="34" t="s">
        <v>2464</v>
      </c>
      <c r="D96" s="35">
        <v>1</v>
      </c>
      <c r="E96" s="86">
        <v>10</v>
      </c>
      <c r="F96" s="36">
        <v>50</v>
      </c>
      <c r="G96" s="59">
        <f t="shared" si="43"/>
        <v>216.25</v>
      </c>
      <c r="H96" s="37"/>
      <c r="I96" s="38" t="s">
        <v>158</v>
      </c>
      <c r="J96" s="39">
        <f t="shared" si="44"/>
        <v>0</v>
      </c>
      <c r="K96" s="64" t="s">
        <v>2472</v>
      </c>
      <c r="M96" s="64" t="s">
        <v>2476</v>
      </c>
      <c r="P96" s="68">
        <f t="shared" si="33"/>
        <v>0</v>
      </c>
      <c r="Q96" s="78"/>
      <c r="R96" s="71">
        <f t="shared" si="45"/>
        <v>0</v>
      </c>
      <c r="S96" s="32" t="str">
        <f>IF(P96&gt;18,"ПЕРЕБОР","-")</f>
        <v>-</v>
      </c>
      <c r="T96" s="2">
        <v>173</v>
      </c>
      <c r="U96" s="2"/>
      <c r="V96" s="49">
        <v>1.25</v>
      </c>
      <c r="W96" s="49">
        <f t="shared" si="46"/>
        <v>216.25</v>
      </c>
      <c r="X96" s="50">
        <f t="shared" si="47"/>
        <v>0</v>
      </c>
      <c r="Y96" s="63">
        <f>W96-(W96*X96)</f>
        <v>216.25</v>
      </c>
      <c r="Z96" s="50">
        <f>ROUND(Y96,2)</f>
        <v>216.25</v>
      </c>
      <c r="AA96" s="51"/>
      <c r="AB96" s="52">
        <v>0.44</v>
      </c>
      <c r="AC96" s="50">
        <f t="shared" si="48"/>
        <v>0</v>
      </c>
      <c r="AD96" s="50">
        <f t="shared" si="49"/>
        <v>0</v>
      </c>
      <c r="AE96" s="50">
        <f t="shared" si="50"/>
        <v>7.04</v>
      </c>
      <c r="AF96" s="53">
        <f>ROUND(AE96,2)</f>
        <v>7.04</v>
      </c>
      <c r="AH96" s="4">
        <f>ROUNDUP(AN96,2)</f>
        <v>216.25</v>
      </c>
      <c r="AJ96" s="4">
        <f>IF($V$4,AL96+AF96,AL96)</f>
        <v>216.25</v>
      </c>
      <c r="AL96" s="4">
        <f>IF($V$5,Z96-Z96*10%,Z96)</f>
        <v>216.25</v>
      </c>
      <c r="AN96" s="4">
        <f t="shared" si="32"/>
        <v>216.25</v>
      </c>
      <c r="AO96" s="92"/>
      <c r="AQ96" s="93"/>
      <c r="AS96" s="93"/>
      <c r="AT96" s="93"/>
      <c r="AU96" s="93"/>
    </row>
    <row r="97" spans="1:47" ht="15" customHeight="1" x14ac:dyDescent="0.25">
      <c r="A97" s="203"/>
      <c r="B97" s="33" t="s">
        <v>2469</v>
      </c>
      <c r="C97" s="34" t="s">
        <v>2465</v>
      </c>
      <c r="D97" s="35">
        <v>1</v>
      </c>
      <c r="E97" s="86">
        <v>10</v>
      </c>
      <c r="F97" s="36">
        <v>50</v>
      </c>
      <c r="G97" s="59">
        <f t="shared" si="43"/>
        <v>287.56</v>
      </c>
      <c r="H97" s="37"/>
      <c r="I97" s="38" t="s">
        <v>158</v>
      </c>
      <c r="J97" s="39">
        <f t="shared" si="44"/>
        <v>0</v>
      </c>
      <c r="K97" s="64" t="s">
        <v>2473</v>
      </c>
      <c r="M97" s="64" t="s">
        <v>2477</v>
      </c>
      <c r="P97" s="68">
        <f t="shared" si="33"/>
        <v>0</v>
      </c>
      <c r="Q97" s="78"/>
      <c r="R97" s="71">
        <f t="shared" si="45"/>
        <v>0</v>
      </c>
      <c r="S97" s="32" t="str">
        <f>IF(P97&gt;18,"ПЕРЕБОР","-")</f>
        <v>-</v>
      </c>
      <c r="T97" s="2">
        <v>230.05</v>
      </c>
      <c r="U97" s="2"/>
      <c r="V97" s="49">
        <v>1.25</v>
      </c>
      <c r="W97" s="49">
        <f t="shared" si="46"/>
        <v>287.5625</v>
      </c>
      <c r="X97" s="50">
        <f t="shared" si="47"/>
        <v>0</v>
      </c>
      <c r="Y97" s="63">
        <f>W97-(W97*X97)</f>
        <v>287.5625</v>
      </c>
      <c r="Z97" s="50">
        <f>ROUND(Y97,2)</f>
        <v>287.56</v>
      </c>
      <c r="AA97" s="51"/>
      <c r="AB97" s="52">
        <v>0.5</v>
      </c>
      <c r="AC97" s="50">
        <f t="shared" si="48"/>
        <v>0</v>
      </c>
      <c r="AD97" s="50">
        <f t="shared" si="49"/>
        <v>0</v>
      </c>
      <c r="AE97" s="50">
        <f t="shared" si="50"/>
        <v>8</v>
      </c>
      <c r="AF97" s="53">
        <f>ROUND(AE97,2)</f>
        <v>8</v>
      </c>
      <c r="AH97" s="4">
        <f>ROUNDUP(AN97,2)</f>
        <v>287.56</v>
      </c>
      <c r="AJ97" s="4">
        <f>IF($V$4,AL97+AF97,AL97)</f>
        <v>287.56</v>
      </c>
      <c r="AL97" s="4">
        <f>IF($V$5,Z97-Z97*10%,Z97)</f>
        <v>287.56</v>
      </c>
      <c r="AN97" s="4">
        <f t="shared" si="32"/>
        <v>287.56</v>
      </c>
      <c r="AO97" s="92"/>
      <c r="AQ97" s="93"/>
      <c r="AS97" s="93"/>
      <c r="AT97" s="93"/>
      <c r="AU97" s="93"/>
    </row>
    <row r="98" spans="1:47" ht="15" customHeight="1" x14ac:dyDescent="0.25">
      <c r="A98" s="203"/>
      <c r="B98" s="33" t="s">
        <v>2470</v>
      </c>
      <c r="C98" s="34" t="s">
        <v>2466</v>
      </c>
      <c r="D98" s="35">
        <v>1</v>
      </c>
      <c r="E98" s="86">
        <v>5</v>
      </c>
      <c r="F98" s="36">
        <v>25</v>
      </c>
      <c r="G98" s="59">
        <f t="shared" si="43"/>
        <v>310.56</v>
      </c>
      <c r="H98" s="37"/>
      <c r="I98" s="38" t="s">
        <v>158</v>
      </c>
      <c r="J98" s="39">
        <f t="shared" si="44"/>
        <v>0</v>
      </c>
      <c r="K98" s="64" t="s">
        <v>2474</v>
      </c>
      <c r="M98" s="64" t="s">
        <v>2478</v>
      </c>
      <c r="P98" s="68">
        <f t="shared" si="33"/>
        <v>0</v>
      </c>
      <c r="Q98" s="78"/>
      <c r="R98" s="71">
        <f t="shared" si="45"/>
        <v>0</v>
      </c>
      <c r="S98" s="32" t="str">
        <f>IF(P98&gt;18,"ПЕРЕБОР","-")</f>
        <v>-</v>
      </c>
      <c r="T98" s="2">
        <v>248.45</v>
      </c>
      <c r="U98" s="2"/>
      <c r="V98" s="49">
        <v>1.25</v>
      </c>
      <c r="W98" s="49">
        <f t="shared" si="46"/>
        <v>310.5625</v>
      </c>
      <c r="X98" s="50">
        <f t="shared" si="47"/>
        <v>0</v>
      </c>
      <c r="Y98" s="63">
        <f>W98-(W98*X98)</f>
        <v>310.5625</v>
      </c>
      <c r="Z98" s="50">
        <f>ROUND(Y98,2)</f>
        <v>310.56</v>
      </c>
      <c r="AA98" s="51"/>
      <c r="AB98" s="52">
        <v>0.72</v>
      </c>
      <c r="AC98" s="50">
        <f t="shared" si="48"/>
        <v>0</v>
      </c>
      <c r="AD98" s="50">
        <f t="shared" si="49"/>
        <v>0</v>
      </c>
      <c r="AE98" s="50">
        <f t="shared" si="50"/>
        <v>11.52</v>
      </c>
      <c r="AF98" s="53">
        <f>ROUND(AE98,2)</f>
        <v>11.52</v>
      </c>
      <c r="AH98" s="4">
        <f>ROUNDUP(AN98,2)</f>
        <v>310.56</v>
      </c>
      <c r="AJ98" s="4">
        <f>IF($V$4,AL98+AF98,AL98)</f>
        <v>310.56</v>
      </c>
      <c r="AL98" s="4">
        <f>IF($V$5,Z98-Z98*10%,Z98)</f>
        <v>310.56</v>
      </c>
      <c r="AN98" s="4">
        <f t="shared" si="32"/>
        <v>310.56</v>
      </c>
      <c r="AO98" s="92"/>
      <c r="AQ98" s="93"/>
      <c r="AS98" s="93"/>
      <c r="AT98" s="93"/>
      <c r="AU98" s="93"/>
    </row>
    <row r="99" spans="1:47" ht="15" customHeight="1" x14ac:dyDescent="0.25">
      <c r="A99" s="204"/>
      <c r="B99" s="33" t="s">
        <v>2471</v>
      </c>
      <c r="C99" s="34" t="s">
        <v>2467</v>
      </c>
      <c r="D99" s="35">
        <v>1</v>
      </c>
      <c r="E99" s="86">
        <v>5</v>
      </c>
      <c r="F99" s="36">
        <v>25</v>
      </c>
      <c r="G99" s="59">
        <f t="shared" si="43"/>
        <v>411.9</v>
      </c>
      <c r="H99" s="37"/>
      <c r="I99" s="38" t="s">
        <v>158</v>
      </c>
      <c r="J99" s="39">
        <f t="shared" si="44"/>
        <v>0</v>
      </c>
      <c r="K99" s="64" t="s">
        <v>2475</v>
      </c>
      <c r="M99" s="64" t="s">
        <v>2479</v>
      </c>
      <c r="P99" s="68">
        <f t="shared" si="33"/>
        <v>0</v>
      </c>
      <c r="Q99" s="78"/>
      <c r="R99" s="71">
        <f t="shared" si="45"/>
        <v>0</v>
      </c>
      <c r="S99" s="32" t="str">
        <f>IF(P99&gt;18,"ПЕРЕБОР","-")</f>
        <v>-</v>
      </c>
      <c r="T99" s="2">
        <v>329.5215</v>
      </c>
      <c r="U99" s="2"/>
      <c r="V99" s="49">
        <v>1.25</v>
      </c>
      <c r="W99" s="49">
        <f t="shared" si="46"/>
        <v>411.90187500000002</v>
      </c>
      <c r="X99" s="50">
        <f t="shared" si="47"/>
        <v>0</v>
      </c>
      <c r="Y99" s="63">
        <f>W99-(W99*X99)</f>
        <v>411.90187500000002</v>
      </c>
      <c r="Z99" s="50">
        <f>ROUND(Y99,2)</f>
        <v>411.9</v>
      </c>
      <c r="AA99" s="51"/>
      <c r="AB99" s="52">
        <v>0.8</v>
      </c>
      <c r="AC99" s="50">
        <f t="shared" si="48"/>
        <v>0</v>
      </c>
      <c r="AD99" s="50">
        <f t="shared" si="49"/>
        <v>0</v>
      </c>
      <c r="AE99" s="50">
        <f t="shared" si="50"/>
        <v>12.8</v>
      </c>
      <c r="AF99" s="53">
        <f>ROUND(AE99,2)</f>
        <v>12.8</v>
      </c>
      <c r="AH99" s="4">
        <f>ROUNDUP(AN99,2)</f>
        <v>411.9</v>
      </c>
      <c r="AJ99" s="4">
        <f>IF($V$4,AL99+AF99,AL99)</f>
        <v>411.9</v>
      </c>
      <c r="AL99" s="4">
        <f>IF($V$5,Z99-Z99*10%,Z99)</f>
        <v>411.9</v>
      </c>
      <c r="AN99" s="4">
        <f t="shared" si="32"/>
        <v>411.9</v>
      </c>
      <c r="AO99" s="92"/>
      <c r="AQ99" s="93"/>
      <c r="AS99" s="93"/>
      <c r="AT99" s="93"/>
      <c r="AU99" s="93"/>
    </row>
    <row r="100" spans="1:47" x14ac:dyDescent="0.25">
      <c r="A100" s="202"/>
      <c r="B100" s="199" t="s">
        <v>129</v>
      </c>
      <c r="C100" s="199"/>
      <c r="D100" s="199"/>
      <c r="E100" s="199"/>
      <c r="F100" s="199"/>
      <c r="G100" s="199"/>
      <c r="H100" s="199"/>
      <c r="I100" s="199"/>
      <c r="J100" s="199"/>
      <c r="O100" s="74" t="s">
        <v>129</v>
      </c>
      <c r="P100" s="75"/>
      <c r="Q100" s="76"/>
      <c r="R100" s="70"/>
      <c r="S100" s="70"/>
      <c r="T100"/>
      <c r="U100"/>
      <c r="AB100"/>
      <c r="AC100"/>
      <c r="AD100"/>
      <c r="AE100"/>
      <c r="AN100" s="4"/>
      <c r="AO100" s="92"/>
      <c r="AS100" s="93"/>
      <c r="AT100" s="93"/>
      <c r="AU100" s="93"/>
    </row>
    <row r="101" spans="1:47" x14ac:dyDescent="0.25">
      <c r="A101" s="203"/>
      <c r="B101" s="33" t="s">
        <v>1947</v>
      </c>
      <c r="C101" s="34" t="s">
        <v>1858</v>
      </c>
      <c r="D101" s="35">
        <v>1</v>
      </c>
      <c r="E101" s="86" t="s">
        <v>2584</v>
      </c>
      <c r="F101" s="36">
        <v>50</v>
      </c>
      <c r="G101" s="59">
        <f>AH101</f>
        <v>351.13</v>
      </c>
      <c r="H101" s="37"/>
      <c r="I101" s="38" t="s">
        <v>158</v>
      </c>
      <c r="J101" s="39">
        <f t="shared" ref="J101:J116" si="51">G101*H101</f>
        <v>0</v>
      </c>
      <c r="K101" s="64" t="s">
        <v>1950</v>
      </c>
      <c r="M101" s="64" t="s">
        <v>1953</v>
      </c>
      <c r="P101" s="68">
        <f t="shared" si="33"/>
        <v>0</v>
      </c>
      <c r="Q101" s="78"/>
      <c r="R101" s="71">
        <f>IF(Q101&gt;0,Q101,P101)</f>
        <v>0</v>
      </c>
      <c r="S101" s="32" t="str">
        <f>IF(P101&gt;18,"ПЕРЕБОР","-")</f>
        <v>-</v>
      </c>
      <c r="T101" s="2">
        <v>280.89999999999998</v>
      </c>
      <c r="U101" s="2"/>
      <c r="V101" s="49">
        <v>1.25</v>
      </c>
      <c r="W101" s="49">
        <f t="shared" ref="W101:W116" si="52">T101*V101</f>
        <v>351.125</v>
      </c>
      <c r="X101" s="50">
        <f t="shared" ref="X101:X116" si="53">R101*0.01</f>
        <v>0</v>
      </c>
      <c r="Y101" s="63">
        <f>W101-(W101*X101)</f>
        <v>351.125</v>
      </c>
      <c r="Z101" s="50">
        <f>ROUND(Y101,2)</f>
        <v>351.13</v>
      </c>
      <c r="AA101" s="51"/>
      <c r="AB101" s="52">
        <v>0.4</v>
      </c>
      <c r="AC101" s="50">
        <f t="shared" ref="AC101:AC116" si="54">H101*AB101</f>
        <v>0</v>
      </c>
      <c r="AD101" s="50">
        <f>AC101*$P$7</f>
        <v>0</v>
      </c>
      <c r="AE101" s="50">
        <f>AB101*$P$7</f>
        <v>6.4</v>
      </c>
      <c r="AF101" s="53">
        <f>ROUND(AE101,2)</f>
        <v>6.4</v>
      </c>
      <c r="AH101" s="4">
        <f t="shared" si="29"/>
        <v>351.13</v>
      </c>
      <c r="AJ101" s="4">
        <f t="shared" si="30"/>
        <v>351.13</v>
      </c>
      <c r="AL101" s="4">
        <f t="shared" si="31"/>
        <v>351.13</v>
      </c>
      <c r="AN101" s="4">
        <f t="shared" si="32"/>
        <v>351.13</v>
      </c>
      <c r="AO101" s="92"/>
      <c r="AQ101" s="93"/>
      <c r="AS101" s="93"/>
      <c r="AT101" s="93"/>
      <c r="AU101" s="93"/>
    </row>
    <row r="102" spans="1:47" x14ac:dyDescent="0.25">
      <c r="A102" s="203"/>
      <c r="B102" s="33" t="s">
        <v>1948</v>
      </c>
      <c r="C102" s="34" t="s">
        <v>1859</v>
      </c>
      <c r="D102" s="35">
        <v>1</v>
      </c>
      <c r="E102" s="86" t="s">
        <v>2584</v>
      </c>
      <c r="F102" s="36">
        <v>50</v>
      </c>
      <c r="G102" s="59">
        <f>AH102</f>
        <v>364.48</v>
      </c>
      <c r="H102" s="37"/>
      <c r="I102" s="38" t="s">
        <v>158</v>
      </c>
      <c r="J102" s="39">
        <f t="shared" si="51"/>
        <v>0</v>
      </c>
      <c r="K102" s="64" t="s">
        <v>1951</v>
      </c>
      <c r="M102" s="64" t="s">
        <v>1954</v>
      </c>
      <c r="P102" s="68">
        <f t="shared" si="33"/>
        <v>0</v>
      </c>
      <c r="Q102" s="78"/>
      <c r="R102" s="71">
        <f>IF(Q102&gt;0,Q102,P102)</f>
        <v>0</v>
      </c>
      <c r="S102" s="32" t="str">
        <f>IF(P102&gt;18,"ПЕРЕБОР","-")</f>
        <v>-</v>
      </c>
      <c r="T102" s="2">
        <v>291.58</v>
      </c>
      <c r="U102" s="2"/>
      <c r="V102" s="49">
        <v>1.25</v>
      </c>
      <c r="W102" s="49">
        <f t="shared" si="52"/>
        <v>364.47499999999997</v>
      </c>
      <c r="X102" s="50">
        <f t="shared" si="53"/>
        <v>0</v>
      </c>
      <c r="Y102" s="63">
        <f>W102-(W102*X102)</f>
        <v>364.47499999999997</v>
      </c>
      <c r="Z102" s="50">
        <f>ROUND(Y102,2)</f>
        <v>364.48</v>
      </c>
      <c r="AA102" s="51"/>
      <c r="AB102" s="52">
        <v>0.42</v>
      </c>
      <c r="AC102" s="50">
        <f t="shared" si="54"/>
        <v>0</v>
      </c>
      <c r="AD102" s="50">
        <f>AC102*$P$7</f>
        <v>0</v>
      </c>
      <c r="AE102" s="50">
        <f>AB102*$P$7</f>
        <v>6.72</v>
      </c>
      <c r="AF102" s="53">
        <f>ROUND(AE102,2)</f>
        <v>6.72</v>
      </c>
      <c r="AH102" s="4">
        <f t="shared" si="29"/>
        <v>364.48</v>
      </c>
      <c r="AJ102" s="4">
        <f t="shared" si="30"/>
        <v>364.48</v>
      </c>
      <c r="AL102" s="4">
        <f t="shared" si="31"/>
        <v>364.48</v>
      </c>
      <c r="AN102" s="4">
        <f t="shared" si="32"/>
        <v>364.48</v>
      </c>
      <c r="AO102" s="92"/>
      <c r="AQ102" s="93"/>
      <c r="AS102" s="93"/>
      <c r="AT102" s="93"/>
      <c r="AU102" s="93"/>
    </row>
    <row r="103" spans="1:47" x14ac:dyDescent="0.25">
      <c r="A103" s="203"/>
      <c r="B103" s="33" t="s">
        <v>1949</v>
      </c>
      <c r="C103" s="96" t="s">
        <v>1860</v>
      </c>
      <c r="D103" s="35">
        <v>1</v>
      </c>
      <c r="E103" s="86" t="s">
        <v>2584</v>
      </c>
      <c r="F103" s="36">
        <v>50</v>
      </c>
      <c r="G103" s="59">
        <f>AH103</f>
        <v>438.6</v>
      </c>
      <c r="H103" s="37"/>
      <c r="I103" s="38" t="s">
        <v>158</v>
      </c>
      <c r="J103" s="39">
        <f t="shared" si="51"/>
        <v>0</v>
      </c>
      <c r="K103" s="64" t="s">
        <v>1952</v>
      </c>
      <c r="M103" s="64" t="s">
        <v>1955</v>
      </c>
      <c r="P103" s="68">
        <f t="shared" si="33"/>
        <v>0</v>
      </c>
      <c r="Q103" s="78"/>
      <c r="R103" s="71">
        <f>IF(Q103&gt;0,Q103,P103)</f>
        <v>0</v>
      </c>
      <c r="S103" s="32" t="str">
        <f>IF(P103&gt;18,"ПЕРЕБОР","-")</f>
        <v>-</v>
      </c>
      <c r="T103" s="2">
        <v>350.88</v>
      </c>
      <c r="U103" s="2"/>
      <c r="V103" s="49">
        <v>1.25</v>
      </c>
      <c r="W103" s="49">
        <f t="shared" si="52"/>
        <v>438.6</v>
      </c>
      <c r="X103" s="50">
        <f t="shared" si="53"/>
        <v>0</v>
      </c>
      <c r="Y103" s="63">
        <f>W103-(W103*X103)</f>
        <v>438.6</v>
      </c>
      <c r="Z103" s="50">
        <f>ROUND(Y103,2)</f>
        <v>438.6</v>
      </c>
      <c r="AA103" s="51"/>
      <c r="AB103" s="52">
        <v>0.44</v>
      </c>
      <c r="AC103" s="50">
        <f t="shared" si="54"/>
        <v>0</v>
      </c>
      <c r="AD103" s="50">
        <f>AC103*$P$7</f>
        <v>0</v>
      </c>
      <c r="AE103" s="50">
        <f>AB103*$P$7</f>
        <v>7.04</v>
      </c>
      <c r="AF103" s="53">
        <f>ROUND(AE103,2)</f>
        <v>7.04</v>
      </c>
      <c r="AH103" s="4">
        <f t="shared" si="29"/>
        <v>438.6</v>
      </c>
      <c r="AJ103" s="4">
        <f t="shared" si="30"/>
        <v>438.6</v>
      </c>
      <c r="AL103" s="4">
        <f t="shared" si="31"/>
        <v>438.6</v>
      </c>
      <c r="AN103" s="4">
        <f t="shared" si="32"/>
        <v>438.6</v>
      </c>
      <c r="AO103" s="92"/>
      <c r="AQ103" s="93"/>
      <c r="AS103" s="93"/>
      <c r="AT103" s="93"/>
      <c r="AU103" s="93"/>
    </row>
    <row r="104" spans="1:47" x14ac:dyDescent="0.25">
      <c r="A104" s="203"/>
      <c r="B104" s="33" t="s">
        <v>291</v>
      </c>
      <c r="C104" s="96" t="s">
        <v>267</v>
      </c>
      <c r="D104" s="35">
        <v>1</v>
      </c>
      <c r="E104" s="86" t="s">
        <v>2584</v>
      </c>
      <c r="F104" s="36">
        <v>50</v>
      </c>
      <c r="G104" s="59">
        <f>AH104</f>
        <v>547</v>
      </c>
      <c r="H104" s="37"/>
      <c r="I104" s="38" t="s">
        <v>158</v>
      </c>
      <c r="J104" s="39">
        <f t="shared" si="51"/>
        <v>0</v>
      </c>
      <c r="K104" s="64" t="s">
        <v>913</v>
      </c>
      <c r="M104" s="64" t="s">
        <v>914</v>
      </c>
      <c r="P104" s="68">
        <f t="shared" si="33"/>
        <v>0</v>
      </c>
      <c r="Q104" s="78"/>
      <c r="R104" s="71">
        <f t="shared" ref="R104:R113" si="55">IF(Q104&gt;0,Q104,P104)</f>
        <v>0</v>
      </c>
      <c r="S104" s="32" t="str">
        <f t="shared" si="28"/>
        <v>-</v>
      </c>
      <c r="T104" s="2">
        <v>437.60199999999998</v>
      </c>
      <c r="U104" s="2"/>
      <c r="V104" s="49">
        <v>1.25</v>
      </c>
      <c r="W104" s="49">
        <f t="shared" si="52"/>
        <v>547.00249999999994</v>
      </c>
      <c r="X104" s="50">
        <f t="shared" si="53"/>
        <v>0</v>
      </c>
      <c r="Y104" s="63">
        <f>W104-(W104*X104)</f>
        <v>547.00249999999994</v>
      </c>
      <c r="Z104" s="50">
        <f>ROUND(Y104,2)</f>
        <v>547</v>
      </c>
      <c r="AA104" s="51"/>
      <c r="AB104" s="52">
        <v>0.49</v>
      </c>
      <c r="AC104" s="50">
        <f t="shared" si="54"/>
        <v>0</v>
      </c>
      <c r="AD104" s="50">
        <f>AC104*$P$7</f>
        <v>0</v>
      </c>
      <c r="AE104" s="50">
        <f>AB104*$P$7</f>
        <v>7.84</v>
      </c>
      <c r="AF104" s="53">
        <f>ROUND(AE104,2)</f>
        <v>7.84</v>
      </c>
      <c r="AH104" s="4">
        <f t="shared" si="29"/>
        <v>547</v>
      </c>
      <c r="AJ104" s="4">
        <f t="shared" si="30"/>
        <v>547</v>
      </c>
      <c r="AL104" s="4">
        <f t="shared" si="31"/>
        <v>547</v>
      </c>
      <c r="AN104" s="4">
        <f t="shared" si="32"/>
        <v>547</v>
      </c>
      <c r="AO104" s="92"/>
      <c r="AQ104" s="93"/>
      <c r="AS104" s="93"/>
      <c r="AT104" s="93"/>
      <c r="AU104" s="93"/>
    </row>
    <row r="105" spans="1:47" x14ac:dyDescent="0.25">
      <c r="A105" s="203"/>
      <c r="B105" s="33" t="s">
        <v>292</v>
      </c>
      <c r="C105" s="34" t="s">
        <v>268</v>
      </c>
      <c r="D105" s="35">
        <v>1</v>
      </c>
      <c r="E105" s="86" t="s">
        <v>2584</v>
      </c>
      <c r="F105" s="36">
        <v>50</v>
      </c>
      <c r="G105" s="59">
        <f t="shared" ref="G105:G116" si="56">AH105</f>
        <v>586.84</v>
      </c>
      <c r="H105" s="37"/>
      <c r="I105" s="38" t="s">
        <v>158</v>
      </c>
      <c r="J105" s="39">
        <f t="shared" si="51"/>
        <v>0</v>
      </c>
      <c r="K105" s="64" t="s">
        <v>915</v>
      </c>
      <c r="M105" s="64" t="s">
        <v>916</v>
      </c>
      <c r="P105" s="68">
        <f t="shared" si="33"/>
        <v>0</v>
      </c>
      <c r="Q105" s="78"/>
      <c r="R105" s="71">
        <f t="shared" si="55"/>
        <v>0</v>
      </c>
      <c r="S105" s="32" t="str">
        <f t="shared" si="28"/>
        <v>-</v>
      </c>
      <c r="T105" s="2">
        <v>469.47499999999997</v>
      </c>
      <c r="U105" s="2"/>
      <c r="V105" s="49">
        <v>1.25</v>
      </c>
      <c r="W105" s="49">
        <f t="shared" si="52"/>
        <v>586.84375</v>
      </c>
      <c r="X105" s="50">
        <f t="shared" si="53"/>
        <v>0</v>
      </c>
      <c r="Y105" s="63">
        <f t="shared" si="34"/>
        <v>586.84375</v>
      </c>
      <c r="Z105" s="50">
        <f t="shared" si="35"/>
        <v>586.84</v>
      </c>
      <c r="AA105" s="51"/>
      <c r="AB105" s="52">
        <v>0.56000000000000005</v>
      </c>
      <c r="AC105" s="50">
        <f t="shared" si="54"/>
        <v>0</v>
      </c>
      <c r="AD105" s="50">
        <f t="shared" ref="AD105:AD113" si="57">AC105*$P$7</f>
        <v>0</v>
      </c>
      <c r="AE105" s="50">
        <f t="shared" ref="AE105:AE113" si="58">AB105*$P$7</f>
        <v>8.9600000000000009</v>
      </c>
      <c r="AF105" s="53">
        <f t="shared" si="36"/>
        <v>8.9600000000000009</v>
      </c>
      <c r="AH105" s="4">
        <f t="shared" si="29"/>
        <v>586.84</v>
      </c>
      <c r="AJ105" s="4">
        <f t="shared" si="30"/>
        <v>586.84</v>
      </c>
      <c r="AL105" s="4">
        <f t="shared" si="31"/>
        <v>586.84</v>
      </c>
      <c r="AN105" s="4">
        <f t="shared" si="32"/>
        <v>586.84</v>
      </c>
      <c r="AO105" s="92"/>
      <c r="AQ105" s="93"/>
      <c r="AS105" s="93"/>
      <c r="AT105" s="93"/>
      <c r="AU105" s="93"/>
    </row>
    <row r="106" spans="1:47" x14ac:dyDescent="0.25">
      <c r="A106" s="203"/>
      <c r="B106" s="33" t="s">
        <v>293</v>
      </c>
      <c r="C106" s="34" t="s">
        <v>269</v>
      </c>
      <c r="D106" s="35">
        <v>1</v>
      </c>
      <c r="E106" s="86" t="s">
        <v>2584</v>
      </c>
      <c r="F106" s="36">
        <v>20</v>
      </c>
      <c r="G106" s="59">
        <f t="shared" si="56"/>
        <v>481.84</v>
      </c>
      <c r="H106" s="37"/>
      <c r="I106" s="38" t="s">
        <v>158</v>
      </c>
      <c r="J106" s="39">
        <f t="shared" si="51"/>
        <v>0</v>
      </c>
      <c r="K106" s="64" t="s">
        <v>917</v>
      </c>
      <c r="M106" s="64" t="s">
        <v>918</v>
      </c>
      <c r="P106" s="68">
        <f t="shared" si="33"/>
        <v>0</v>
      </c>
      <c r="Q106" s="78"/>
      <c r="R106" s="71">
        <f t="shared" si="55"/>
        <v>0</v>
      </c>
      <c r="S106" s="32" t="str">
        <f t="shared" si="28"/>
        <v>-</v>
      </c>
      <c r="T106" s="2">
        <v>385.47</v>
      </c>
      <c r="U106" s="2"/>
      <c r="V106" s="49">
        <v>1.25</v>
      </c>
      <c r="W106" s="49">
        <f t="shared" si="52"/>
        <v>481.83750000000003</v>
      </c>
      <c r="X106" s="50">
        <f t="shared" si="53"/>
        <v>0</v>
      </c>
      <c r="Y106" s="63">
        <f t="shared" si="34"/>
        <v>481.83750000000003</v>
      </c>
      <c r="Z106" s="50">
        <f t="shared" si="35"/>
        <v>481.84</v>
      </c>
      <c r="AA106" s="51"/>
      <c r="AB106" s="52">
        <v>0.6</v>
      </c>
      <c r="AC106" s="50">
        <f t="shared" si="54"/>
        <v>0</v>
      </c>
      <c r="AD106" s="50">
        <f t="shared" si="57"/>
        <v>0</v>
      </c>
      <c r="AE106" s="50">
        <f t="shared" si="58"/>
        <v>9.6</v>
      </c>
      <c r="AF106" s="53">
        <f t="shared" si="36"/>
        <v>9.6</v>
      </c>
      <c r="AH106" s="4">
        <f t="shared" si="29"/>
        <v>481.84</v>
      </c>
      <c r="AJ106" s="4">
        <f t="shared" si="30"/>
        <v>481.84</v>
      </c>
      <c r="AL106" s="4">
        <f t="shared" si="31"/>
        <v>481.84</v>
      </c>
      <c r="AN106" s="4">
        <f t="shared" si="32"/>
        <v>481.84</v>
      </c>
      <c r="AO106" s="92"/>
      <c r="AQ106" s="93"/>
      <c r="AS106" s="93"/>
      <c r="AT106" s="93"/>
      <c r="AU106" s="93"/>
    </row>
    <row r="107" spans="1:47" x14ac:dyDescent="0.25">
      <c r="A107" s="203"/>
      <c r="B107" s="33" t="s">
        <v>294</v>
      </c>
      <c r="C107" s="34" t="s">
        <v>270</v>
      </c>
      <c r="D107" s="35">
        <v>1</v>
      </c>
      <c r="E107" s="86" t="s">
        <v>2584</v>
      </c>
      <c r="F107" s="36">
        <v>20</v>
      </c>
      <c r="G107" s="59">
        <f t="shared" si="56"/>
        <v>506.55</v>
      </c>
      <c r="H107" s="37"/>
      <c r="I107" s="38" t="s">
        <v>158</v>
      </c>
      <c r="J107" s="39">
        <f t="shared" si="51"/>
        <v>0</v>
      </c>
      <c r="K107" s="64" t="s">
        <v>919</v>
      </c>
      <c r="M107" s="64" t="s">
        <v>920</v>
      </c>
      <c r="P107" s="68">
        <f t="shared" si="33"/>
        <v>0</v>
      </c>
      <c r="Q107" s="78"/>
      <c r="R107" s="71">
        <f t="shared" si="55"/>
        <v>0</v>
      </c>
      <c r="S107" s="32" t="str">
        <f t="shared" si="28"/>
        <v>-</v>
      </c>
      <c r="T107" s="2">
        <v>405.24</v>
      </c>
      <c r="U107" s="2"/>
      <c r="V107" s="49">
        <v>1.25</v>
      </c>
      <c r="W107" s="49">
        <f t="shared" si="52"/>
        <v>506.55</v>
      </c>
      <c r="X107" s="50">
        <f t="shared" si="53"/>
        <v>0</v>
      </c>
      <c r="Y107" s="63">
        <f t="shared" si="34"/>
        <v>506.55</v>
      </c>
      <c r="Z107" s="50">
        <f t="shared" si="35"/>
        <v>506.55</v>
      </c>
      <c r="AA107" s="51"/>
      <c r="AB107" s="52">
        <v>0.65</v>
      </c>
      <c r="AC107" s="50">
        <f t="shared" si="54"/>
        <v>0</v>
      </c>
      <c r="AD107" s="50">
        <f t="shared" si="57"/>
        <v>0</v>
      </c>
      <c r="AE107" s="50">
        <f t="shared" si="58"/>
        <v>10.4</v>
      </c>
      <c r="AF107" s="53">
        <f t="shared" si="36"/>
        <v>10.4</v>
      </c>
      <c r="AH107" s="4">
        <f t="shared" si="29"/>
        <v>506.55</v>
      </c>
      <c r="AJ107" s="4">
        <f t="shared" si="30"/>
        <v>506.55</v>
      </c>
      <c r="AL107" s="4">
        <f t="shared" si="31"/>
        <v>506.55</v>
      </c>
      <c r="AN107" s="4">
        <f t="shared" si="32"/>
        <v>506.55</v>
      </c>
      <c r="AO107" s="92"/>
      <c r="AQ107" s="93"/>
      <c r="AS107" s="93"/>
      <c r="AT107" s="93"/>
      <c r="AU107" s="93"/>
    </row>
    <row r="108" spans="1:47" x14ac:dyDescent="0.25">
      <c r="A108" s="203"/>
      <c r="B108" s="33" t="s">
        <v>104</v>
      </c>
      <c r="C108" s="96" t="s">
        <v>21</v>
      </c>
      <c r="D108" s="35">
        <v>1</v>
      </c>
      <c r="E108" s="86" t="s">
        <v>2584</v>
      </c>
      <c r="F108" s="36">
        <v>20</v>
      </c>
      <c r="G108" s="59">
        <f t="shared" si="56"/>
        <v>647.19000000000005</v>
      </c>
      <c r="H108" s="37"/>
      <c r="I108" s="38" t="s">
        <v>158</v>
      </c>
      <c r="J108" s="39">
        <f t="shared" si="51"/>
        <v>0</v>
      </c>
      <c r="K108" s="64" t="s">
        <v>921</v>
      </c>
      <c r="M108" s="64" t="s">
        <v>922</v>
      </c>
      <c r="P108" s="68">
        <f t="shared" si="33"/>
        <v>0</v>
      </c>
      <c r="Q108" s="78"/>
      <c r="R108" s="71">
        <f t="shared" si="55"/>
        <v>0</v>
      </c>
      <c r="S108" s="32" t="str">
        <f t="shared" si="28"/>
        <v>-</v>
      </c>
      <c r="T108" s="2">
        <v>517.75300000000004</v>
      </c>
      <c r="U108" s="2"/>
      <c r="V108" s="49">
        <v>1.25</v>
      </c>
      <c r="W108" s="49">
        <f t="shared" si="52"/>
        <v>647.19125000000008</v>
      </c>
      <c r="X108" s="50">
        <f t="shared" si="53"/>
        <v>0</v>
      </c>
      <c r="Y108" s="63">
        <f t="shared" si="34"/>
        <v>647.19125000000008</v>
      </c>
      <c r="Z108" s="50">
        <f t="shared" si="35"/>
        <v>647.19000000000005</v>
      </c>
      <c r="AA108" s="51"/>
      <c r="AB108" s="52">
        <v>0.8</v>
      </c>
      <c r="AC108" s="50">
        <f t="shared" si="54"/>
        <v>0</v>
      </c>
      <c r="AD108" s="50">
        <f t="shared" si="57"/>
        <v>0</v>
      </c>
      <c r="AE108" s="50">
        <f t="shared" si="58"/>
        <v>12.8</v>
      </c>
      <c r="AF108" s="53">
        <f t="shared" si="36"/>
        <v>12.8</v>
      </c>
      <c r="AH108" s="4">
        <f t="shared" si="29"/>
        <v>647.19000000000005</v>
      </c>
      <c r="AJ108" s="4">
        <f t="shared" si="30"/>
        <v>647.19000000000005</v>
      </c>
      <c r="AL108" s="4">
        <f t="shared" si="31"/>
        <v>647.19000000000005</v>
      </c>
      <c r="AN108" s="4">
        <f t="shared" si="32"/>
        <v>647.19000000000005</v>
      </c>
      <c r="AO108" s="92"/>
      <c r="AQ108" s="93"/>
      <c r="AS108" s="93"/>
      <c r="AT108" s="93"/>
      <c r="AU108" s="93"/>
    </row>
    <row r="109" spans="1:47" x14ac:dyDescent="0.25">
      <c r="A109" s="203"/>
      <c r="B109" s="33" t="s">
        <v>103</v>
      </c>
      <c r="C109" s="96" t="s">
        <v>22</v>
      </c>
      <c r="D109" s="35">
        <v>1</v>
      </c>
      <c r="E109" s="86" t="s">
        <v>2584</v>
      </c>
      <c r="F109" s="36">
        <v>20</v>
      </c>
      <c r="G109" s="59">
        <f t="shared" si="56"/>
        <v>700.16</v>
      </c>
      <c r="H109" s="37"/>
      <c r="I109" s="38" t="s">
        <v>158</v>
      </c>
      <c r="J109" s="39">
        <f t="shared" si="51"/>
        <v>0</v>
      </c>
      <c r="K109" s="64" t="s">
        <v>923</v>
      </c>
      <c r="M109" s="64" t="s">
        <v>924</v>
      </c>
      <c r="P109" s="68">
        <f t="shared" si="33"/>
        <v>0</v>
      </c>
      <c r="Q109" s="78"/>
      <c r="R109" s="71">
        <f t="shared" si="55"/>
        <v>0</v>
      </c>
      <c r="S109" s="32" t="str">
        <f t="shared" si="28"/>
        <v>-</v>
      </c>
      <c r="T109" s="2">
        <v>560.13049999999998</v>
      </c>
      <c r="U109" s="2"/>
      <c r="V109" s="49">
        <v>1.25</v>
      </c>
      <c r="W109" s="49">
        <f t="shared" si="52"/>
        <v>700.16312500000004</v>
      </c>
      <c r="X109" s="50">
        <f t="shared" si="53"/>
        <v>0</v>
      </c>
      <c r="Y109" s="63">
        <f t="shared" si="34"/>
        <v>700.16312500000004</v>
      </c>
      <c r="Z109" s="50">
        <f t="shared" si="35"/>
        <v>700.16</v>
      </c>
      <c r="AA109" s="51"/>
      <c r="AB109" s="52">
        <v>0.85</v>
      </c>
      <c r="AC109" s="50">
        <f t="shared" si="54"/>
        <v>0</v>
      </c>
      <c r="AD109" s="50">
        <f t="shared" si="57"/>
        <v>0</v>
      </c>
      <c r="AE109" s="50">
        <f t="shared" si="58"/>
        <v>13.6</v>
      </c>
      <c r="AF109" s="53">
        <f t="shared" si="36"/>
        <v>13.6</v>
      </c>
      <c r="AH109" s="4">
        <f t="shared" si="29"/>
        <v>700.16</v>
      </c>
      <c r="AJ109" s="4">
        <f t="shared" si="30"/>
        <v>700.16</v>
      </c>
      <c r="AL109" s="4">
        <f t="shared" si="31"/>
        <v>700.16</v>
      </c>
      <c r="AN109" s="4">
        <f t="shared" si="32"/>
        <v>700.16</v>
      </c>
      <c r="AO109" s="92"/>
      <c r="AQ109" s="93"/>
      <c r="AS109" s="93"/>
      <c r="AT109" s="93"/>
      <c r="AU109" s="93"/>
    </row>
    <row r="110" spans="1:47" x14ac:dyDescent="0.25">
      <c r="A110" s="203"/>
      <c r="B110" s="33" t="s">
        <v>102</v>
      </c>
      <c r="C110" s="96" t="s">
        <v>23</v>
      </c>
      <c r="D110" s="35">
        <v>1</v>
      </c>
      <c r="E110" s="86" t="s">
        <v>2584</v>
      </c>
      <c r="F110" s="36">
        <v>20</v>
      </c>
      <c r="G110" s="59">
        <f t="shared" si="56"/>
        <v>734.95</v>
      </c>
      <c r="H110" s="37"/>
      <c r="I110" s="38" t="s">
        <v>158</v>
      </c>
      <c r="J110" s="39">
        <f t="shared" si="51"/>
        <v>0</v>
      </c>
      <c r="K110" s="64" t="s">
        <v>925</v>
      </c>
      <c r="M110" s="64" t="s">
        <v>926</v>
      </c>
      <c r="P110" s="68">
        <f t="shared" si="33"/>
        <v>0</v>
      </c>
      <c r="Q110" s="78"/>
      <c r="R110" s="71">
        <f t="shared" si="55"/>
        <v>0</v>
      </c>
      <c r="S110" s="32" t="str">
        <f t="shared" si="28"/>
        <v>-</v>
      </c>
      <c r="T110" s="2">
        <v>587.96100000000001</v>
      </c>
      <c r="U110" s="2"/>
      <c r="V110" s="49">
        <v>1.25</v>
      </c>
      <c r="W110" s="49">
        <f t="shared" si="52"/>
        <v>734.95125000000007</v>
      </c>
      <c r="X110" s="50">
        <f t="shared" si="53"/>
        <v>0</v>
      </c>
      <c r="Y110" s="63">
        <f t="shared" si="34"/>
        <v>734.95125000000007</v>
      </c>
      <c r="Z110" s="50">
        <f t="shared" si="35"/>
        <v>734.95</v>
      </c>
      <c r="AA110" s="51"/>
      <c r="AB110" s="52">
        <v>0.875</v>
      </c>
      <c r="AC110" s="50">
        <f t="shared" si="54"/>
        <v>0</v>
      </c>
      <c r="AD110" s="50">
        <f t="shared" si="57"/>
        <v>0</v>
      </c>
      <c r="AE110" s="50">
        <f t="shared" si="58"/>
        <v>14</v>
      </c>
      <c r="AF110" s="53">
        <f t="shared" si="36"/>
        <v>14</v>
      </c>
      <c r="AH110" s="4">
        <f t="shared" si="29"/>
        <v>734.95</v>
      </c>
      <c r="AJ110" s="4">
        <f t="shared" si="30"/>
        <v>734.95</v>
      </c>
      <c r="AL110" s="4">
        <f t="shared" si="31"/>
        <v>734.95</v>
      </c>
      <c r="AN110" s="4">
        <f t="shared" si="32"/>
        <v>734.95</v>
      </c>
      <c r="AO110" s="92"/>
      <c r="AQ110" s="93"/>
      <c r="AS110" s="93"/>
      <c r="AT110" s="93"/>
      <c r="AU110" s="93"/>
    </row>
    <row r="111" spans="1:47" x14ac:dyDescent="0.25">
      <c r="A111" s="203"/>
      <c r="B111" s="33" t="s">
        <v>101</v>
      </c>
      <c r="C111" s="34" t="s">
        <v>24</v>
      </c>
      <c r="D111" s="35">
        <v>1</v>
      </c>
      <c r="E111" s="86" t="s">
        <v>2584</v>
      </c>
      <c r="F111" s="36">
        <v>20</v>
      </c>
      <c r="G111" s="59">
        <f t="shared" si="56"/>
        <v>630.09</v>
      </c>
      <c r="H111" s="37"/>
      <c r="I111" s="38" t="s">
        <v>158</v>
      </c>
      <c r="J111" s="39">
        <f t="shared" si="51"/>
        <v>0</v>
      </c>
      <c r="K111" s="64" t="s">
        <v>927</v>
      </c>
      <c r="M111" s="64" t="s">
        <v>928</v>
      </c>
      <c r="P111" s="68">
        <f t="shared" si="33"/>
        <v>0</v>
      </c>
      <c r="Q111" s="78"/>
      <c r="R111" s="71">
        <f t="shared" si="55"/>
        <v>0</v>
      </c>
      <c r="S111" s="32" t="str">
        <f t="shared" si="28"/>
        <v>-</v>
      </c>
      <c r="T111" s="2">
        <v>504.07</v>
      </c>
      <c r="U111" s="2"/>
      <c r="V111" s="49">
        <v>1.25</v>
      </c>
      <c r="W111" s="49">
        <f t="shared" si="52"/>
        <v>630.08749999999998</v>
      </c>
      <c r="X111" s="50">
        <f t="shared" si="53"/>
        <v>0</v>
      </c>
      <c r="Y111" s="63">
        <f t="shared" si="34"/>
        <v>630.08749999999998</v>
      </c>
      <c r="Z111" s="50">
        <f t="shared" si="35"/>
        <v>630.09</v>
      </c>
      <c r="AA111" s="51"/>
      <c r="AB111" s="52">
        <v>0.92500000000000004</v>
      </c>
      <c r="AC111" s="50">
        <f t="shared" si="54"/>
        <v>0</v>
      </c>
      <c r="AD111" s="50">
        <f t="shared" si="57"/>
        <v>0</v>
      </c>
      <c r="AE111" s="50">
        <f t="shared" si="58"/>
        <v>14.8</v>
      </c>
      <c r="AF111" s="53">
        <f t="shared" si="36"/>
        <v>14.8</v>
      </c>
      <c r="AH111" s="4">
        <f t="shared" si="29"/>
        <v>630.09</v>
      </c>
      <c r="AJ111" s="4">
        <f t="shared" si="30"/>
        <v>630.09</v>
      </c>
      <c r="AL111" s="4">
        <f t="shared" si="31"/>
        <v>630.09</v>
      </c>
      <c r="AN111" s="4">
        <f t="shared" si="32"/>
        <v>630.09</v>
      </c>
      <c r="AO111" s="92"/>
      <c r="AQ111" s="93"/>
      <c r="AS111" s="93"/>
      <c r="AT111" s="93"/>
      <c r="AU111" s="93"/>
    </row>
    <row r="112" spans="1:47" x14ac:dyDescent="0.25">
      <c r="A112" s="203"/>
      <c r="B112" s="33" t="s">
        <v>194</v>
      </c>
      <c r="C112" s="34" t="s">
        <v>166</v>
      </c>
      <c r="D112" s="35">
        <v>1</v>
      </c>
      <c r="E112" s="86" t="s">
        <v>2584</v>
      </c>
      <c r="F112" s="36">
        <v>10</v>
      </c>
      <c r="G112" s="59">
        <f t="shared" si="56"/>
        <v>1114.4000000000001</v>
      </c>
      <c r="H112" s="37"/>
      <c r="I112" s="38" t="s">
        <v>158</v>
      </c>
      <c r="J112" s="39">
        <f t="shared" si="51"/>
        <v>0</v>
      </c>
      <c r="K112" s="64" t="s">
        <v>929</v>
      </c>
      <c r="M112" s="64" t="s">
        <v>930</v>
      </c>
      <c r="P112" s="68">
        <f t="shared" si="33"/>
        <v>0</v>
      </c>
      <c r="Q112" s="78"/>
      <c r="R112" s="71">
        <f t="shared" si="55"/>
        <v>0</v>
      </c>
      <c r="S112" s="32" t="str">
        <f t="shared" si="28"/>
        <v>-</v>
      </c>
      <c r="T112" s="2">
        <v>891.51700000000005</v>
      </c>
      <c r="U112" s="2"/>
      <c r="V112" s="49">
        <v>1.25</v>
      </c>
      <c r="W112" s="49">
        <f t="shared" si="52"/>
        <v>1114.39625</v>
      </c>
      <c r="X112" s="50">
        <f t="shared" si="53"/>
        <v>0</v>
      </c>
      <c r="Y112" s="63">
        <f t="shared" si="34"/>
        <v>1114.39625</v>
      </c>
      <c r="Z112" s="50">
        <f t="shared" si="35"/>
        <v>1114.4000000000001</v>
      </c>
      <c r="AA112" s="51"/>
      <c r="AB112" s="52">
        <v>1.2</v>
      </c>
      <c r="AC112" s="50">
        <f t="shared" si="54"/>
        <v>0</v>
      </c>
      <c r="AD112" s="50">
        <f t="shared" si="57"/>
        <v>0</v>
      </c>
      <c r="AE112" s="50">
        <f t="shared" si="58"/>
        <v>19.2</v>
      </c>
      <c r="AF112" s="53">
        <f t="shared" si="36"/>
        <v>19.2</v>
      </c>
      <c r="AH112" s="4">
        <f t="shared" si="29"/>
        <v>1114.4000000000001</v>
      </c>
      <c r="AJ112" s="4">
        <f t="shared" si="30"/>
        <v>1114.4000000000001</v>
      </c>
      <c r="AL112" s="4">
        <f t="shared" si="31"/>
        <v>1114.4000000000001</v>
      </c>
      <c r="AN112" s="4">
        <f t="shared" si="32"/>
        <v>1114.4000000000001</v>
      </c>
      <c r="AO112" s="92"/>
      <c r="AQ112" s="93"/>
      <c r="AS112" s="93"/>
      <c r="AT112" s="93"/>
      <c r="AU112" s="93"/>
    </row>
    <row r="113" spans="1:47" x14ac:dyDescent="0.25">
      <c r="A113" s="203"/>
      <c r="B113" s="33" t="s">
        <v>195</v>
      </c>
      <c r="C113" s="34" t="s">
        <v>167</v>
      </c>
      <c r="D113" s="35">
        <v>1</v>
      </c>
      <c r="E113" s="86" t="s">
        <v>2584</v>
      </c>
      <c r="F113" s="36">
        <v>10</v>
      </c>
      <c r="G113" s="59">
        <f t="shared" si="56"/>
        <v>1216.3399999999999</v>
      </c>
      <c r="H113" s="37"/>
      <c r="I113" s="38" t="s">
        <v>158</v>
      </c>
      <c r="J113" s="39">
        <f t="shared" si="51"/>
        <v>0</v>
      </c>
      <c r="K113" s="64" t="s">
        <v>931</v>
      </c>
      <c r="M113" s="64" t="s">
        <v>932</v>
      </c>
      <c r="P113" s="68">
        <f t="shared" si="33"/>
        <v>0</v>
      </c>
      <c r="Q113" s="78"/>
      <c r="R113" s="71">
        <f t="shared" si="55"/>
        <v>0</v>
      </c>
      <c r="S113" s="32" t="str">
        <f t="shared" si="28"/>
        <v>-</v>
      </c>
      <c r="T113" s="2">
        <v>973.07100000000003</v>
      </c>
      <c r="U113" s="2"/>
      <c r="V113" s="49">
        <v>1.25</v>
      </c>
      <c r="W113" s="49">
        <f t="shared" si="52"/>
        <v>1216.3387500000001</v>
      </c>
      <c r="X113" s="50">
        <f t="shared" si="53"/>
        <v>0</v>
      </c>
      <c r="Y113" s="63">
        <f t="shared" si="34"/>
        <v>1216.3387500000001</v>
      </c>
      <c r="Z113" s="50">
        <f t="shared" si="35"/>
        <v>1216.3399999999999</v>
      </c>
      <c r="AA113" s="51"/>
      <c r="AB113" s="52">
        <v>1.43</v>
      </c>
      <c r="AC113" s="50">
        <f t="shared" si="54"/>
        <v>0</v>
      </c>
      <c r="AD113" s="50">
        <f t="shared" si="57"/>
        <v>0</v>
      </c>
      <c r="AE113" s="50">
        <f t="shared" si="58"/>
        <v>22.88</v>
      </c>
      <c r="AF113" s="53">
        <f t="shared" si="36"/>
        <v>22.88</v>
      </c>
      <c r="AH113" s="4">
        <f t="shared" si="29"/>
        <v>1216.3399999999999</v>
      </c>
      <c r="AJ113" s="4">
        <f t="shared" si="30"/>
        <v>1216.3399999999999</v>
      </c>
      <c r="AL113" s="4">
        <f t="shared" si="31"/>
        <v>1216.3399999999999</v>
      </c>
      <c r="AN113" s="4">
        <f t="shared" si="32"/>
        <v>1216.3399999999999</v>
      </c>
      <c r="AO113" s="92"/>
      <c r="AQ113" s="93"/>
      <c r="AS113" s="93"/>
      <c r="AT113" s="93"/>
      <c r="AU113" s="93"/>
    </row>
    <row r="114" spans="1:47" x14ac:dyDescent="0.25">
      <c r="A114" s="203"/>
      <c r="B114" s="33" t="s">
        <v>196</v>
      </c>
      <c r="C114" s="34" t="s">
        <v>168</v>
      </c>
      <c r="D114" s="35">
        <v>1</v>
      </c>
      <c r="E114" s="86" t="s">
        <v>2584</v>
      </c>
      <c r="F114" s="36">
        <v>10</v>
      </c>
      <c r="G114" s="59">
        <f t="shared" si="56"/>
        <v>1359.02</v>
      </c>
      <c r="H114" s="37"/>
      <c r="I114" s="38" t="s">
        <v>158</v>
      </c>
      <c r="J114" s="39">
        <f t="shared" si="51"/>
        <v>0</v>
      </c>
      <c r="K114" s="64" t="s">
        <v>933</v>
      </c>
      <c r="M114" s="64" t="s">
        <v>934</v>
      </c>
      <c r="P114" s="68">
        <f t="shared" si="33"/>
        <v>0</v>
      </c>
      <c r="Q114" s="78"/>
      <c r="R114" s="71">
        <f>IF(Q114&gt;0,Q114,P114)</f>
        <v>0</v>
      </c>
      <c r="S114" s="32" t="str">
        <f>IF(P114&gt;18,"ПЕРЕБОР","-")</f>
        <v>-</v>
      </c>
      <c r="T114" s="2">
        <v>1087.2180000000001</v>
      </c>
      <c r="U114" s="2"/>
      <c r="V114" s="49">
        <v>1.25</v>
      </c>
      <c r="W114" s="49">
        <f t="shared" si="52"/>
        <v>1359.0225</v>
      </c>
      <c r="X114" s="50">
        <f t="shared" si="53"/>
        <v>0</v>
      </c>
      <c r="Y114" s="63">
        <f t="shared" si="34"/>
        <v>1359.0225</v>
      </c>
      <c r="Z114" s="50">
        <f t="shared" si="35"/>
        <v>1359.02</v>
      </c>
      <c r="AA114" s="51"/>
      <c r="AB114" s="52">
        <v>1.53</v>
      </c>
      <c r="AC114" s="50">
        <f t="shared" si="54"/>
        <v>0</v>
      </c>
      <c r="AD114" s="50">
        <f>AC114*$P$7</f>
        <v>0</v>
      </c>
      <c r="AE114" s="50">
        <f>AB114*$P$7</f>
        <v>24.48</v>
      </c>
      <c r="AF114" s="53">
        <f>ROUND(AE114,2)</f>
        <v>24.48</v>
      </c>
      <c r="AH114" s="4">
        <f t="shared" si="29"/>
        <v>1359.02</v>
      </c>
      <c r="AJ114" s="4">
        <f t="shared" si="30"/>
        <v>1359.02</v>
      </c>
      <c r="AL114" s="4">
        <f t="shared" si="31"/>
        <v>1359.02</v>
      </c>
      <c r="AN114" s="4">
        <f t="shared" si="32"/>
        <v>1359.02</v>
      </c>
      <c r="AO114" s="92"/>
      <c r="AQ114" s="93"/>
      <c r="AS114" s="93"/>
      <c r="AT114" s="93"/>
      <c r="AU114" s="93"/>
    </row>
    <row r="115" spans="1:47" x14ac:dyDescent="0.25">
      <c r="A115" s="203"/>
      <c r="B115" s="33" t="s">
        <v>1956</v>
      </c>
      <c r="C115" s="34" t="s">
        <v>1861</v>
      </c>
      <c r="D115" s="35">
        <v>1</v>
      </c>
      <c r="E115" s="86" t="s">
        <v>2584</v>
      </c>
      <c r="F115" s="36">
        <v>10</v>
      </c>
      <c r="G115" s="59">
        <f t="shared" si="56"/>
        <v>1428.7</v>
      </c>
      <c r="H115" s="37"/>
      <c r="I115" s="38" t="s">
        <v>158</v>
      </c>
      <c r="J115" s="39">
        <f t="shared" si="51"/>
        <v>0</v>
      </c>
      <c r="K115" s="64" t="s">
        <v>1958</v>
      </c>
      <c r="M115" s="64" t="s">
        <v>1960</v>
      </c>
      <c r="P115" s="68">
        <f t="shared" si="33"/>
        <v>0</v>
      </c>
      <c r="Q115" s="78"/>
      <c r="R115" s="71">
        <f>IF(Q115&gt;0,Q115,P115)</f>
        <v>0</v>
      </c>
      <c r="S115" s="32" t="str">
        <f t="shared" ref="S115:S120" si="59">IF(P115&gt;18,"ПЕРЕБОР","-")</f>
        <v>-</v>
      </c>
      <c r="T115" s="2">
        <v>1142.96</v>
      </c>
      <c r="U115" s="2"/>
      <c r="V115" s="49">
        <v>1.25</v>
      </c>
      <c r="W115" s="49">
        <f t="shared" si="52"/>
        <v>1428.7</v>
      </c>
      <c r="X115" s="50">
        <f t="shared" si="53"/>
        <v>0</v>
      </c>
      <c r="Y115" s="63">
        <f t="shared" si="34"/>
        <v>1428.7</v>
      </c>
      <c r="Z115" s="50">
        <f t="shared" si="35"/>
        <v>1428.7</v>
      </c>
      <c r="AA115" s="51"/>
      <c r="AB115" s="52">
        <v>2</v>
      </c>
      <c r="AC115" s="50">
        <f t="shared" si="54"/>
        <v>0</v>
      </c>
      <c r="AD115" s="50">
        <f>AC115*$P$7</f>
        <v>0</v>
      </c>
      <c r="AE115" s="50">
        <f>AB115*$P$7</f>
        <v>32</v>
      </c>
      <c r="AF115" s="53">
        <f>ROUND(AE115,2)</f>
        <v>32</v>
      </c>
      <c r="AH115" s="4">
        <f t="shared" si="29"/>
        <v>1428.7</v>
      </c>
      <c r="AJ115" s="4">
        <f t="shared" si="30"/>
        <v>1428.7</v>
      </c>
      <c r="AL115" s="4">
        <f t="shared" si="31"/>
        <v>1428.7</v>
      </c>
      <c r="AN115" s="4">
        <f t="shared" si="32"/>
        <v>1428.7</v>
      </c>
      <c r="AO115" s="92"/>
      <c r="AQ115" s="93"/>
      <c r="AS115" s="93"/>
      <c r="AT115" s="93"/>
      <c r="AU115" s="93"/>
    </row>
    <row r="116" spans="1:47" x14ac:dyDescent="0.25">
      <c r="A116" s="204"/>
      <c r="B116" s="33" t="s">
        <v>1957</v>
      </c>
      <c r="C116" s="34" t="s">
        <v>1862</v>
      </c>
      <c r="D116" s="35">
        <v>1</v>
      </c>
      <c r="E116" s="86" t="s">
        <v>2584</v>
      </c>
      <c r="F116" s="36">
        <v>10</v>
      </c>
      <c r="G116" s="59">
        <f t="shared" si="56"/>
        <v>1985.66</v>
      </c>
      <c r="H116" s="37"/>
      <c r="I116" s="38" t="s">
        <v>158</v>
      </c>
      <c r="J116" s="39">
        <f t="shared" si="51"/>
        <v>0</v>
      </c>
      <c r="K116" s="64" t="s">
        <v>1959</v>
      </c>
      <c r="M116" s="64" t="s">
        <v>1961</v>
      </c>
      <c r="P116" s="68">
        <f t="shared" si="33"/>
        <v>0</v>
      </c>
      <c r="Q116" s="78"/>
      <c r="R116" s="71">
        <f>IF(Q116&gt;0,Q116,P116)</f>
        <v>0</v>
      </c>
      <c r="S116" s="32" t="str">
        <f t="shared" si="59"/>
        <v>-</v>
      </c>
      <c r="T116" s="2">
        <v>1588.53</v>
      </c>
      <c r="U116" s="2"/>
      <c r="V116" s="49">
        <v>1.25</v>
      </c>
      <c r="W116" s="49">
        <f t="shared" si="52"/>
        <v>1985.6624999999999</v>
      </c>
      <c r="X116" s="50">
        <f t="shared" si="53"/>
        <v>0</v>
      </c>
      <c r="Y116" s="63">
        <f t="shared" si="34"/>
        <v>1985.6624999999999</v>
      </c>
      <c r="Z116" s="50">
        <f t="shared" si="35"/>
        <v>1985.66</v>
      </c>
      <c r="AA116" s="51"/>
      <c r="AB116" s="52">
        <v>2.5</v>
      </c>
      <c r="AC116" s="50">
        <f t="shared" si="54"/>
        <v>0</v>
      </c>
      <c r="AD116" s="50">
        <f>AC116*$P$7</f>
        <v>0</v>
      </c>
      <c r="AE116" s="50">
        <f>AB116*$P$7</f>
        <v>40</v>
      </c>
      <c r="AF116" s="53">
        <f>ROUND(AE116,2)</f>
        <v>40</v>
      </c>
      <c r="AH116" s="4">
        <f t="shared" si="29"/>
        <v>1985.66</v>
      </c>
      <c r="AJ116" s="4">
        <f t="shared" si="30"/>
        <v>1985.66</v>
      </c>
      <c r="AL116" s="4">
        <f t="shared" si="31"/>
        <v>1985.66</v>
      </c>
      <c r="AN116" s="4">
        <f t="shared" si="32"/>
        <v>1985.66</v>
      </c>
      <c r="AO116" s="92"/>
      <c r="AQ116" s="93"/>
      <c r="AS116" s="93"/>
      <c r="AT116" s="93"/>
      <c r="AU116" s="93"/>
    </row>
    <row r="117" spans="1:47" x14ac:dyDescent="0.25">
      <c r="A117" s="202"/>
      <c r="B117" s="205" t="s">
        <v>2720</v>
      </c>
      <c r="C117" s="206"/>
      <c r="D117" s="206"/>
      <c r="E117" s="206"/>
      <c r="F117" s="206"/>
      <c r="G117" s="206"/>
      <c r="H117" s="206"/>
      <c r="I117" s="206"/>
      <c r="J117" s="207"/>
      <c r="O117" s="74" t="s">
        <v>2425</v>
      </c>
      <c r="P117" s="75"/>
      <c r="Q117" s="76"/>
      <c r="R117" s="71"/>
      <c r="S117" s="71"/>
      <c r="T117"/>
      <c r="U117"/>
      <c r="AB117"/>
      <c r="AC117"/>
      <c r="AD117"/>
      <c r="AE117"/>
      <c r="AN117" s="4"/>
      <c r="AO117" s="92"/>
      <c r="AS117" s="93"/>
      <c r="AT117" s="93"/>
      <c r="AU117" s="93"/>
    </row>
    <row r="118" spans="1:47" ht="24.75" customHeight="1" x14ac:dyDescent="0.25">
      <c r="A118" s="203"/>
      <c r="B118" s="33" t="s">
        <v>2426</v>
      </c>
      <c r="C118" s="34" t="s">
        <v>2719</v>
      </c>
      <c r="D118" s="35">
        <v>1</v>
      </c>
      <c r="E118" s="86" t="s">
        <v>2584</v>
      </c>
      <c r="F118" s="36">
        <v>30</v>
      </c>
      <c r="G118" s="59">
        <f>AH118</f>
        <v>1876.56</v>
      </c>
      <c r="H118" s="37"/>
      <c r="I118" s="38" t="s">
        <v>158</v>
      </c>
      <c r="J118" s="39">
        <f>G118*H118</f>
        <v>0</v>
      </c>
      <c r="K118" s="64" t="s">
        <v>2429</v>
      </c>
      <c r="M118" s="64" t="s">
        <v>2432</v>
      </c>
      <c r="P118" s="68">
        <f>$P$8</f>
        <v>0</v>
      </c>
      <c r="Q118" s="78"/>
      <c r="R118" s="71">
        <f>IF(Q118&gt;0,Q118,P118)</f>
        <v>0</v>
      </c>
      <c r="S118" s="32" t="str">
        <f t="shared" si="59"/>
        <v>-</v>
      </c>
      <c r="T118" s="2">
        <v>1501.2469999999998</v>
      </c>
      <c r="U118" s="2"/>
      <c r="V118" s="49">
        <v>1.25</v>
      </c>
      <c r="W118" s="49">
        <f>T118*V118</f>
        <v>1876.5587499999997</v>
      </c>
      <c r="X118" s="50">
        <f>R118*0.01</f>
        <v>0</v>
      </c>
      <c r="Y118" s="63">
        <f>W118-(W118*X118)</f>
        <v>1876.5587499999997</v>
      </c>
      <c r="Z118" s="50">
        <f>ROUND(Y118,2)</f>
        <v>1876.56</v>
      </c>
      <c r="AA118" s="51"/>
      <c r="AB118" s="52">
        <v>0.68333333333333335</v>
      </c>
      <c r="AC118" s="50">
        <f>H118*AB118</f>
        <v>0</v>
      </c>
      <c r="AD118" s="50">
        <f>AC118*$P$7</f>
        <v>0</v>
      </c>
      <c r="AE118" s="50">
        <f>AB118*$P$7</f>
        <v>10.933333333333334</v>
      </c>
      <c r="AF118" s="53">
        <f>ROUND(AE118,2)</f>
        <v>10.93</v>
      </c>
      <c r="AH118" s="4">
        <f t="shared" si="29"/>
        <v>1876.56</v>
      </c>
      <c r="AJ118" s="4">
        <f t="shared" si="30"/>
        <v>1876.56</v>
      </c>
      <c r="AL118" s="4">
        <f t="shared" si="31"/>
        <v>1876.56</v>
      </c>
      <c r="AN118" s="4">
        <f t="shared" si="32"/>
        <v>1876.56</v>
      </c>
      <c r="AO118" s="92"/>
      <c r="AQ118" s="93"/>
      <c r="AS118" s="93"/>
      <c r="AT118" s="93"/>
      <c r="AU118" s="93"/>
    </row>
    <row r="119" spans="1:47" ht="24.75" customHeight="1" x14ac:dyDescent="0.25">
      <c r="A119" s="203"/>
      <c r="B119" s="33" t="s">
        <v>2427</v>
      </c>
      <c r="C119" s="34" t="s">
        <v>2721</v>
      </c>
      <c r="D119" s="35">
        <v>1</v>
      </c>
      <c r="E119" s="86" t="s">
        <v>2584</v>
      </c>
      <c r="F119" s="36">
        <v>30</v>
      </c>
      <c r="G119" s="59">
        <f>AH119</f>
        <v>2024.4</v>
      </c>
      <c r="H119" s="37"/>
      <c r="I119" s="38" t="s">
        <v>158</v>
      </c>
      <c r="J119" s="39">
        <f>G119*H119</f>
        <v>0</v>
      </c>
      <c r="K119" s="64" t="s">
        <v>2430</v>
      </c>
      <c r="M119" s="64" t="s">
        <v>2433</v>
      </c>
      <c r="P119" s="68">
        <f>$P$8</f>
        <v>0</v>
      </c>
      <c r="Q119" s="78"/>
      <c r="R119" s="71">
        <f>IF(Q119&gt;0,Q119,P119)</f>
        <v>0</v>
      </c>
      <c r="S119" s="32" t="str">
        <f t="shared" si="59"/>
        <v>-</v>
      </c>
      <c r="T119" s="2">
        <v>1619.519</v>
      </c>
      <c r="U119" s="2"/>
      <c r="V119" s="49">
        <v>1.25</v>
      </c>
      <c r="W119" s="49">
        <f>T119*V119</f>
        <v>2024.3987500000001</v>
      </c>
      <c r="X119" s="50">
        <f>R119*0.01</f>
        <v>0</v>
      </c>
      <c r="Y119" s="63">
        <f>W119-(W119*X119)</f>
        <v>2024.3987500000001</v>
      </c>
      <c r="Z119" s="50">
        <f>ROUND(Y119,2)</f>
        <v>2024.4</v>
      </c>
      <c r="AA119" s="51"/>
      <c r="AB119" s="52">
        <v>0.71666666666666667</v>
      </c>
      <c r="AC119" s="50">
        <f>H119*AB119</f>
        <v>0</v>
      </c>
      <c r="AD119" s="50">
        <f>AC119*$P$7</f>
        <v>0</v>
      </c>
      <c r="AE119" s="50">
        <f>AB119*$P$7</f>
        <v>11.466666666666667</v>
      </c>
      <c r="AF119" s="53">
        <f>ROUND(AE119,2)</f>
        <v>11.47</v>
      </c>
      <c r="AH119" s="4">
        <f t="shared" si="29"/>
        <v>2024.4</v>
      </c>
      <c r="AJ119" s="4">
        <f t="shared" si="30"/>
        <v>2024.4</v>
      </c>
      <c r="AL119" s="4">
        <f t="shared" si="31"/>
        <v>2024.4</v>
      </c>
      <c r="AN119" s="4">
        <f t="shared" si="32"/>
        <v>2024.4</v>
      </c>
      <c r="AO119" s="92"/>
      <c r="AQ119" s="93"/>
      <c r="AS119" s="93"/>
      <c r="AT119" s="93"/>
      <c r="AU119" s="93"/>
    </row>
    <row r="120" spans="1:47" ht="24.75" customHeight="1" x14ac:dyDescent="0.25">
      <c r="A120" s="204"/>
      <c r="B120" s="33" t="s">
        <v>2428</v>
      </c>
      <c r="C120" s="34" t="s">
        <v>2722</v>
      </c>
      <c r="D120" s="35">
        <v>1</v>
      </c>
      <c r="E120" s="86" t="s">
        <v>2584</v>
      </c>
      <c r="F120" s="36">
        <v>30</v>
      </c>
      <c r="G120" s="59">
        <f>AH120</f>
        <v>1840.36</v>
      </c>
      <c r="H120" s="37"/>
      <c r="I120" s="38" t="s">
        <v>158</v>
      </c>
      <c r="J120" s="39">
        <f>G120*H120</f>
        <v>0</v>
      </c>
      <c r="K120" s="64" t="s">
        <v>2431</v>
      </c>
      <c r="M120" s="64" t="s">
        <v>2434</v>
      </c>
      <c r="P120" s="68">
        <f>$P$8</f>
        <v>0</v>
      </c>
      <c r="Q120" s="78"/>
      <c r="R120" s="71">
        <f>IF(Q120&gt;0,Q120,P120)</f>
        <v>0</v>
      </c>
      <c r="S120" s="32" t="str">
        <f t="shared" si="59"/>
        <v>-</v>
      </c>
      <c r="T120" s="2">
        <v>1472.29</v>
      </c>
      <c r="U120" s="2"/>
      <c r="V120" s="49">
        <v>1.25</v>
      </c>
      <c r="W120" s="49">
        <f>T120*V120</f>
        <v>1840.3625</v>
      </c>
      <c r="X120" s="50">
        <f>R120*0.01</f>
        <v>0</v>
      </c>
      <c r="Y120" s="63">
        <f>W120-(W120*X120)</f>
        <v>1840.3625</v>
      </c>
      <c r="Z120" s="50">
        <f>ROUND(Y120,2)</f>
        <v>1840.36</v>
      </c>
      <c r="AA120" s="51"/>
      <c r="AB120" s="52">
        <v>0.78333333333333333</v>
      </c>
      <c r="AC120" s="50">
        <f>H120*AB120</f>
        <v>0</v>
      </c>
      <c r="AD120" s="50">
        <f>AC120*$P$7</f>
        <v>0</v>
      </c>
      <c r="AE120" s="50">
        <f>AB120*$P$7</f>
        <v>12.533333333333333</v>
      </c>
      <c r="AF120" s="53">
        <f>ROUND(AE120,2)</f>
        <v>12.53</v>
      </c>
      <c r="AH120" s="4">
        <f t="shared" si="29"/>
        <v>1840.36</v>
      </c>
      <c r="AJ120" s="4">
        <f t="shared" si="30"/>
        <v>1840.36</v>
      </c>
      <c r="AL120" s="4">
        <f t="shared" si="31"/>
        <v>1840.36</v>
      </c>
      <c r="AN120" s="4">
        <f t="shared" si="32"/>
        <v>1840.36</v>
      </c>
      <c r="AO120" s="92"/>
      <c r="AQ120" s="93"/>
      <c r="AS120" s="93"/>
      <c r="AT120" s="93"/>
      <c r="AU120" s="93"/>
    </row>
    <row r="121" spans="1:47" x14ac:dyDescent="0.25">
      <c r="A121" s="200"/>
      <c r="B121" s="199" t="s">
        <v>1626</v>
      </c>
      <c r="C121" s="199"/>
      <c r="D121" s="199"/>
      <c r="E121" s="199"/>
      <c r="F121" s="199"/>
      <c r="G121" s="199"/>
      <c r="H121" s="199"/>
      <c r="I121" s="199"/>
      <c r="J121" s="199"/>
      <c r="O121" s="74" t="s">
        <v>1626</v>
      </c>
      <c r="P121" s="75"/>
      <c r="Q121" s="76"/>
      <c r="R121" s="70"/>
      <c r="S121" s="70"/>
      <c r="T121"/>
      <c r="U121"/>
      <c r="AB121"/>
      <c r="AC121"/>
      <c r="AD121"/>
      <c r="AE121"/>
      <c r="AN121" s="4"/>
      <c r="AO121" s="92"/>
      <c r="AS121" s="93"/>
      <c r="AT121" s="93"/>
      <c r="AU121" s="93"/>
    </row>
    <row r="122" spans="1:47" ht="90.75" customHeight="1" x14ac:dyDescent="0.25">
      <c r="A122" s="200"/>
      <c r="B122" s="33" t="s">
        <v>1628</v>
      </c>
      <c r="C122" s="96" t="s">
        <v>1627</v>
      </c>
      <c r="D122" s="35">
        <v>1</v>
      </c>
      <c r="E122" s="86">
        <v>5</v>
      </c>
      <c r="F122" s="36">
        <v>20</v>
      </c>
      <c r="G122" s="59">
        <f>AH122</f>
        <v>1410.94</v>
      </c>
      <c r="H122" s="37"/>
      <c r="I122" s="38" t="s">
        <v>158</v>
      </c>
      <c r="J122" s="39">
        <f>G122*H122</f>
        <v>0</v>
      </c>
      <c r="K122" s="64" t="s">
        <v>1629</v>
      </c>
      <c r="M122" s="64" t="s">
        <v>1630</v>
      </c>
      <c r="P122" s="68">
        <f t="shared" si="33"/>
        <v>0</v>
      </c>
      <c r="Q122" s="78"/>
      <c r="R122" s="71">
        <f>IF(Q122&gt;0,Q122,P122)</f>
        <v>0</v>
      </c>
      <c r="S122" s="32" t="str">
        <f t="shared" si="28"/>
        <v>-</v>
      </c>
      <c r="T122" s="2">
        <v>1128.75</v>
      </c>
      <c r="U122" s="2"/>
      <c r="V122" s="49">
        <v>1.25</v>
      </c>
      <c r="W122" s="49">
        <f>T122*V122</f>
        <v>1410.9375</v>
      </c>
      <c r="X122" s="50">
        <f>R122*0.01</f>
        <v>0</v>
      </c>
      <c r="Y122" s="63">
        <f>W122-(W122*X122)</f>
        <v>1410.9375</v>
      </c>
      <c r="Z122" s="50">
        <f>ROUND(Y122,2)</f>
        <v>1410.94</v>
      </c>
      <c r="AA122" s="51"/>
      <c r="AB122" s="52">
        <v>0.75</v>
      </c>
      <c r="AC122" s="50">
        <f>H122*AB122</f>
        <v>0</v>
      </c>
      <c r="AD122" s="50">
        <f>AC122*$P$7</f>
        <v>0</v>
      </c>
      <c r="AE122" s="50">
        <f>AB122*$P$7</f>
        <v>12</v>
      </c>
      <c r="AF122" s="53">
        <f>ROUND(AE122,2)</f>
        <v>12</v>
      </c>
      <c r="AH122" s="4">
        <f t="shared" si="29"/>
        <v>1410.94</v>
      </c>
      <c r="AJ122" s="4">
        <f t="shared" si="30"/>
        <v>1410.94</v>
      </c>
      <c r="AL122" s="4">
        <f t="shared" si="31"/>
        <v>1410.94</v>
      </c>
      <c r="AN122" s="4">
        <f t="shared" si="32"/>
        <v>1410.94</v>
      </c>
      <c r="AO122" s="92"/>
      <c r="AQ122" s="93"/>
      <c r="AS122" s="93"/>
      <c r="AT122" s="93"/>
      <c r="AU122" s="93"/>
    </row>
    <row r="123" spans="1:47" x14ac:dyDescent="0.25">
      <c r="A123" s="201"/>
      <c r="B123" s="199" t="s">
        <v>390</v>
      </c>
      <c r="C123" s="199"/>
      <c r="D123" s="199"/>
      <c r="E123" s="199"/>
      <c r="F123" s="199"/>
      <c r="G123" s="199"/>
      <c r="H123" s="199"/>
      <c r="I123" s="199"/>
      <c r="J123" s="199"/>
      <c r="O123" s="74" t="s">
        <v>753</v>
      </c>
      <c r="P123" s="75"/>
      <c r="Q123" s="76"/>
      <c r="R123" s="70"/>
      <c r="S123" s="70"/>
      <c r="T123"/>
      <c r="U123"/>
      <c r="AB123"/>
      <c r="AC123"/>
      <c r="AD123"/>
      <c r="AE123"/>
      <c r="AN123" s="4"/>
      <c r="AO123" s="92"/>
      <c r="AS123" s="93"/>
      <c r="AT123" s="93"/>
      <c r="AU123" s="93"/>
    </row>
    <row r="124" spans="1:47" ht="15" customHeight="1" x14ac:dyDescent="0.25">
      <c r="A124" s="201"/>
      <c r="B124" s="33" t="s">
        <v>409</v>
      </c>
      <c r="C124" s="34" t="s">
        <v>3284</v>
      </c>
      <c r="D124" s="35">
        <v>1</v>
      </c>
      <c r="E124" s="86">
        <v>16</v>
      </c>
      <c r="F124" s="36">
        <v>400</v>
      </c>
      <c r="G124" s="59">
        <f t="shared" ref="G124:G149" si="60">AH124</f>
        <v>152.58000000000001</v>
      </c>
      <c r="H124" s="37"/>
      <c r="I124" s="38" t="s">
        <v>158</v>
      </c>
      <c r="J124" s="39">
        <f t="shared" ref="J124:J149" si="61">G124*H124</f>
        <v>0</v>
      </c>
      <c r="K124" s="64" t="s">
        <v>935</v>
      </c>
      <c r="M124" s="64" t="s">
        <v>936</v>
      </c>
      <c r="P124" s="68">
        <f t="shared" si="33"/>
        <v>0</v>
      </c>
      <c r="Q124" s="78"/>
      <c r="R124" s="71">
        <f t="shared" ref="R124:R149" si="62">IF(Q124&gt;0,Q124,P124)</f>
        <v>0</v>
      </c>
      <c r="S124" s="32" t="str">
        <f t="shared" si="28"/>
        <v>-</v>
      </c>
      <c r="T124" s="2">
        <v>122.06</v>
      </c>
      <c r="U124" s="2"/>
      <c r="V124" s="49">
        <v>1.25</v>
      </c>
      <c r="W124" s="49">
        <f t="shared" ref="W124:W149" si="63">T124*V124</f>
        <v>152.57499999999999</v>
      </c>
      <c r="X124" s="50">
        <f t="shared" ref="X124:X149" si="64">R124*0.01</f>
        <v>0</v>
      </c>
      <c r="Y124" s="63">
        <f t="shared" si="34"/>
        <v>152.57499999999999</v>
      </c>
      <c r="Z124" s="50">
        <f t="shared" si="35"/>
        <v>152.58000000000001</v>
      </c>
      <c r="AA124" s="51"/>
      <c r="AB124" s="52">
        <v>3.9E-2</v>
      </c>
      <c r="AC124" s="50">
        <f t="shared" ref="AC124:AC149" si="65">H124*AB124</f>
        <v>0</v>
      </c>
      <c r="AD124" s="50">
        <f t="shared" ref="AD124:AD149" si="66">AC124*$P$7</f>
        <v>0</v>
      </c>
      <c r="AE124" s="50">
        <f t="shared" ref="AE124:AE149" si="67">AB124*$P$7</f>
        <v>0.624</v>
      </c>
      <c r="AF124" s="53">
        <f t="shared" si="36"/>
        <v>0.62</v>
      </c>
      <c r="AH124" s="4">
        <f t="shared" si="29"/>
        <v>152.58000000000001</v>
      </c>
      <c r="AJ124" s="4">
        <f t="shared" si="30"/>
        <v>152.58000000000001</v>
      </c>
      <c r="AL124" s="4">
        <f t="shared" si="31"/>
        <v>152.58000000000001</v>
      </c>
      <c r="AN124" s="4">
        <f t="shared" si="32"/>
        <v>152.58000000000001</v>
      </c>
      <c r="AO124" s="92"/>
      <c r="AQ124" s="93"/>
      <c r="AS124" s="93"/>
      <c r="AT124" s="93"/>
      <c r="AU124" s="93"/>
    </row>
    <row r="125" spans="1:47" ht="15" customHeight="1" x14ac:dyDescent="0.25">
      <c r="A125" s="201"/>
      <c r="B125" s="33" t="s">
        <v>410</v>
      </c>
      <c r="C125" s="97" t="s">
        <v>3485</v>
      </c>
      <c r="D125" s="35">
        <v>1</v>
      </c>
      <c r="E125" s="86">
        <v>16</v>
      </c>
      <c r="F125" s="36">
        <v>400</v>
      </c>
      <c r="G125" s="59">
        <f t="shared" si="60"/>
        <v>118.75</v>
      </c>
      <c r="H125" s="37"/>
      <c r="I125" s="38" t="s">
        <v>158</v>
      </c>
      <c r="J125" s="39">
        <f t="shared" si="61"/>
        <v>0</v>
      </c>
      <c r="K125" s="64" t="s">
        <v>937</v>
      </c>
      <c r="M125" s="64" t="s">
        <v>938</v>
      </c>
      <c r="P125" s="68">
        <f t="shared" si="33"/>
        <v>0</v>
      </c>
      <c r="Q125" s="78"/>
      <c r="R125" s="71">
        <f t="shared" si="62"/>
        <v>0</v>
      </c>
      <c r="S125" s="32" t="str">
        <f t="shared" si="28"/>
        <v>-</v>
      </c>
      <c r="T125" s="2">
        <v>95</v>
      </c>
      <c r="U125" s="2"/>
      <c r="V125" s="49">
        <v>1.25</v>
      </c>
      <c r="W125" s="49">
        <f t="shared" si="63"/>
        <v>118.75</v>
      </c>
      <c r="X125" s="50">
        <f t="shared" si="64"/>
        <v>0</v>
      </c>
      <c r="Y125" s="63">
        <f t="shared" si="34"/>
        <v>118.75</v>
      </c>
      <c r="Z125" s="50">
        <f t="shared" si="35"/>
        <v>118.75</v>
      </c>
      <c r="AA125" s="51"/>
      <c r="AB125" s="52">
        <v>4.1000000000000002E-2</v>
      </c>
      <c r="AC125" s="50">
        <f t="shared" si="65"/>
        <v>0</v>
      </c>
      <c r="AD125" s="50">
        <f t="shared" si="66"/>
        <v>0</v>
      </c>
      <c r="AE125" s="50">
        <f t="shared" si="67"/>
        <v>0.65600000000000003</v>
      </c>
      <c r="AF125" s="53">
        <f t="shared" si="36"/>
        <v>0.66</v>
      </c>
      <c r="AH125" s="4">
        <f t="shared" si="29"/>
        <v>118.75</v>
      </c>
      <c r="AJ125" s="4">
        <f t="shared" si="30"/>
        <v>118.75</v>
      </c>
      <c r="AL125" s="4">
        <f t="shared" si="31"/>
        <v>118.75</v>
      </c>
      <c r="AN125" s="4">
        <f t="shared" si="32"/>
        <v>118.75</v>
      </c>
      <c r="AO125" s="92"/>
      <c r="AQ125" s="93"/>
      <c r="AS125" s="93"/>
      <c r="AT125" s="93"/>
      <c r="AU125" s="93"/>
    </row>
    <row r="126" spans="1:47" ht="15" customHeight="1" x14ac:dyDescent="0.25">
      <c r="A126" s="201"/>
      <c r="B126" s="33" t="s">
        <v>447</v>
      </c>
      <c r="C126" s="34" t="s">
        <v>3285</v>
      </c>
      <c r="D126" s="35">
        <v>1</v>
      </c>
      <c r="E126" s="86">
        <v>16</v>
      </c>
      <c r="F126" s="36">
        <v>288</v>
      </c>
      <c r="G126" s="59">
        <f t="shared" si="60"/>
        <v>197.18</v>
      </c>
      <c r="H126" s="37"/>
      <c r="I126" s="38" t="s">
        <v>158</v>
      </c>
      <c r="J126" s="39">
        <f t="shared" si="61"/>
        <v>0</v>
      </c>
      <c r="K126" s="64" t="s">
        <v>939</v>
      </c>
      <c r="M126" s="64" t="s">
        <v>940</v>
      </c>
      <c r="P126" s="68">
        <f t="shared" si="33"/>
        <v>0</v>
      </c>
      <c r="Q126" s="78"/>
      <c r="R126" s="71">
        <f t="shared" si="62"/>
        <v>0</v>
      </c>
      <c r="S126" s="32" t="str">
        <f t="shared" si="28"/>
        <v>-</v>
      </c>
      <c r="T126" s="2">
        <v>157.74</v>
      </c>
      <c r="U126" s="2"/>
      <c r="V126" s="49">
        <v>1.25</v>
      </c>
      <c r="W126" s="49">
        <f t="shared" si="63"/>
        <v>197.17500000000001</v>
      </c>
      <c r="X126" s="50">
        <f t="shared" si="64"/>
        <v>0</v>
      </c>
      <c r="Y126" s="63">
        <f t="shared" si="34"/>
        <v>197.17500000000001</v>
      </c>
      <c r="Z126" s="50">
        <f t="shared" si="35"/>
        <v>197.18</v>
      </c>
      <c r="AA126" s="51"/>
      <c r="AB126" s="52">
        <v>5.1400000000000001E-2</v>
      </c>
      <c r="AC126" s="50">
        <f t="shared" si="65"/>
        <v>0</v>
      </c>
      <c r="AD126" s="50">
        <f t="shared" si="66"/>
        <v>0</v>
      </c>
      <c r="AE126" s="50">
        <f t="shared" si="67"/>
        <v>0.82240000000000002</v>
      </c>
      <c r="AF126" s="53">
        <f t="shared" si="36"/>
        <v>0.82</v>
      </c>
      <c r="AH126" s="4">
        <f t="shared" si="29"/>
        <v>197.18</v>
      </c>
      <c r="AJ126" s="4">
        <f t="shared" si="30"/>
        <v>197.18</v>
      </c>
      <c r="AL126" s="4">
        <f t="shared" si="31"/>
        <v>197.18</v>
      </c>
      <c r="AN126" s="4">
        <f t="shared" si="32"/>
        <v>197.18</v>
      </c>
      <c r="AO126" s="92"/>
      <c r="AQ126" s="93"/>
      <c r="AS126" s="93"/>
      <c r="AT126" s="93"/>
      <c r="AU126" s="93"/>
    </row>
    <row r="127" spans="1:47" ht="15" customHeight="1" x14ac:dyDescent="0.25">
      <c r="A127" s="201"/>
      <c r="B127" s="33" t="s">
        <v>448</v>
      </c>
      <c r="C127" s="34" t="s">
        <v>3286</v>
      </c>
      <c r="D127" s="35">
        <v>1</v>
      </c>
      <c r="E127" s="86">
        <v>16</v>
      </c>
      <c r="F127" s="36">
        <v>192</v>
      </c>
      <c r="G127" s="59">
        <f t="shared" si="60"/>
        <v>217.69</v>
      </c>
      <c r="H127" s="37"/>
      <c r="I127" s="38" t="s">
        <v>158</v>
      </c>
      <c r="J127" s="39">
        <f t="shared" si="61"/>
        <v>0</v>
      </c>
      <c r="K127" s="64" t="s">
        <v>941</v>
      </c>
      <c r="M127" s="64" t="s">
        <v>942</v>
      </c>
      <c r="P127" s="68">
        <f t="shared" si="33"/>
        <v>0</v>
      </c>
      <c r="Q127" s="78"/>
      <c r="R127" s="71">
        <f t="shared" si="62"/>
        <v>0</v>
      </c>
      <c r="S127" s="32" t="str">
        <f t="shared" si="28"/>
        <v>-</v>
      </c>
      <c r="T127" s="2">
        <v>174.15300000000002</v>
      </c>
      <c r="U127" s="2"/>
      <c r="V127" s="49">
        <v>1.25</v>
      </c>
      <c r="W127" s="49">
        <f t="shared" si="63"/>
        <v>217.69125000000003</v>
      </c>
      <c r="X127" s="50">
        <f t="shared" si="64"/>
        <v>0</v>
      </c>
      <c r="Y127" s="63">
        <f t="shared" si="34"/>
        <v>217.69125000000003</v>
      </c>
      <c r="Z127" s="50">
        <f t="shared" si="35"/>
        <v>217.69</v>
      </c>
      <c r="AA127" s="51"/>
      <c r="AB127" s="52">
        <v>6.1499999999999999E-2</v>
      </c>
      <c r="AC127" s="50">
        <f t="shared" si="65"/>
        <v>0</v>
      </c>
      <c r="AD127" s="50">
        <f t="shared" si="66"/>
        <v>0</v>
      </c>
      <c r="AE127" s="50">
        <f t="shared" si="67"/>
        <v>0.98399999999999999</v>
      </c>
      <c r="AF127" s="53">
        <f t="shared" si="36"/>
        <v>0.98</v>
      </c>
      <c r="AH127" s="4">
        <f t="shared" si="29"/>
        <v>217.69</v>
      </c>
      <c r="AJ127" s="4">
        <f t="shared" si="30"/>
        <v>217.69</v>
      </c>
      <c r="AL127" s="4">
        <f t="shared" si="31"/>
        <v>217.69</v>
      </c>
      <c r="AN127" s="4">
        <f t="shared" si="32"/>
        <v>217.69</v>
      </c>
      <c r="AO127" s="92"/>
      <c r="AQ127" s="93"/>
      <c r="AS127" s="93"/>
      <c r="AT127" s="93"/>
      <c r="AU127" s="93"/>
    </row>
    <row r="128" spans="1:47" ht="15" customHeight="1" x14ac:dyDescent="0.25">
      <c r="A128" s="201"/>
      <c r="B128" s="33" t="s">
        <v>449</v>
      </c>
      <c r="C128" s="34" t="s">
        <v>3287</v>
      </c>
      <c r="D128" s="35">
        <v>1</v>
      </c>
      <c r="E128" s="86">
        <v>16</v>
      </c>
      <c r="F128" s="36">
        <v>192</v>
      </c>
      <c r="G128" s="59">
        <f t="shared" si="60"/>
        <v>234.74</v>
      </c>
      <c r="H128" s="37"/>
      <c r="I128" s="38" t="s">
        <v>158</v>
      </c>
      <c r="J128" s="39">
        <f t="shared" si="61"/>
        <v>0</v>
      </c>
      <c r="K128" s="64" t="s">
        <v>943</v>
      </c>
      <c r="M128" s="64" t="s">
        <v>944</v>
      </c>
      <c r="P128" s="68">
        <f t="shared" si="33"/>
        <v>0</v>
      </c>
      <c r="Q128" s="78"/>
      <c r="R128" s="71">
        <f t="shared" si="62"/>
        <v>0</v>
      </c>
      <c r="S128" s="32" t="str">
        <f t="shared" si="28"/>
        <v>-</v>
      </c>
      <c r="T128" s="2">
        <v>187.79</v>
      </c>
      <c r="U128" s="2"/>
      <c r="V128" s="49">
        <v>1.25</v>
      </c>
      <c r="W128" s="49">
        <f t="shared" si="63"/>
        <v>234.73749999999998</v>
      </c>
      <c r="X128" s="50">
        <f t="shared" si="64"/>
        <v>0</v>
      </c>
      <c r="Y128" s="63">
        <f t="shared" si="34"/>
        <v>234.73749999999998</v>
      </c>
      <c r="Z128" s="50">
        <f t="shared" si="35"/>
        <v>234.74</v>
      </c>
      <c r="AA128" s="51"/>
      <c r="AB128" s="52">
        <v>6.4100000000000004E-2</v>
      </c>
      <c r="AC128" s="50">
        <f t="shared" si="65"/>
        <v>0</v>
      </c>
      <c r="AD128" s="50">
        <f t="shared" si="66"/>
        <v>0</v>
      </c>
      <c r="AE128" s="50">
        <f t="shared" si="67"/>
        <v>1.0256000000000001</v>
      </c>
      <c r="AF128" s="53">
        <f t="shared" si="36"/>
        <v>1.03</v>
      </c>
      <c r="AH128" s="4">
        <f t="shared" si="29"/>
        <v>234.74</v>
      </c>
      <c r="AJ128" s="4">
        <f t="shared" si="30"/>
        <v>234.74</v>
      </c>
      <c r="AL128" s="4">
        <f t="shared" si="31"/>
        <v>234.74</v>
      </c>
      <c r="AN128" s="4">
        <f t="shared" si="32"/>
        <v>234.74</v>
      </c>
      <c r="AO128" s="92"/>
      <c r="AQ128" s="93"/>
      <c r="AS128" s="93"/>
      <c r="AT128" s="93"/>
      <c r="AU128" s="93"/>
    </row>
    <row r="129" spans="1:47" ht="15" customHeight="1" x14ac:dyDescent="0.25">
      <c r="A129" s="201"/>
      <c r="B129" s="33" t="s">
        <v>450</v>
      </c>
      <c r="C129" s="34" t="s">
        <v>3288</v>
      </c>
      <c r="D129" s="35">
        <v>1</v>
      </c>
      <c r="E129" s="86">
        <v>10</v>
      </c>
      <c r="F129" s="36">
        <v>160</v>
      </c>
      <c r="G129" s="59">
        <f t="shared" si="60"/>
        <v>257.57</v>
      </c>
      <c r="H129" s="37"/>
      <c r="I129" s="38" t="s">
        <v>158</v>
      </c>
      <c r="J129" s="39">
        <f t="shared" si="61"/>
        <v>0</v>
      </c>
      <c r="K129" s="64" t="s">
        <v>945</v>
      </c>
      <c r="M129" s="64" t="s">
        <v>946</v>
      </c>
      <c r="P129" s="68">
        <f t="shared" si="33"/>
        <v>0</v>
      </c>
      <c r="Q129" s="78"/>
      <c r="R129" s="71">
        <f t="shared" si="62"/>
        <v>0</v>
      </c>
      <c r="S129" s="32" t="str">
        <f t="shared" si="28"/>
        <v>-</v>
      </c>
      <c r="T129" s="2">
        <v>206.05200000000002</v>
      </c>
      <c r="U129" s="2"/>
      <c r="V129" s="49">
        <v>1.25</v>
      </c>
      <c r="W129" s="49">
        <f t="shared" si="63"/>
        <v>257.56500000000005</v>
      </c>
      <c r="X129" s="50">
        <f t="shared" si="64"/>
        <v>0</v>
      </c>
      <c r="Y129" s="63">
        <f t="shared" si="34"/>
        <v>257.56500000000005</v>
      </c>
      <c r="Z129" s="50">
        <f t="shared" si="35"/>
        <v>257.57</v>
      </c>
      <c r="AA129" s="51"/>
      <c r="AB129" s="52">
        <v>7.5600000000000001E-2</v>
      </c>
      <c r="AC129" s="50">
        <f t="shared" si="65"/>
        <v>0</v>
      </c>
      <c r="AD129" s="50">
        <f t="shared" si="66"/>
        <v>0</v>
      </c>
      <c r="AE129" s="50">
        <f t="shared" si="67"/>
        <v>1.2096</v>
      </c>
      <c r="AF129" s="53">
        <f t="shared" si="36"/>
        <v>1.21</v>
      </c>
      <c r="AH129" s="4">
        <f t="shared" si="29"/>
        <v>257.57</v>
      </c>
      <c r="AJ129" s="4">
        <f t="shared" si="30"/>
        <v>257.57</v>
      </c>
      <c r="AL129" s="4">
        <f t="shared" si="31"/>
        <v>257.57</v>
      </c>
      <c r="AN129" s="4">
        <f t="shared" si="32"/>
        <v>257.57</v>
      </c>
      <c r="AO129" s="92"/>
      <c r="AQ129" s="93"/>
      <c r="AS129" s="93"/>
      <c r="AT129" s="93"/>
      <c r="AU129" s="93"/>
    </row>
    <row r="130" spans="1:47" ht="15" customHeight="1" x14ac:dyDescent="0.25">
      <c r="A130" s="201"/>
      <c r="B130" s="33" t="s">
        <v>451</v>
      </c>
      <c r="C130" s="34" t="s">
        <v>3289</v>
      </c>
      <c r="D130" s="35">
        <v>1</v>
      </c>
      <c r="E130" s="86">
        <v>10</v>
      </c>
      <c r="F130" s="36">
        <v>160</v>
      </c>
      <c r="G130" s="59">
        <f t="shared" si="60"/>
        <v>275.83</v>
      </c>
      <c r="H130" s="37"/>
      <c r="I130" s="38" t="s">
        <v>158</v>
      </c>
      <c r="J130" s="39">
        <f t="shared" si="61"/>
        <v>0</v>
      </c>
      <c r="K130" s="64" t="s">
        <v>947</v>
      </c>
      <c r="M130" s="64" t="s">
        <v>948</v>
      </c>
      <c r="P130" s="68">
        <f t="shared" si="33"/>
        <v>0</v>
      </c>
      <c r="Q130" s="78"/>
      <c r="R130" s="71">
        <f t="shared" si="62"/>
        <v>0</v>
      </c>
      <c r="S130" s="32" t="str">
        <f t="shared" si="28"/>
        <v>-</v>
      </c>
      <c r="T130" s="2">
        <v>220.66</v>
      </c>
      <c r="U130" s="2"/>
      <c r="V130" s="49">
        <v>1.25</v>
      </c>
      <c r="W130" s="49">
        <f t="shared" si="63"/>
        <v>275.82499999999999</v>
      </c>
      <c r="X130" s="50">
        <f t="shared" si="64"/>
        <v>0</v>
      </c>
      <c r="Y130" s="63">
        <f t="shared" si="34"/>
        <v>275.82499999999999</v>
      </c>
      <c r="Z130" s="50">
        <f t="shared" si="35"/>
        <v>275.83</v>
      </c>
      <c r="AA130" s="51"/>
      <c r="AB130" s="52">
        <v>7.6899999999999996E-2</v>
      </c>
      <c r="AC130" s="50">
        <f t="shared" si="65"/>
        <v>0</v>
      </c>
      <c r="AD130" s="50">
        <f t="shared" si="66"/>
        <v>0</v>
      </c>
      <c r="AE130" s="50">
        <f t="shared" si="67"/>
        <v>1.2303999999999999</v>
      </c>
      <c r="AF130" s="53">
        <f t="shared" si="36"/>
        <v>1.23</v>
      </c>
      <c r="AH130" s="4">
        <f t="shared" si="29"/>
        <v>275.83</v>
      </c>
      <c r="AJ130" s="4">
        <f t="shared" si="30"/>
        <v>275.83</v>
      </c>
      <c r="AL130" s="4">
        <f t="shared" si="31"/>
        <v>275.83</v>
      </c>
      <c r="AN130" s="4">
        <f t="shared" si="32"/>
        <v>275.83</v>
      </c>
      <c r="AO130" s="92"/>
      <c r="AQ130" s="93"/>
      <c r="AS130" s="93"/>
      <c r="AT130" s="93"/>
      <c r="AU130" s="93"/>
    </row>
    <row r="131" spans="1:47" ht="15" customHeight="1" x14ac:dyDescent="0.25">
      <c r="A131" s="201"/>
      <c r="B131" s="33" t="s">
        <v>452</v>
      </c>
      <c r="C131" s="34" t="s">
        <v>3290</v>
      </c>
      <c r="D131" s="35">
        <v>1</v>
      </c>
      <c r="E131" s="86">
        <v>8</v>
      </c>
      <c r="F131" s="36">
        <v>128</v>
      </c>
      <c r="G131" s="59">
        <f t="shared" si="60"/>
        <v>324.82</v>
      </c>
      <c r="H131" s="37"/>
      <c r="I131" s="38" t="s">
        <v>158</v>
      </c>
      <c r="J131" s="39">
        <f t="shared" si="61"/>
        <v>0</v>
      </c>
      <c r="K131" s="64" t="s">
        <v>949</v>
      </c>
      <c r="M131" s="64" t="s">
        <v>950</v>
      </c>
      <c r="P131" s="68">
        <f t="shared" si="33"/>
        <v>0</v>
      </c>
      <c r="Q131" s="78"/>
      <c r="R131" s="71">
        <f t="shared" si="62"/>
        <v>0</v>
      </c>
      <c r="S131" s="32" t="str">
        <f t="shared" si="28"/>
        <v>-</v>
      </c>
      <c r="T131" s="2">
        <v>259.858</v>
      </c>
      <c r="U131" s="2"/>
      <c r="V131" s="49">
        <v>1.25</v>
      </c>
      <c r="W131" s="49">
        <f t="shared" si="63"/>
        <v>324.82249999999999</v>
      </c>
      <c r="X131" s="50">
        <f t="shared" si="64"/>
        <v>0</v>
      </c>
      <c r="Y131" s="63">
        <f t="shared" si="34"/>
        <v>324.82249999999999</v>
      </c>
      <c r="Z131" s="50">
        <f t="shared" si="35"/>
        <v>324.82</v>
      </c>
      <c r="AA131" s="51"/>
      <c r="AB131" s="52">
        <v>8.8300000000000003E-2</v>
      </c>
      <c r="AC131" s="50">
        <f t="shared" si="65"/>
        <v>0</v>
      </c>
      <c r="AD131" s="50">
        <f t="shared" si="66"/>
        <v>0</v>
      </c>
      <c r="AE131" s="50">
        <f t="shared" si="67"/>
        <v>1.4128000000000001</v>
      </c>
      <c r="AF131" s="53">
        <f t="shared" si="36"/>
        <v>1.41</v>
      </c>
      <c r="AH131" s="4">
        <f t="shared" si="29"/>
        <v>324.82</v>
      </c>
      <c r="AJ131" s="4">
        <f t="shared" si="30"/>
        <v>324.82</v>
      </c>
      <c r="AL131" s="4">
        <f t="shared" si="31"/>
        <v>324.82</v>
      </c>
      <c r="AN131" s="4">
        <f t="shared" si="32"/>
        <v>324.82</v>
      </c>
      <c r="AO131" s="92"/>
      <c r="AQ131" s="93"/>
      <c r="AS131" s="93"/>
      <c r="AT131" s="93"/>
      <c r="AU131" s="93"/>
    </row>
    <row r="132" spans="1:47" ht="15" customHeight="1" x14ac:dyDescent="0.25">
      <c r="A132" s="201"/>
      <c r="B132" s="33" t="s">
        <v>453</v>
      </c>
      <c r="C132" s="34" t="s">
        <v>3291</v>
      </c>
      <c r="D132" s="35">
        <v>1</v>
      </c>
      <c r="E132" s="86">
        <v>16</v>
      </c>
      <c r="F132" s="36">
        <v>128</v>
      </c>
      <c r="G132" s="59">
        <f t="shared" si="60"/>
        <v>334.68</v>
      </c>
      <c r="H132" s="37"/>
      <c r="I132" s="38" t="s">
        <v>158</v>
      </c>
      <c r="J132" s="39">
        <f t="shared" si="61"/>
        <v>0</v>
      </c>
      <c r="K132" s="64" t="s">
        <v>951</v>
      </c>
      <c r="M132" s="64" t="s">
        <v>952</v>
      </c>
      <c r="P132" s="68">
        <f t="shared" si="33"/>
        <v>0</v>
      </c>
      <c r="Q132" s="78"/>
      <c r="R132" s="71">
        <f t="shared" si="62"/>
        <v>0</v>
      </c>
      <c r="S132" s="32" t="str">
        <f t="shared" si="28"/>
        <v>-</v>
      </c>
      <c r="T132" s="2">
        <v>267.74414999999999</v>
      </c>
      <c r="U132" s="2"/>
      <c r="V132" s="49">
        <v>1.25</v>
      </c>
      <c r="W132" s="49">
        <f t="shared" si="63"/>
        <v>334.68018749999999</v>
      </c>
      <c r="X132" s="50">
        <f t="shared" si="64"/>
        <v>0</v>
      </c>
      <c r="Y132" s="63">
        <f t="shared" si="34"/>
        <v>334.68018749999999</v>
      </c>
      <c r="Z132" s="50">
        <f t="shared" si="35"/>
        <v>334.68</v>
      </c>
      <c r="AA132" s="51"/>
      <c r="AB132" s="52">
        <v>0.1</v>
      </c>
      <c r="AC132" s="50">
        <f t="shared" si="65"/>
        <v>0</v>
      </c>
      <c r="AD132" s="50">
        <f t="shared" si="66"/>
        <v>0</v>
      </c>
      <c r="AE132" s="50">
        <f t="shared" si="67"/>
        <v>1.6</v>
      </c>
      <c r="AF132" s="53">
        <f t="shared" si="36"/>
        <v>1.6</v>
      </c>
      <c r="AH132" s="4">
        <f t="shared" si="29"/>
        <v>334.68</v>
      </c>
      <c r="AJ132" s="4">
        <f t="shared" si="30"/>
        <v>334.68</v>
      </c>
      <c r="AL132" s="4">
        <f t="shared" si="31"/>
        <v>334.68</v>
      </c>
      <c r="AN132" s="4">
        <f t="shared" si="32"/>
        <v>334.68</v>
      </c>
      <c r="AO132" s="92"/>
      <c r="AQ132" s="93"/>
      <c r="AS132" s="93"/>
      <c r="AT132" s="93"/>
      <c r="AU132" s="93"/>
    </row>
    <row r="133" spans="1:47" ht="15" customHeight="1" x14ac:dyDescent="0.25">
      <c r="A133" s="201"/>
      <c r="B133" s="33" t="s">
        <v>454</v>
      </c>
      <c r="C133" s="34" t="s">
        <v>3292</v>
      </c>
      <c r="D133" s="35">
        <v>1</v>
      </c>
      <c r="E133" s="86">
        <v>16</v>
      </c>
      <c r="F133" s="36">
        <v>128</v>
      </c>
      <c r="G133" s="59">
        <f t="shared" si="60"/>
        <v>369.72</v>
      </c>
      <c r="H133" s="37"/>
      <c r="I133" s="38" t="s">
        <v>158</v>
      </c>
      <c r="J133" s="39">
        <f t="shared" si="61"/>
        <v>0</v>
      </c>
      <c r="K133" s="64" t="s">
        <v>953</v>
      </c>
      <c r="M133" s="64" t="s">
        <v>954</v>
      </c>
      <c r="P133" s="68">
        <f t="shared" si="33"/>
        <v>0</v>
      </c>
      <c r="Q133" s="78"/>
      <c r="R133" s="71">
        <f t="shared" si="62"/>
        <v>0</v>
      </c>
      <c r="S133" s="32" t="str">
        <f t="shared" si="28"/>
        <v>-</v>
      </c>
      <c r="T133" s="2">
        <v>295.77449999999999</v>
      </c>
      <c r="U133" s="2"/>
      <c r="V133" s="49">
        <v>1.25</v>
      </c>
      <c r="W133" s="49">
        <f t="shared" si="63"/>
        <v>369.71812499999999</v>
      </c>
      <c r="X133" s="50">
        <f t="shared" si="64"/>
        <v>0</v>
      </c>
      <c r="Y133" s="63">
        <f t="shared" si="34"/>
        <v>369.71812499999999</v>
      </c>
      <c r="Z133" s="50">
        <f t="shared" si="35"/>
        <v>369.72</v>
      </c>
      <c r="AA133" s="51"/>
      <c r="AB133" s="52">
        <v>0.10780000000000001</v>
      </c>
      <c r="AC133" s="50">
        <f t="shared" si="65"/>
        <v>0</v>
      </c>
      <c r="AD133" s="50">
        <f t="shared" si="66"/>
        <v>0</v>
      </c>
      <c r="AE133" s="50">
        <f t="shared" si="67"/>
        <v>1.7248000000000001</v>
      </c>
      <c r="AF133" s="53">
        <f t="shared" si="36"/>
        <v>1.72</v>
      </c>
      <c r="AH133" s="4">
        <f t="shared" si="29"/>
        <v>369.72</v>
      </c>
      <c r="AJ133" s="4">
        <f t="shared" si="30"/>
        <v>369.72</v>
      </c>
      <c r="AL133" s="4">
        <f t="shared" si="31"/>
        <v>369.72</v>
      </c>
      <c r="AN133" s="4">
        <f t="shared" si="32"/>
        <v>369.72</v>
      </c>
      <c r="AO133" s="92"/>
      <c r="AQ133" s="93"/>
      <c r="AS133" s="93"/>
      <c r="AT133" s="93"/>
      <c r="AU133" s="93"/>
    </row>
    <row r="134" spans="1:47" ht="15" customHeight="1" x14ac:dyDescent="0.25">
      <c r="A134" s="201"/>
      <c r="B134" s="33" t="s">
        <v>455</v>
      </c>
      <c r="C134" s="34" t="s">
        <v>3293</v>
      </c>
      <c r="D134" s="35">
        <v>1</v>
      </c>
      <c r="E134" s="86">
        <v>6</v>
      </c>
      <c r="F134" s="36">
        <v>96</v>
      </c>
      <c r="G134" s="59">
        <f t="shared" si="60"/>
        <v>379.11</v>
      </c>
      <c r="H134" s="37"/>
      <c r="I134" s="38" t="s">
        <v>158</v>
      </c>
      <c r="J134" s="39">
        <f t="shared" si="61"/>
        <v>0</v>
      </c>
      <c r="K134" s="64" t="s">
        <v>955</v>
      </c>
      <c r="M134" s="64" t="s">
        <v>956</v>
      </c>
      <c r="P134" s="68">
        <f t="shared" si="33"/>
        <v>0</v>
      </c>
      <c r="Q134" s="78"/>
      <c r="R134" s="71">
        <f t="shared" si="62"/>
        <v>0</v>
      </c>
      <c r="S134" s="32" t="str">
        <f t="shared" si="28"/>
        <v>-</v>
      </c>
      <c r="T134" s="2">
        <v>303.29000000000002</v>
      </c>
      <c r="U134" s="2"/>
      <c r="V134" s="49">
        <v>1.25</v>
      </c>
      <c r="W134" s="49">
        <f t="shared" si="63"/>
        <v>379.11250000000001</v>
      </c>
      <c r="X134" s="50">
        <f t="shared" si="64"/>
        <v>0</v>
      </c>
      <c r="Y134" s="63">
        <f t="shared" si="34"/>
        <v>379.11250000000001</v>
      </c>
      <c r="Z134" s="50">
        <f t="shared" si="35"/>
        <v>379.11</v>
      </c>
      <c r="AA134" s="51"/>
      <c r="AB134" s="52">
        <v>0.12920000000000001</v>
      </c>
      <c r="AC134" s="50">
        <f t="shared" si="65"/>
        <v>0</v>
      </c>
      <c r="AD134" s="50">
        <f t="shared" si="66"/>
        <v>0</v>
      </c>
      <c r="AE134" s="50">
        <f t="shared" si="67"/>
        <v>2.0672000000000001</v>
      </c>
      <c r="AF134" s="53">
        <f t="shared" si="36"/>
        <v>2.0699999999999998</v>
      </c>
      <c r="AH134" s="4">
        <f t="shared" si="29"/>
        <v>379.11</v>
      </c>
      <c r="AJ134" s="4">
        <f t="shared" si="30"/>
        <v>379.11</v>
      </c>
      <c r="AL134" s="4">
        <f t="shared" si="31"/>
        <v>379.11</v>
      </c>
      <c r="AN134" s="4">
        <f t="shared" si="32"/>
        <v>379.11</v>
      </c>
      <c r="AO134" s="92"/>
      <c r="AQ134" s="93"/>
      <c r="AS134" s="93"/>
      <c r="AT134" s="93"/>
      <c r="AU134" s="93"/>
    </row>
    <row r="135" spans="1:47" ht="15" customHeight="1" x14ac:dyDescent="0.25">
      <c r="A135" s="201"/>
      <c r="B135" s="33" t="s">
        <v>456</v>
      </c>
      <c r="C135" s="34" t="s">
        <v>3294</v>
      </c>
      <c r="D135" s="35">
        <v>1</v>
      </c>
      <c r="E135" s="86">
        <v>10</v>
      </c>
      <c r="F135" s="36">
        <v>100</v>
      </c>
      <c r="G135" s="59">
        <f t="shared" si="60"/>
        <v>455.49</v>
      </c>
      <c r="H135" s="37"/>
      <c r="I135" s="38" t="s">
        <v>158</v>
      </c>
      <c r="J135" s="39">
        <f t="shared" si="61"/>
        <v>0</v>
      </c>
      <c r="K135" s="64" t="s">
        <v>957</v>
      </c>
      <c r="M135" s="64" t="s">
        <v>958</v>
      </c>
      <c r="P135" s="68">
        <f t="shared" si="33"/>
        <v>0</v>
      </c>
      <c r="Q135" s="78"/>
      <c r="R135" s="71">
        <f t="shared" si="62"/>
        <v>0</v>
      </c>
      <c r="S135" s="32" t="str">
        <f t="shared" si="28"/>
        <v>-</v>
      </c>
      <c r="T135" s="2">
        <v>364.39275000000004</v>
      </c>
      <c r="U135" s="2"/>
      <c r="V135" s="49">
        <v>1.25</v>
      </c>
      <c r="W135" s="49">
        <f t="shared" si="63"/>
        <v>455.49093750000003</v>
      </c>
      <c r="X135" s="50">
        <f t="shared" si="64"/>
        <v>0</v>
      </c>
      <c r="Y135" s="63">
        <f t="shared" si="34"/>
        <v>455.49093750000003</v>
      </c>
      <c r="Z135" s="50">
        <f t="shared" si="35"/>
        <v>455.49</v>
      </c>
      <c r="AA135" s="51"/>
      <c r="AB135" s="52">
        <v>0.115</v>
      </c>
      <c r="AC135" s="50">
        <f t="shared" si="65"/>
        <v>0</v>
      </c>
      <c r="AD135" s="50">
        <f t="shared" si="66"/>
        <v>0</v>
      </c>
      <c r="AE135" s="50">
        <f t="shared" si="67"/>
        <v>1.84</v>
      </c>
      <c r="AF135" s="53">
        <f t="shared" si="36"/>
        <v>1.84</v>
      </c>
      <c r="AH135" s="4">
        <f t="shared" si="29"/>
        <v>455.49</v>
      </c>
      <c r="AJ135" s="4">
        <f t="shared" si="30"/>
        <v>455.49</v>
      </c>
      <c r="AL135" s="4">
        <f t="shared" si="31"/>
        <v>455.49</v>
      </c>
      <c r="AN135" s="4">
        <f t="shared" si="32"/>
        <v>455.49</v>
      </c>
      <c r="AO135" s="92"/>
      <c r="AQ135" s="93"/>
      <c r="AS135" s="93"/>
      <c r="AT135" s="93"/>
      <c r="AU135" s="93"/>
    </row>
    <row r="136" spans="1:47" ht="15" customHeight="1" x14ac:dyDescent="0.25">
      <c r="A136" s="201"/>
      <c r="B136" s="33" t="s">
        <v>457</v>
      </c>
      <c r="C136" s="34" t="s">
        <v>3295</v>
      </c>
      <c r="D136" s="35">
        <v>1</v>
      </c>
      <c r="E136" s="86">
        <v>10</v>
      </c>
      <c r="F136" s="36">
        <v>100</v>
      </c>
      <c r="G136" s="59">
        <f t="shared" si="60"/>
        <v>498.38</v>
      </c>
      <c r="H136" s="37"/>
      <c r="I136" s="38" t="s">
        <v>158</v>
      </c>
      <c r="J136" s="39">
        <f t="shared" si="61"/>
        <v>0</v>
      </c>
      <c r="K136" s="64" t="s">
        <v>959</v>
      </c>
      <c r="M136" s="64" t="s">
        <v>960</v>
      </c>
      <c r="P136" s="68">
        <f t="shared" si="33"/>
        <v>0</v>
      </c>
      <c r="Q136" s="78"/>
      <c r="R136" s="71">
        <f t="shared" si="62"/>
        <v>0</v>
      </c>
      <c r="S136" s="32" t="str">
        <f t="shared" si="28"/>
        <v>-</v>
      </c>
      <c r="T136" s="2">
        <v>398.70674999999994</v>
      </c>
      <c r="U136" s="2"/>
      <c r="V136" s="49">
        <v>1.25</v>
      </c>
      <c r="W136" s="49">
        <f t="shared" si="63"/>
        <v>498.3834374999999</v>
      </c>
      <c r="X136" s="50">
        <f t="shared" si="64"/>
        <v>0</v>
      </c>
      <c r="Y136" s="63">
        <f t="shared" si="34"/>
        <v>498.3834374999999</v>
      </c>
      <c r="Z136" s="50">
        <f t="shared" si="35"/>
        <v>498.38</v>
      </c>
      <c r="AA136" s="51"/>
      <c r="AB136" s="52">
        <v>0.13200000000000001</v>
      </c>
      <c r="AC136" s="50">
        <f t="shared" si="65"/>
        <v>0</v>
      </c>
      <c r="AD136" s="50">
        <f t="shared" si="66"/>
        <v>0</v>
      </c>
      <c r="AE136" s="50">
        <f t="shared" si="67"/>
        <v>2.1120000000000001</v>
      </c>
      <c r="AF136" s="53">
        <f t="shared" si="36"/>
        <v>2.11</v>
      </c>
      <c r="AH136" s="4">
        <f t="shared" si="29"/>
        <v>498.38</v>
      </c>
      <c r="AJ136" s="4">
        <f t="shared" si="30"/>
        <v>498.38</v>
      </c>
      <c r="AL136" s="4">
        <f t="shared" si="31"/>
        <v>498.38</v>
      </c>
      <c r="AN136" s="4">
        <f t="shared" si="32"/>
        <v>498.38</v>
      </c>
      <c r="AO136" s="92"/>
      <c r="AQ136" s="93"/>
      <c r="AS136" s="93"/>
      <c r="AT136" s="93"/>
      <c r="AU136" s="93"/>
    </row>
    <row r="137" spans="1:47" ht="15" customHeight="1" x14ac:dyDescent="0.25">
      <c r="A137" s="201"/>
      <c r="B137" s="33" t="s">
        <v>458</v>
      </c>
      <c r="C137" s="34" t="s">
        <v>3296</v>
      </c>
      <c r="D137" s="35">
        <v>1</v>
      </c>
      <c r="E137" s="86">
        <v>10</v>
      </c>
      <c r="F137" s="36">
        <v>100</v>
      </c>
      <c r="G137" s="59">
        <f t="shared" si="60"/>
        <v>492.95</v>
      </c>
      <c r="H137" s="37"/>
      <c r="I137" s="38" t="s">
        <v>158</v>
      </c>
      <c r="J137" s="39">
        <f t="shared" si="61"/>
        <v>0</v>
      </c>
      <c r="K137" s="64" t="s">
        <v>961</v>
      </c>
      <c r="M137" s="64" t="s">
        <v>962</v>
      </c>
      <c r="P137" s="68">
        <f t="shared" si="33"/>
        <v>0</v>
      </c>
      <c r="Q137" s="78"/>
      <c r="R137" s="71">
        <f t="shared" si="62"/>
        <v>0</v>
      </c>
      <c r="S137" s="32" t="str">
        <f t="shared" si="28"/>
        <v>-</v>
      </c>
      <c r="T137" s="2">
        <v>394.36</v>
      </c>
      <c r="U137" s="2"/>
      <c r="V137" s="49">
        <v>1.25</v>
      </c>
      <c r="W137" s="49">
        <f t="shared" si="63"/>
        <v>492.95000000000005</v>
      </c>
      <c r="X137" s="50">
        <f t="shared" si="64"/>
        <v>0</v>
      </c>
      <c r="Y137" s="63">
        <f t="shared" si="34"/>
        <v>492.95000000000005</v>
      </c>
      <c r="Z137" s="50">
        <f t="shared" si="35"/>
        <v>492.95</v>
      </c>
      <c r="AA137" s="51"/>
      <c r="AB137" s="52">
        <v>0.15</v>
      </c>
      <c r="AC137" s="50">
        <f t="shared" si="65"/>
        <v>0</v>
      </c>
      <c r="AD137" s="50">
        <f t="shared" si="66"/>
        <v>0</v>
      </c>
      <c r="AE137" s="50">
        <f t="shared" si="67"/>
        <v>2.4</v>
      </c>
      <c r="AF137" s="53">
        <f t="shared" si="36"/>
        <v>2.4</v>
      </c>
      <c r="AH137" s="4">
        <f t="shared" si="29"/>
        <v>492.95</v>
      </c>
      <c r="AJ137" s="4">
        <f t="shared" si="30"/>
        <v>492.95</v>
      </c>
      <c r="AL137" s="4">
        <f t="shared" si="31"/>
        <v>492.95</v>
      </c>
      <c r="AN137" s="4">
        <f t="shared" si="32"/>
        <v>492.95</v>
      </c>
      <c r="AO137" s="92"/>
      <c r="AQ137" s="93"/>
      <c r="AS137" s="93"/>
      <c r="AT137" s="93"/>
      <c r="AU137" s="93"/>
    </row>
    <row r="138" spans="1:47" ht="15" customHeight="1" x14ac:dyDescent="0.25">
      <c r="A138" s="201"/>
      <c r="B138" s="33" t="s">
        <v>459</v>
      </c>
      <c r="C138" s="34" t="s">
        <v>3297</v>
      </c>
      <c r="D138" s="35">
        <v>1</v>
      </c>
      <c r="E138" s="86">
        <v>10</v>
      </c>
      <c r="F138" s="36">
        <v>100</v>
      </c>
      <c r="G138" s="59">
        <f t="shared" si="60"/>
        <v>611.45000000000005</v>
      </c>
      <c r="H138" s="37"/>
      <c r="I138" s="38" t="s">
        <v>158</v>
      </c>
      <c r="J138" s="39">
        <f t="shared" si="61"/>
        <v>0</v>
      </c>
      <c r="K138" s="64" t="s">
        <v>963</v>
      </c>
      <c r="M138" s="64" t="s">
        <v>964</v>
      </c>
      <c r="P138" s="68">
        <f t="shared" si="33"/>
        <v>0</v>
      </c>
      <c r="Q138" s="78"/>
      <c r="R138" s="71">
        <f t="shared" si="62"/>
        <v>0</v>
      </c>
      <c r="S138" s="32" t="str">
        <f t="shared" si="28"/>
        <v>-</v>
      </c>
      <c r="T138" s="2">
        <v>489.1635</v>
      </c>
      <c r="U138" s="2"/>
      <c r="V138" s="49">
        <v>1.25</v>
      </c>
      <c r="W138" s="49">
        <f t="shared" si="63"/>
        <v>611.45437500000003</v>
      </c>
      <c r="X138" s="50">
        <f t="shared" si="64"/>
        <v>0</v>
      </c>
      <c r="Y138" s="63">
        <f t="shared" si="34"/>
        <v>611.45437500000003</v>
      </c>
      <c r="Z138" s="50">
        <f t="shared" si="35"/>
        <v>611.45000000000005</v>
      </c>
      <c r="AA138" s="51"/>
      <c r="AB138" s="52">
        <v>0.14699999999999999</v>
      </c>
      <c r="AC138" s="50">
        <f t="shared" si="65"/>
        <v>0</v>
      </c>
      <c r="AD138" s="50">
        <f t="shared" si="66"/>
        <v>0</v>
      </c>
      <c r="AE138" s="50">
        <f t="shared" si="67"/>
        <v>2.3519999999999999</v>
      </c>
      <c r="AF138" s="53">
        <f t="shared" si="36"/>
        <v>2.35</v>
      </c>
      <c r="AH138" s="4">
        <f t="shared" si="29"/>
        <v>611.45000000000005</v>
      </c>
      <c r="AJ138" s="4">
        <f t="shared" si="30"/>
        <v>611.45000000000005</v>
      </c>
      <c r="AL138" s="4">
        <f t="shared" si="31"/>
        <v>611.45000000000005</v>
      </c>
      <c r="AN138" s="4">
        <f t="shared" si="32"/>
        <v>611.45000000000005</v>
      </c>
      <c r="AO138" s="92"/>
      <c r="AQ138" s="93"/>
      <c r="AS138" s="93"/>
      <c r="AT138" s="93"/>
      <c r="AU138" s="93"/>
    </row>
    <row r="139" spans="1:47" ht="15" customHeight="1" x14ac:dyDescent="0.25">
      <c r="A139" s="201"/>
      <c r="B139" s="33" t="s">
        <v>460</v>
      </c>
      <c r="C139" s="34" t="s">
        <v>3298</v>
      </c>
      <c r="D139" s="35">
        <v>1</v>
      </c>
      <c r="E139" s="86">
        <v>10</v>
      </c>
      <c r="F139" s="36">
        <v>100</v>
      </c>
      <c r="G139" s="59">
        <f t="shared" si="60"/>
        <v>611.65</v>
      </c>
      <c r="H139" s="37"/>
      <c r="I139" s="38" t="s">
        <v>158</v>
      </c>
      <c r="J139" s="39">
        <f t="shared" si="61"/>
        <v>0</v>
      </c>
      <c r="K139" s="64" t="s">
        <v>965</v>
      </c>
      <c r="M139" s="64" t="s">
        <v>966</v>
      </c>
      <c r="P139" s="68">
        <f t="shared" si="33"/>
        <v>0</v>
      </c>
      <c r="Q139" s="78"/>
      <c r="R139" s="71">
        <f t="shared" si="62"/>
        <v>0</v>
      </c>
      <c r="S139" s="32" t="str">
        <f t="shared" si="28"/>
        <v>-</v>
      </c>
      <c r="T139" s="2">
        <v>489.31695000000002</v>
      </c>
      <c r="U139" s="2"/>
      <c r="V139" s="49">
        <v>1.25</v>
      </c>
      <c r="W139" s="49">
        <f t="shared" si="63"/>
        <v>611.6461875</v>
      </c>
      <c r="X139" s="50">
        <f t="shared" si="64"/>
        <v>0</v>
      </c>
      <c r="Y139" s="63">
        <f t="shared" si="34"/>
        <v>611.6461875</v>
      </c>
      <c r="Z139" s="50">
        <f t="shared" si="35"/>
        <v>611.65</v>
      </c>
      <c r="AA139" s="51"/>
      <c r="AB139" s="52">
        <v>0.112</v>
      </c>
      <c r="AC139" s="50">
        <f t="shared" si="65"/>
        <v>0</v>
      </c>
      <c r="AD139" s="50">
        <f t="shared" si="66"/>
        <v>0</v>
      </c>
      <c r="AE139" s="50">
        <f t="shared" si="67"/>
        <v>1.792</v>
      </c>
      <c r="AF139" s="53">
        <f t="shared" si="36"/>
        <v>1.79</v>
      </c>
      <c r="AH139" s="4">
        <f t="shared" si="29"/>
        <v>611.65</v>
      </c>
      <c r="AJ139" s="4">
        <f t="shared" si="30"/>
        <v>611.65</v>
      </c>
      <c r="AL139" s="4">
        <f t="shared" si="31"/>
        <v>611.65</v>
      </c>
      <c r="AN139" s="4">
        <f t="shared" ref="AN139:AN201" si="68">IF($V$3,AJ139-((AJ139*1.18031)-AJ139),AJ139)</f>
        <v>611.65</v>
      </c>
      <c r="AO139" s="92"/>
      <c r="AQ139" s="93"/>
      <c r="AS139" s="93"/>
      <c r="AT139" s="93"/>
      <c r="AU139" s="93"/>
    </row>
    <row r="140" spans="1:47" ht="15" customHeight="1" x14ac:dyDescent="0.25">
      <c r="A140" s="201"/>
      <c r="B140" s="33" t="s">
        <v>461</v>
      </c>
      <c r="C140" s="34" t="s">
        <v>3299</v>
      </c>
      <c r="D140" s="35">
        <v>1</v>
      </c>
      <c r="E140" s="86">
        <v>10</v>
      </c>
      <c r="F140" s="36">
        <v>100</v>
      </c>
      <c r="G140" s="59">
        <f t="shared" si="60"/>
        <v>645.54</v>
      </c>
      <c r="H140" s="37"/>
      <c r="I140" s="38" t="s">
        <v>158</v>
      </c>
      <c r="J140" s="39">
        <f t="shared" si="61"/>
        <v>0</v>
      </c>
      <c r="K140" s="64" t="s">
        <v>967</v>
      </c>
      <c r="M140" s="64" t="s">
        <v>968</v>
      </c>
      <c r="P140" s="68">
        <f t="shared" si="33"/>
        <v>0</v>
      </c>
      <c r="Q140" s="78"/>
      <c r="R140" s="71">
        <f t="shared" si="62"/>
        <v>0</v>
      </c>
      <c r="S140" s="32" t="str">
        <f t="shared" si="28"/>
        <v>-</v>
      </c>
      <c r="T140" s="2">
        <v>516.42999999999995</v>
      </c>
      <c r="U140" s="2"/>
      <c r="V140" s="49">
        <v>1.25</v>
      </c>
      <c r="W140" s="49">
        <f t="shared" si="63"/>
        <v>645.53749999999991</v>
      </c>
      <c r="X140" s="50">
        <f t="shared" si="64"/>
        <v>0</v>
      </c>
      <c r="Y140" s="63">
        <f t="shared" si="34"/>
        <v>645.53749999999991</v>
      </c>
      <c r="Z140" s="50">
        <f t="shared" si="35"/>
        <v>645.54</v>
      </c>
      <c r="AA140" s="51"/>
      <c r="AB140" s="52">
        <v>0.13800000000000001</v>
      </c>
      <c r="AC140" s="50">
        <f t="shared" si="65"/>
        <v>0</v>
      </c>
      <c r="AD140" s="50">
        <f t="shared" si="66"/>
        <v>0</v>
      </c>
      <c r="AE140" s="50">
        <f t="shared" si="67"/>
        <v>2.2080000000000002</v>
      </c>
      <c r="AF140" s="53">
        <f t="shared" si="36"/>
        <v>2.21</v>
      </c>
      <c r="AH140" s="4">
        <f t="shared" si="29"/>
        <v>645.54</v>
      </c>
      <c r="AJ140" s="4">
        <f t="shared" si="30"/>
        <v>645.54</v>
      </c>
      <c r="AL140" s="4">
        <f t="shared" si="31"/>
        <v>645.54</v>
      </c>
      <c r="AN140" s="4">
        <f t="shared" si="68"/>
        <v>645.54</v>
      </c>
      <c r="AO140" s="92"/>
      <c r="AQ140" s="93"/>
      <c r="AS140" s="93"/>
      <c r="AT140" s="93"/>
      <c r="AU140" s="93"/>
    </row>
    <row r="141" spans="1:47" ht="15" customHeight="1" x14ac:dyDescent="0.25">
      <c r="A141" s="201"/>
      <c r="B141" s="33" t="s">
        <v>462</v>
      </c>
      <c r="C141" s="34" t="s">
        <v>3300</v>
      </c>
      <c r="D141" s="35">
        <v>1</v>
      </c>
      <c r="E141" s="86">
        <v>10</v>
      </c>
      <c r="F141" s="36">
        <v>100</v>
      </c>
      <c r="G141" s="59">
        <f t="shared" si="60"/>
        <v>692.48</v>
      </c>
      <c r="H141" s="37"/>
      <c r="I141" s="38" t="s">
        <v>158</v>
      </c>
      <c r="J141" s="39">
        <f t="shared" si="61"/>
        <v>0</v>
      </c>
      <c r="K141" s="64" t="s">
        <v>969</v>
      </c>
      <c r="M141" s="64" t="s">
        <v>970</v>
      </c>
      <c r="P141" s="68">
        <f t="shared" si="33"/>
        <v>0</v>
      </c>
      <c r="Q141" s="78"/>
      <c r="R141" s="71">
        <f t="shared" si="62"/>
        <v>0</v>
      </c>
      <c r="S141" s="32" t="str">
        <f t="shared" si="28"/>
        <v>-</v>
      </c>
      <c r="T141" s="2">
        <v>553.98</v>
      </c>
      <c r="U141" s="2"/>
      <c r="V141" s="49">
        <v>1.25</v>
      </c>
      <c r="W141" s="49">
        <f t="shared" si="63"/>
        <v>692.47500000000002</v>
      </c>
      <c r="X141" s="50">
        <f t="shared" si="64"/>
        <v>0</v>
      </c>
      <c r="Y141" s="63">
        <f t="shared" si="34"/>
        <v>692.47500000000002</v>
      </c>
      <c r="Z141" s="50">
        <f t="shared" si="35"/>
        <v>692.48</v>
      </c>
      <c r="AA141" s="51"/>
      <c r="AB141" s="52">
        <v>0.156</v>
      </c>
      <c r="AC141" s="50">
        <f t="shared" si="65"/>
        <v>0</v>
      </c>
      <c r="AD141" s="50">
        <f t="shared" si="66"/>
        <v>0</v>
      </c>
      <c r="AE141" s="50">
        <f t="shared" si="67"/>
        <v>2.496</v>
      </c>
      <c r="AF141" s="53">
        <f t="shared" si="36"/>
        <v>2.5</v>
      </c>
      <c r="AH141" s="4">
        <f t="shared" si="29"/>
        <v>692.48</v>
      </c>
      <c r="AJ141" s="4">
        <f t="shared" si="30"/>
        <v>692.48</v>
      </c>
      <c r="AL141" s="4">
        <f t="shared" si="31"/>
        <v>692.48</v>
      </c>
      <c r="AN141" s="4">
        <f t="shared" si="68"/>
        <v>692.48</v>
      </c>
      <c r="AO141" s="92"/>
      <c r="AQ141" s="93"/>
      <c r="AS141" s="93"/>
      <c r="AT141" s="93"/>
      <c r="AU141" s="93"/>
    </row>
    <row r="142" spans="1:47" ht="15" customHeight="1" x14ac:dyDescent="0.25">
      <c r="A142" s="201"/>
      <c r="B142" s="33" t="s">
        <v>463</v>
      </c>
      <c r="C142" s="97" t="s">
        <v>3486</v>
      </c>
      <c r="D142" s="35">
        <v>1</v>
      </c>
      <c r="E142" s="86">
        <v>5</v>
      </c>
      <c r="F142" s="36">
        <v>50</v>
      </c>
      <c r="G142" s="59">
        <f t="shared" si="60"/>
        <v>562.5</v>
      </c>
      <c r="H142" s="37"/>
      <c r="I142" s="38" t="s">
        <v>158</v>
      </c>
      <c r="J142" s="39">
        <f t="shared" si="61"/>
        <v>0</v>
      </c>
      <c r="K142" s="64" t="s">
        <v>971</v>
      </c>
      <c r="M142" s="64" t="s">
        <v>972</v>
      </c>
      <c r="P142" s="68">
        <f t="shared" si="33"/>
        <v>0</v>
      </c>
      <c r="Q142" s="78"/>
      <c r="R142" s="71">
        <f t="shared" si="62"/>
        <v>0</v>
      </c>
      <c r="S142" s="32" t="str">
        <f t="shared" si="28"/>
        <v>-</v>
      </c>
      <c r="T142" s="2">
        <v>450</v>
      </c>
      <c r="U142" s="2"/>
      <c r="V142" s="49">
        <v>1.25</v>
      </c>
      <c r="W142" s="49">
        <f t="shared" si="63"/>
        <v>562.5</v>
      </c>
      <c r="X142" s="50">
        <f t="shared" si="64"/>
        <v>0</v>
      </c>
      <c r="Y142" s="63">
        <f t="shared" si="34"/>
        <v>562.5</v>
      </c>
      <c r="Z142" s="50">
        <f t="shared" si="35"/>
        <v>562.5</v>
      </c>
      <c r="AA142" s="51"/>
      <c r="AB142" s="52">
        <v>0.17199999999999999</v>
      </c>
      <c r="AC142" s="50">
        <f t="shared" si="65"/>
        <v>0</v>
      </c>
      <c r="AD142" s="50">
        <f t="shared" si="66"/>
        <v>0</v>
      </c>
      <c r="AE142" s="50">
        <f t="shared" si="67"/>
        <v>2.7519999999999998</v>
      </c>
      <c r="AF142" s="53">
        <f t="shared" si="36"/>
        <v>2.75</v>
      </c>
      <c r="AH142" s="4">
        <f t="shared" si="29"/>
        <v>562.5</v>
      </c>
      <c r="AJ142" s="4">
        <f t="shared" si="30"/>
        <v>562.5</v>
      </c>
      <c r="AL142" s="4">
        <f t="shared" si="31"/>
        <v>562.5</v>
      </c>
      <c r="AN142" s="4">
        <f t="shared" si="68"/>
        <v>562.5</v>
      </c>
      <c r="AO142" s="92"/>
      <c r="AQ142" s="93"/>
      <c r="AS142" s="93"/>
      <c r="AT142" s="93"/>
      <c r="AU142" s="93"/>
    </row>
    <row r="143" spans="1:47" ht="15" customHeight="1" x14ac:dyDescent="0.25">
      <c r="A143" s="201"/>
      <c r="B143" s="33" t="s">
        <v>464</v>
      </c>
      <c r="C143" s="34" t="s">
        <v>3301</v>
      </c>
      <c r="D143" s="35">
        <v>1</v>
      </c>
      <c r="E143" s="86">
        <v>5</v>
      </c>
      <c r="F143" s="36">
        <v>50</v>
      </c>
      <c r="G143" s="59">
        <f t="shared" si="60"/>
        <v>762.91</v>
      </c>
      <c r="H143" s="37"/>
      <c r="I143" s="38" t="s">
        <v>158</v>
      </c>
      <c r="J143" s="39">
        <f t="shared" si="61"/>
        <v>0</v>
      </c>
      <c r="K143" s="64" t="s">
        <v>973</v>
      </c>
      <c r="M143" s="64" t="s">
        <v>974</v>
      </c>
      <c r="P143" s="68">
        <f t="shared" si="33"/>
        <v>0</v>
      </c>
      <c r="Q143" s="78"/>
      <c r="R143" s="71">
        <f t="shared" si="62"/>
        <v>0</v>
      </c>
      <c r="S143" s="32" t="str">
        <f t="shared" si="28"/>
        <v>-</v>
      </c>
      <c r="T143" s="2">
        <v>610.33000000000004</v>
      </c>
      <c r="U143" s="2"/>
      <c r="V143" s="49">
        <v>1.25</v>
      </c>
      <c r="W143" s="49">
        <f t="shared" si="63"/>
        <v>762.91250000000002</v>
      </c>
      <c r="X143" s="50">
        <f t="shared" si="64"/>
        <v>0</v>
      </c>
      <c r="Y143" s="63">
        <f t="shared" si="34"/>
        <v>762.91250000000002</v>
      </c>
      <c r="Z143" s="50">
        <f t="shared" si="35"/>
        <v>762.91</v>
      </c>
      <c r="AA143" s="51"/>
      <c r="AB143" s="52">
        <v>0.192</v>
      </c>
      <c r="AC143" s="50">
        <f t="shared" si="65"/>
        <v>0</v>
      </c>
      <c r="AD143" s="50">
        <f t="shared" si="66"/>
        <v>0</v>
      </c>
      <c r="AE143" s="50">
        <f t="shared" si="67"/>
        <v>3.0720000000000001</v>
      </c>
      <c r="AF143" s="53">
        <f t="shared" si="36"/>
        <v>3.07</v>
      </c>
      <c r="AH143" s="4">
        <f t="shared" si="29"/>
        <v>762.91</v>
      </c>
      <c r="AJ143" s="4">
        <f t="shared" si="30"/>
        <v>762.91</v>
      </c>
      <c r="AL143" s="4">
        <f t="shared" si="31"/>
        <v>762.91</v>
      </c>
      <c r="AN143" s="4">
        <f t="shared" si="68"/>
        <v>762.91</v>
      </c>
      <c r="AO143" s="92"/>
      <c r="AQ143" s="93"/>
      <c r="AS143" s="93"/>
      <c r="AT143" s="93"/>
      <c r="AU143" s="93"/>
    </row>
    <row r="144" spans="1:47" ht="15" customHeight="1" x14ac:dyDescent="0.25">
      <c r="A144" s="201"/>
      <c r="B144" s="33" t="s">
        <v>465</v>
      </c>
      <c r="C144" s="34" t="s">
        <v>3302</v>
      </c>
      <c r="D144" s="35">
        <v>1</v>
      </c>
      <c r="E144" s="86">
        <v>5</v>
      </c>
      <c r="F144" s="36">
        <v>50</v>
      </c>
      <c r="G144" s="59">
        <f t="shared" si="60"/>
        <v>815.73</v>
      </c>
      <c r="H144" s="37"/>
      <c r="I144" s="38" t="s">
        <v>158</v>
      </c>
      <c r="J144" s="39">
        <f t="shared" si="61"/>
        <v>0</v>
      </c>
      <c r="K144" s="64" t="s">
        <v>975</v>
      </c>
      <c r="M144" s="64" t="s">
        <v>976</v>
      </c>
      <c r="P144" s="68">
        <f t="shared" si="33"/>
        <v>0</v>
      </c>
      <c r="Q144" s="78"/>
      <c r="R144" s="71">
        <f t="shared" si="62"/>
        <v>0</v>
      </c>
      <c r="S144" s="32" t="str">
        <f t="shared" si="28"/>
        <v>-</v>
      </c>
      <c r="T144" s="2">
        <v>652.58000000000004</v>
      </c>
      <c r="U144" s="2"/>
      <c r="V144" s="49">
        <v>1.25</v>
      </c>
      <c r="W144" s="49">
        <f t="shared" si="63"/>
        <v>815.72500000000002</v>
      </c>
      <c r="X144" s="50">
        <f t="shared" si="64"/>
        <v>0</v>
      </c>
      <c r="Y144" s="63">
        <f t="shared" si="34"/>
        <v>815.72500000000002</v>
      </c>
      <c r="Z144" s="50">
        <f t="shared" si="35"/>
        <v>815.73</v>
      </c>
      <c r="AA144" s="51"/>
      <c r="AB144" s="52">
        <v>0.214</v>
      </c>
      <c r="AC144" s="50">
        <f t="shared" si="65"/>
        <v>0</v>
      </c>
      <c r="AD144" s="50">
        <f t="shared" si="66"/>
        <v>0</v>
      </c>
      <c r="AE144" s="50">
        <f t="shared" si="67"/>
        <v>3.4239999999999999</v>
      </c>
      <c r="AF144" s="53">
        <f t="shared" si="36"/>
        <v>3.42</v>
      </c>
      <c r="AH144" s="4">
        <f t="shared" si="29"/>
        <v>815.73</v>
      </c>
      <c r="AJ144" s="4">
        <f t="shared" si="30"/>
        <v>815.73</v>
      </c>
      <c r="AL144" s="4">
        <f t="shared" si="31"/>
        <v>815.73</v>
      </c>
      <c r="AN144" s="4">
        <f t="shared" si="68"/>
        <v>815.73</v>
      </c>
      <c r="AO144" s="92"/>
      <c r="AQ144" s="93"/>
      <c r="AS144" s="93"/>
      <c r="AT144" s="93"/>
      <c r="AU144" s="93"/>
    </row>
    <row r="145" spans="1:47" ht="15" customHeight="1" x14ac:dyDescent="0.25">
      <c r="A145" s="201"/>
      <c r="B145" s="33" t="s">
        <v>466</v>
      </c>
      <c r="C145" s="34" t="s">
        <v>3303</v>
      </c>
      <c r="D145" s="35">
        <v>1</v>
      </c>
      <c r="E145" s="86">
        <v>5</v>
      </c>
      <c r="F145" s="36">
        <v>50</v>
      </c>
      <c r="G145" s="59">
        <f t="shared" si="60"/>
        <v>845.08</v>
      </c>
      <c r="H145" s="37"/>
      <c r="I145" s="38" t="s">
        <v>158</v>
      </c>
      <c r="J145" s="39">
        <f t="shared" si="61"/>
        <v>0</v>
      </c>
      <c r="K145" s="64" t="s">
        <v>977</v>
      </c>
      <c r="M145" s="64" t="s">
        <v>978</v>
      </c>
      <c r="P145" s="68">
        <f t="shared" si="33"/>
        <v>0</v>
      </c>
      <c r="Q145" s="78"/>
      <c r="R145" s="71">
        <f t="shared" si="62"/>
        <v>0</v>
      </c>
      <c r="S145" s="32" t="str">
        <f t="shared" si="28"/>
        <v>-</v>
      </c>
      <c r="T145" s="2">
        <v>676.06</v>
      </c>
      <c r="U145" s="2"/>
      <c r="V145" s="49">
        <v>1.25</v>
      </c>
      <c r="W145" s="49">
        <f t="shared" si="63"/>
        <v>845.07499999999993</v>
      </c>
      <c r="X145" s="50">
        <f t="shared" si="64"/>
        <v>0</v>
      </c>
      <c r="Y145" s="63">
        <f t="shared" si="34"/>
        <v>845.07499999999993</v>
      </c>
      <c r="Z145" s="50">
        <f t="shared" si="35"/>
        <v>845.08</v>
      </c>
      <c r="AA145" s="51"/>
      <c r="AB145" s="52">
        <v>0.216</v>
      </c>
      <c r="AC145" s="50">
        <f t="shared" si="65"/>
        <v>0</v>
      </c>
      <c r="AD145" s="50">
        <f t="shared" si="66"/>
        <v>0</v>
      </c>
      <c r="AE145" s="50">
        <f t="shared" si="67"/>
        <v>3.456</v>
      </c>
      <c r="AF145" s="53">
        <f t="shared" si="36"/>
        <v>3.46</v>
      </c>
      <c r="AH145" s="4">
        <f t="shared" si="29"/>
        <v>845.08</v>
      </c>
      <c r="AJ145" s="4">
        <f t="shared" si="30"/>
        <v>845.08</v>
      </c>
      <c r="AL145" s="4">
        <f t="shared" si="31"/>
        <v>845.08</v>
      </c>
      <c r="AN145" s="4">
        <f t="shared" si="68"/>
        <v>845.08</v>
      </c>
      <c r="AO145" s="92"/>
      <c r="AQ145" s="93"/>
      <c r="AS145" s="93"/>
      <c r="AT145" s="93"/>
      <c r="AU145" s="93"/>
    </row>
    <row r="146" spans="1:47" ht="15" customHeight="1" x14ac:dyDescent="0.25">
      <c r="A146" s="201"/>
      <c r="B146" s="33" t="s">
        <v>467</v>
      </c>
      <c r="C146" s="34" t="s">
        <v>3304</v>
      </c>
      <c r="D146" s="35">
        <v>1</v>
      </c>
      <c r="E146" s="86">
        <v>5</v>
      </c>
      <c r="F146" s="36">
        <v>50</v>
      </c>
      <c r="G146" s="59">
        <f t="shared" si="60"/>
        <v>886.45</v>
      </c>
      <c r="H146" s="37"/>
      <c r="I146" s="38" t="s">
        <v>158</v>
      </c>
      <c r="J146" s="39">
        <f t="shared" si="61"/>
        <v>0</v>
      </c>
      <c r="K146" s="64" t="s">
        <v>979</v>
      </c>
      <c r="M146" s="64" t="s">
        <v>980</v>
      </c>
      <c r="P146" s="68">
        <f t="shared" si="33"/>
        <v>0</v>
      </c>
      <c r="Q146" s="78"/>
      <c r="R146" s="71">
        <f t="shared" si="62"/>
        <v>0</v>
      </c>
      <c r="S146" s="32" t="str">
        <f t="shared" si="28"/>
        <v>-</v>
      </c>
      <c r="T146" s="2">
        <v>709.16</v>
      </c>
      <c r="U146" s="2"/>
      <c r="V146" s="49">
        <v>1.25</v>
      </c>
      <c r="W146" s="49">
        <f t="shared" si="63"/>
        <v>886.44999999999993</v>
      </c>
      <c r="X146" s="50">
        <f t="shared" si="64"/>
        <v>0</v>
      </c>
      <c r="Y146" s="63">
        <f t="shared" si="34"/>
        <v>886.44999999999993</v>
      </c>
      <c r="Z146" s="50">
        <f t="shared" si="35"/>
        <v>886.45</v>
      </c>
      <c r="AA146" s="51"/>
      <c r="AB146" s="52">
        <v>0.24399999999999999</v>
      </c>
      <c r="AC146" s="50">
        <f t="shared" si="65"/>
        <v>0</v>
      </c>
      <c r="AD146" s="50">
        <f t="shared" si="66"/>
        <v>0</v>
      </c>
      <c r="AE146" s="50">
        <f t="shared" si="67"/>
        <v>3.9039999999999999</v>
      </c>
      <c r="AF146" s="53">
        <f t="shared" si="36"/>
        <v>3.9</v>
      </c>
      <c r="AH146" s="4">
        <f t="shared" si="29"/>
        <v>886.45</v>
      </c>
      <c r="AJ146" s="4">
        <f t="shared" si="30"/>
        <v>886.45</v>
      </c>
      <c r="AL146" s="4">
        <f t="shared" si="31"/>
        <v>886.45</v>
      </c>
      <c r="AN146" s="4">
        <f t="shared" si="68"/>
        <v>886.45</v>
      </c>
      <c r="AO146" s="92"/>
      <c r="AQ146" s="93"/>
      <c r="AS146" s="93"/>
      <c r="AT146" s="93"/>
      <c r="AU146" s="93"/>
    </row>
    <row r="147" spans="1:47" x14ac:dyDescent="0.25">
      <c r="A147" s="201"/>
      <c r="B147" s="33" t="s">
        <v>468</v>
      </c>
      <c r="C147" s="34" t="s">
        <v>3305</v>
      </c>
      <c r="D147" s="35">
        <v>1</v>
      </c>
      <c r="E147" s="86">
        <v>5</v>
      </c>
      <c r="F147" s="36">
        <v>50</v>
      </c>
      <c r="G147" s="59">
        <f t="shared" si="60"/>
        <v>944.94</v>
      </c>
      <c r="H147" s="37"/>
      <c r="I147" s="38" t="s">
        <v>158</v>
      </c>
      <c r="J147" s="39">
        <f t="shared" si="61"/>
        <v>0</v>
      </c>
      <c r="K147" s="64" t="s">
        <v>981</v>
      </c>
      <c r="M147" s="64" t="s">
        <v>982</v>
      </c>
      <c r="P147" s="68">
        <f t="shared" si="33"/>
        <v>0</v>
      </c>
      <c r="Q147" s="78"/>
      <c r="R147" s="71">
        <f t="shared" si="62"/>
        <v>0</v>
      </c>
      <c r="S147" s="32" t="str">
        <f t="shared" si="28"/>
        <v>-</v>
      </c>
      <c r="T147" s="2">
        <v>755.95</v>
      </c>
      <c r="U147" s="2"/>
      <c r="V147" s="49">
        <v>1.25</v>
      </c>
      <c r="W147" s="49">
        <f t="shared" si="63"/>
        <v>944.9375</v>
      </c>
      <c r="X147" s="50">
        <f t="shared" si="64"/>
        <v>0</v>
      </c>
      <c r="Y147" s="63">
        <f t="shared" si="34"/>
        <v>944.9375</v>
      </c>
      <c r="Z147" s="50">
        <f t="shared" si="35"/>
        <v>944.94</v>
      </c>
      <c r="AA147" s="51"/>
      <c r="AB147" s="52">
        <v>0.30199999999999999</v>
      </c>
      <c r="AC147" s="50">
        <f t="shared" si="65"/>
        <v>0</v>
      </c>
      <c r="AD147" s="50">
        <f t="shared" si="66"/>
        <v>0</v>
      </c>
      <c r="AE147" s="50">
        <f t="shared" si="67"/>
        <v>4.8319999999999999</v>
      </c>
      <c r="AF147" s="53">
        <f t="shared" si="36"/>
        <v>4.83</v>
      </c>
      <c r="AH147" s="4">
        <f t="shared" ref="AH147:AH210" si="69">ROUNDUP(AN147,2)</f>
        <v>944.94</v>
      </c>
      <c r="AJ147" s="4">
        <f t="shared" ref="AJ147:AJ210" si="70">IF($V$4,AL147+AF147,AL147)</f>
        <v>944.94</v>
      </c>
      <c r="AL147" s="4">
        <f t="shared" ref="AL147:AL210" si="71">IF($V$5,Z147-Z147*10%,Z147)</f>
        <v>944.94</v>
      </c>
      <c r="AN147" s="4">
        <f t="shared" si="68"/>
        <v>944.94</v>
      </c>
      <c r="AO147" s="92"/>
      <c r="AQ147" s="93"/>
      <c r="AS147" s="93"/>
      <c r="AT147" s="93"/>
      <c r="AU147" s="93"/>
    </row>
    <row r="148" spans="1:47" ht="15" customHeight="1" x14ac:dyDescent="0.25">
      <c r="A148" s="201"/>
      <c r="B148" s="33" t="s">
        <v>469</v>
      </c>
      <c r="C148" s="34" t="s">
        <v>3306</v>
      </c>
      <c r="D148" s="35">
        <v>1</v>
      </c>
      <c r="E148" s="86">
        <v>5</v>
      </c>
      <c r="F148" s="36">
        <v>50</v>
      </c>
      <c r="G148" s="59">
        <f t="shared" si="60"/>
        <v>979.1</v>
      </c>
      <c r="H148" s="37"/>
      <c r="I148" s="38" t="s">
        <v>158</v>
      </c>
      <c r="J148" s="39">
        <f t="shared" si="61"/>
        <v>0</v>
      </c>
      <c r="K148" s="64" t="s">
        <v>983</v>
      </c>
      <c r="M148" s="64" t="s">
        <v>984</v>
      </c>
      <c r="P148" s="68">
        <f t="shared" si="33"/>
        <v>0</v>
      </c>
      <c r="Q148" s="78"/>
      <c r="R148" s="71">
        <f t="shared" si="62"/>
        <v>0</v>
      </c>
      <c r="S148" s="32" t="str">
        <f t="shared" si="28"/>
        <v>-</v>
      </c>
      <c r="T148" s="2">
        <v>783.28</v>
      </c>
      <c r="U148" s="2"/>
      <c r="V148" s="49">
        <v>1.25</v>
      </c>
      <c r="W148" s="49">
        <f t="shared" si="63"/>
        <v>979.09999999999991</v>
      </c>
      <c r="X148" s="50">
        <f t="shared" si="64"/>
        <v>0</v>
      </c>
      <c r="Y148" s="63">
        <f t="shared" si="34"/>
        <v>979.09999999999991</v>
      </c>
      <c r="Z148" s="50">
        <f t="shared" si="35"/>
        <v>979.1</v>
      </c>
      <c r="AA148" s="51"/>
      <c r="AB148" s="52">
        <v>0.30399999999999999</v>
      </c>
      <c r="AC148" s="50">
        <f t="shared" si="65"/>
        <v>0</v>
      </c>
      <c r="AD148" s="50">
        <f t="shared" si="66"/>
        <v>0</v>
      </c>
      <c r="AE148" s="50">
        <f t="shared" si="67"/>
        <v>4.8639999999999999</v>
      </c>
      <c r="AF148" s="53">
        <f t="shared" si="36"/>
        <v>4.8600000000000003</v>
      </c>
      <c r="AH148" s="4">
        <f t="shared" si="69"/>
        <v>979.1</v>
      </c>
      <c r="AJ148" s="4">
        <f t="shared" si="70"/>
        <v>979.1</v>
      </c>
      <c r="AL148" s="4">
        <f t="shared" si="71"/>
        <v>979.1</v>
      </c>
      <c r="AN148" s="4">
        <f t="shared" si="68"/>
        <v>979.1</v>
      </c>
      <c r="AO148" s="92"/>
      <c r="AQ148" s="93"/>
      <c r="AS148" s="93"/>
      <c r="AT148" s="93"/>
      <c r="AU148" s="93"/>
    </row>
    <row r="149" spans="1:47" ht="15" customHeight="1" x14ac:dyDescent="0.25">
      <c r="A149" s="201"/>
      <c r="B149" s="33" t="s">
        <v>470</v>
      </c>
      <c r="C149" s="34" t="s">
        <v>3307</v>
      </c>
      <c r="D149" s="35">
        <v>1</v>
      </c>
      <c r="E149" s="86">
        <v>10</v>
      </c>
      <c r="F149" s="36">
        <v>50</v>
      </c>
      <c r="G149" s="59">
        <f t="shared" si="60"/>
        <v>1024.6500000000001</v>
      </c>
      <c r="H149" s="37"/>
      <c r="I149" s="38" t="s">
        <v>158</v>
      </c>
      <c r="J149" s="39">
        <f t="shared" si="61"/>
        <v>0</v>
      </c>
      <c r="K149" s="64" t="s">
        <v>985</v>
      </c>
      <c r="M149" s="64" t="s">
        <v>986</v>
      </c>
      <c r="P149" s="68">
        <f t="shared" si="33"/>
        <v>0</v>
      </c>
      <c r="Q149" s="78"/>
      <c r="R149" s="71">
        <f t="shared" si="62"/>
        <v>0</v>
      </c>
      <c r="S149" s="32" t="str">
        <f t="shared" si="28"/>
        <v>-</v>
      </c>
      <c r="T149" s="2">
        <v>819.72</v>
      </c>
      <c r="U149" s="2"/>
      <c r="V149" s="49">
        <v>1.25</v>
      </c>
      <c r="W149" s="49">
        <f t="shared" si="63"/>
        <v>1024.6500000000001</v>
      </c>
      <c r="X149" s="50">
        <f t="shared" si="64"/>
        <v>0</v>
      </c>
      <c r="Y149" s="63">
        <f t="shared" si="34"/>
        <v>1024.6500000000001</v>
      </c>
      <c r="Z149" s="50">
        <f t="shared" si="35"/>
        <v>1024.6500000000001</v>
      </c>
      <c r="AA149" s="51"/>
      <c r="AB149" s="52">
        <v>0.34</v>
      </c>
      <c r="AC149" s="50">
        <f t="shared" si="65"/>
        <v>0</v>
      </c>
      <c r="AD149" s="50">
        <f t="shared" si="66"/>
        <v>0</v>
      </c>
      <c r="AE149" s="50">
        <f t="shared" si="67"/>
        <v>5.44</v>
      </c>
      <c r="AF149" s="53">
        <f t="shared" si="36"/>
        <v>5.44</v>
      </c>
      <c r="AH149" s="4">
        <f t="shared" si="69"/>
        <v>1024.6500000000001</v>
      </c>
      <c r="AJ149" s="4">
        <f t="shared" si="70"/>
        <v>1024.6500000000001</v>
      </c>
      <c r="AL149" s="4">
        <f t="shared" si="71"/>
        <v>1024.6500000000001</v>
      </c>
      <c r="AN149" s="4">
        <f t="shared" si="68"/>
        <v>1024.6500000000001</v>
      </c>
      <c r="AO149" s="92"/>
      <c r="AQ149" s="93"/>
      <c r="AS149" s="93"/>
      <c r="AT149" s="93"/>
      <c r="AU149" s="93"/>
    </row>
    <row r="150" spans="1:47" x14ac:dyDescent="0.25">
      <c r="A150" s="201"/>
      <c r="B150" s="199" t="s">
        <v>130</v>
      </c>
      <c r="C150" s="199"/>
      <c r="D150" s="199"/>
      <c r="E150" s="199"/>
      <c r="F150" s="199"/>
      <c r="G150" s="199"/>
      <c r="H150" s="199"/>
      <c r="I150" s="199"/>
      <c r="J150" s="199"/>
      <c r="O150" s="74" t="s">
        <v>130</v>
      </c>
      <c r="P150" s="75"/>
      <c r="Q150" s="76"/>
      <c r="R150" s="70"/>
      <c r="S150" s="70"/>
      <c r="T150"/>
      <c r="U150"/>
      <c r="AB150"/>
      <c r="AC150"/>
      <c r="AD150"/>
      <c r="AE150"/>
      <c r="AN150" s="4"/>
      <c r="AO150" s="92"/>
      <c r="AS150" s="93"/>
      <c r="AT150" s="93"/>
      <c r="AU150" s="93"/>
    </row>
    <row r="151" spans="1:47" x14ac:dyDescent="0.25">
      <c r="A151" s="201"/>
      <c r="B151" s="33" t="s">
        <v>100</v>
      </c>
      <c r="C151" s="34" t="s">
        <v>25</v>
      </c>
      <c r="D151" s="35">
        <v>1</v>
      </c>
      <c r="E151" s="86">
        <v>10</v>
      </c>
      <c r="F151" s="36">
        <v>100</v>
      </c>
      <c r="G151" s="59">
        <f>AH151</f>
        <v>120.85</v>
      </c>
      <c r="H151" s="37"/>
      <c r="I151" s="38" t="s">
        <v>158</v>
      </c>
      <c r="J151" s="39">
        <f>G151*H151</f>
        <v>0</v>
      </c>
      <c r="K151" s="64" t="s">
        <v>987</v>
      </c>
      <c r="M151" s="64" t="s">
        <v>988</v>
      </c>
      <c r="P151" s="68">
        <f t="shared" si="33"/>
        <v>0</v>
      </c>
      <c r="Q151" s="78"/>
      <c r="R151" s="71">
        <f>IF(Q151&gt;0,Q151,P151)</f>
        <v>0</v>
      </c>
      <c r="S151" s="32" t="str">
        <f t="shared" si="28"/>
        <v>-</v>
      </c>
      <c r="T151" s="2">
        <v>96.679000000000002</v>
      </c>
      <c r="U151" s="2"/>
      <c r="V151" s="49">
        <v>1.25</v>
      </c>
      <c r="W151" s="49">
        <f>T151*V151</f>
        <v>120.84875</v>
      </c>
      <c r="X151" s="50">
        <f>R151*0.01</f>
        <v>0</v>
      </c>
      <c r="Y151" s="63">
        <f t="shared" si="34"/>
        <v>120.84875</v>
      </c>
      <c r="Z151" s="50">
        <f t="shared" si="35"/>
        <v>120.85</v>
      </c>
      <c r="AA151" s="51"/>
      <c r="AB151" s="52">
        <v>0.24</v>
      </c>
      <c r="AC151" s="50">
        <f>H151*AB151</f>
        <v>0</v>
      </c>
      <c r="AD151" s="50">
        <f>AC151*$P$7</f>
        <v>0</v>
      </c>
      <c r="AE151" s="50">
        <f>AB151*$P$7</f>
        <v>3.84</v>
      </c>
      <c r="AF151" s="53">
        <f t="shared" si="36"/>
        <v>3.84</v>
      </c>
      <c r="AH151" s="4">
        <f t="shared" si="69"/>
        <v>120.85</v>
      </c>
      <c r="AJ151" s="4">
        <f t="shared" si="70"/>
        <v>120.85</v>
      </c>
      <c r="AL151" s="4">
        <f t="shared" si="71"/>
        <v>120.85</v>
      </c>
      <c r="AN151" s="4">
        <f t="shared" si="68"/>
        <v>120.85</v>
      </c>
      <c r="AO151" s="92"/>
      <c r="AQ151" s="93"/>
      <c r="AS151" s="93"/>
      <c r="AT151" s="93"/>
      <c r="AU151" s="93"/>
    </row>
    <row r="152" spans="1:47" x14ac:dyDescent="0.25">
      <c r="A152" s="201"/>
      <c r="B152" s="33" t="s">
        <v>99</v>
      </c>
      <c r="C152" s="34" t="s">
        <v>26</v>
      </c>
      <c r="D152" s="35">
        <v>1</v>
      </c>
      <c r="E152" s="86">
        <v>10</v>
      </c>
      <c r="F152" s="36">
        <v>50</v>
      </c>
      <c r="G152" s="59">
        <f>AH152</f>
        <v>199.53</v>
      </c>
      <c r="H152" s="37"/>
      <c r="I152" s="38" t="s">
        <v>158</v>
      </c>
      <c r="J152" s="39">
        <f>G152*H152</f>
        <v>0</v>
      </c>
      <c r="K152" s="64" t="s">
        <v>989</v>
      </c>
      <c r="M152" s="64" t="s">
        <v>990</v>
      </c>
      <c r="P152" s="68">
        <f t="shared" si="33"/>
        <v>0</v>
      </c>
      <c r="Q152" s="78"/>
      <c r="R152" s="71">
        <f>IF(Q152&gt;0,Q152,P152)</f>
        <v>0</v>
      </c>
      <c r="S152" s="32" t="str">
        <f t="shared" si="28"/>
        <v>-</v>
      </c>
      <c r="T152" s="2">
        <v>159.62</v>
      </c>
      <c r="U152" s="2"/>
      <c r="V152" s="49">
        <v>1.25</v>
      </c>
      <c r="W152" s="49">
        <f>T152*V152</f>
        <v>199.52500000000001</v>
      </c>
      <c r="X152" s="50">
        <f>R152*0.01</f>
        <v>0</v>
      </c>
      <c r="Y152" s="63">
        <f t="shared" si="34"/>
        <v>199.52500000000001</v>
      </c>
      <c r="Z152" s="50">
        <f t="shared" si="35"/>
        <v>199.53</v>
      </c>
      <c r="AA152" s="51"/>
      <c r="AB152" s="52">
        <v>0.38</v>
      </c>
      <c r="AC152" s="50">
        <f>H152*AB152</f>
        <v>0</v>
      </c>
      <c r="AD152" s="50">
        <f>AC152*$P$7</f>
        <v>0</v>
      </c>
      <c r="AE152" s="50">
        <f>AB152*$P$7</f>
        <v>6.08</v>
      </c>
      <c r="AF152" s="53">
        <f t="shared" si="36"/>
        <v>6.08</v>
      </c>
      <c r="AH152" s="4">
        <f t="shared" si="69"/>
        <v>199.53</v>
      </c>
      <c r="AJ152" s="4">
        <f t="shared" si="70"/>
        <v>199.53</v>
      </c>
      <c r="AL152" s="4">
        <f t="shared" si="71"/>
        <v>199.53</v>
      </c>
      <c r="AN152" s="4">
        <f t="shared" si="68"/>
        <v>199.53</v>
      </c>
      <c r="AO152" s="92"/>
      <c r="AQ152" s="93"/>
      <c r="AS152" s="93"/>
      <c r="AT152" s="93"/>
      <c r="AU152" s="93"/>
    </row>
    <row r="153" spans="1:47" x14ac:dyDescent="0.25">
      <c r="A153" s="201"/>
      <c r="B153" s="199" t="s">
        <v>754</v>
      </c>
      <c r="C153" s="199"/>
      <c r="D153" s="199"/>
      <c r="E153" s="199"/>
      <c r="F153" s="199"/>
      <c r="G153" s="199"/>
      <c r="H153" s="199"/>
      <c r="I153" s="199"/>
      <c r="J153" s="199"/>
      <c r="O153" s="74" t="s">
        <v>754</v>
      </c>
      <c r="P153" s="75"/>
      <c r="Q153" s="76"/>
      <c r="R153" s="70"/>
      <c r="S153" s="70"/>
      <c r="T153"/>
      <c r="U153"/>
      <c r="AB153"/>
      <c r="AC153"/>
      <c r="AD153"/>
      <c r="AE153"/>
      <c r="AN153" s="4"/>
      <c r="AO153" s="92"/>
      <c r="AS153" s="93"/>
      <c r="AT153" s="93"/>
      <c r="AU153" s="93"/>
    </row>
    <row r="154" spans="1:47" x14ac:dyDescent="0.25">
      <c r="A154" s="201"/>
      <c r="B154" s="33" t="s">
        <v>407</v>
      </c>
      <c r="C154" s="34" t="s">
        <v>387</v>
      </c>
      <c r="D154" s="35">
        <v>1</v>
      </c>
      <c r="E154" s="86">
        <v>10</v>
      </c>
      <c r="F154" s="36">
        <v>50</v>
      </c>
      <c r="G154" s="59">
        <f>AH154</f>
        <v>261.04000000000002</v>
      </c>
      <c r="H154" s="37"/>
      <c r="I154" s="38" t="s">
        <v>158</v>
      </c>
      <c r="J154" s="39">
        <f>G154*H154</f>
        <v>0</v>
      </c>
      <c r="K154" s="64" t="s">
        <v>991</v>
      </c>
      <c r="M154" s="64" t="s">
        <v>992</v>
      </c>
      <c r="P154" s="68">
        <f t="shared" si="33"/>
        <v>0</v>
      </c>
      <c r="Q154" s="78"/>
      <c r="R154" s="71">
        <f>IF(Q154&gt;0,Q154,P154)</f>
        <v>0</v>
      </c>
      <c r="S154" s="32" t="str">
        <f t="shared" si="28"/>
        <v>-</v>
      </c>
      <c r="T154" s="2">
        <v>208.83499999999998</v>
      </c>
      <c r="U154" s="2"/>
      <c r="V154" s="49">
        <v>1.25</v>
      </c>
      <c r="W154" s="49">
        <f>T154*V154</f>
        <v>261.04374999999999</v>
      </c>
      <c r="X154" s="50">
        <f>R154*0.01</f>
        <v>0</v>
      </c>
      <c r="Y154" s="63">
        <f t="shared" si="34"/>
        <v>261.04374999999999</v>
      </c>
      <c r="Z154" s="50">
        <f t="shared" si="35"/>
        <v>261.04000000000002</v>
      </c>
      <c r="AA154" s="51"/>
      <c r="AB154" s="52">
        <v>0.48</v>
      </c>
      <c r="AC154" s="50">
        <f>H154*AB154</f>
        <v>0</v>
      </c>
      <c r="AD154" s="50">
        <f>AC154*$P$7</f>
        <v>0</v>
      </c>
      <c r="AE154" s="50">
        <f>AB154*$P$7</f>
        <v>7.68</v>
      </c>
      <c r="AF154" s="53">
        <f t="shared" si="36"/>
        <v>7.68</v>
      </c>
      <c r="AH154" s="4">
        <f t="shared" si="69"/>
        <v>261.04000000000002</v>
      </c>
      <c r="AJ154" s="4">
        <f t="shared" si="70"/>
        <v>261.04000000000002</v>
      </c>
      <c r="AL154" s="4">
        <f t="shared" si="71"/>
        <v>261.04000000000002</v>
      </c>
      <c r="AN154" s="4">
        <f t="shared" si="68"/>
        <v>261.04000000000002</v>
      </c>
      <c r="AO154" s="92"/>
      <c r="AQ154" s="93"/>
      <c r="AS154" s="93"/>
      <c r="AT154" s="93"/>
      <c r="AU154" s="93"/>
    </row>
    <row r="155" spans="1:47" x14ac:dyDescent="0.25">
      <c r="A155" s="201"/>
      <c r="B155" s="33" t="s">
        <v>408</v>
      </c>
      <c r="C155" s="34" t="s">
        <v>386</v>
      </c>
      <c r="D155" s="35">
        <v>1</v>
      </c>
      <c r="E155" s="86">
        <v>5</v>
      </c>
      <c r="F155" s="36">
        <v>25</v>
      </c>
      <c r="G155" s="59">
        <f>AH155</f>
        <v>326.91000000000003</v>
      </c>
      <c r="H155" s="37"/>
      <c r="I155" s="38" t="s">
        <v>158</v>
      </c>
      <c r="J155" s="39">
        <f>G155*H155</f>
        <v>0</v>
      </c>
      <c r="K155" s="64" t="s">
        <v>993</v>
      </c>
      <c r="M155" s="64" t="s">
        <v>994</v>
      </c>
      <c r="P155" s="68">
        <f t="shared" si="33"/>
        <v>0</v>
      </c>
      <c r="Q155" s="78"/>
      <c r="R155" s="71">
        <f>IF(Q155&gt;0,Q155,P155)</f>
        <v>0</v>
      </c>
      <c r="S155" s="32" t="str">
        <f t="shared" si="28"/>
        <v>-</v>
      </c>
      <c r="T155" s="2">
        <v>261.52999999999997</v>
      </c>
      <c r="U155" s="2"/>
      <c r="V155" s="49">
        <v>1.25</v>
      </c>
      <c r="W155" s="49">
        <f>T155*V155</f>
        <v>326.91249999999997</v>
      </c>
      <c r="X155" s="50">
        <f>R155*0.01</f>
        <v>0</v>
      </c>
      <c r="Y155" s="63">
        <f t="shared" si="34"/>
        <v>326.91249999999997</v>
      </c>
      <c r="Z155" s="50">
        <f t="shared" si="35"/>
        <v>326.91000000000003</v>
      </c>
      <c r="AA155" s="51"/>
      <c r="AB155" s="52">
        <v>0.7</v>
      </c>
      <c r="AC155" s="50">
        <f>H155*AB155</f>
        <v>0</v>
      </c>
      <c r="AD155" s="50">
        <f>AC155*$P$7</f>
        <v>0</v>
      </c>
      <c r="AE155" s="50">
        <f>AB155*$P$7</f>
        <v>11.2</v>
      </c>
      <c r="AF155" s="53">
        <f t="shared" si="36"/>
        <v>11.2</v>
      </c>
      <c r="AH155" s="4">
        <f t="shared" si="69"/>
        <v>326.91000000000003</v>
      </c>
      <c r="AJ155" s="4">
        <f t="shared" si="70"/>
        <v>326.91000000000003</v>
      </c>
      <c r="AL155" s="4">
        <f t="shared" si="71"/>
        <v>326.91000000000003</v>
      </c>
      <c r="AN155" s="4">
        <f t="shared" si="68"/>
        <v>326.91000000000003</v>
      </c>
      <c r="AO155" s="92"/>
      <c r="AQ155" s="93"/>
      <c r="AS155" s="93"/>
      <c r="AT155" s="93"/>
      <c r="AU155" s="93"/>
    </row>
    <row r="156" spans="1:47" x14ac:dyDescent="0.25">
      <c r="A156" s="202"/>
      <c r="B156" s="199" t="s">
        <v>169</v>
      </c>
      <c r="C156" s="199"/>
      <c r="D156" s="199"/>
      <c r="E156" s="199"/>
      <c r="F156" s="199"/>
      <c r="G156" s="199"/>
      <c r="H156" s="199"/>
      <c r="I156" s="199"/>
      <c r="J156" s="199"/>
      <c r="O156" s="74" t="s">
        <v>755</v>
      </c>
      <c r="P156" s="75"/>
      <c r="Q156" s="76"/>
      <c r="R156" s="70"/>
      <c r="S156" s="70"/>
      <c r="T156"/>
      <c r="U156"/>
      <c r="AB156"/>
      <c r="AC156"/>
      <c r="AD156"/>
      <c r="AE156"/>
      <c r="AN156" s="4"/>
      <c r="AO156" s="92"/>
      <c r="AS156" s="93"/>
      <c r="AT156" s="93"/>
      <c r="AU156" s="93"/>
    </row>
    <row r="157" spans="1:47" x14ac:dyDescent="0.25">
      <c r="A157" s="203"/>
      <c r="B157" s="33" t="s">
        <v>98</v>
      </c>
      <c r="C157" s="96" t="s">
        <v>124</v>
      </c>
      <c r="D157" s="35">
        <v>1</v>
      </c>
      <c r="E157" s="86">
        <v>50</v>
      </c>
      <c r="F157" s="36">
        <v>500</v>
      </c>
      <c r="G157" s="59">
        <f>AH157</f>
        <v>81.72</v>
      </c>
      <c r="H157" s="37"/>
      <c r="I157" s="38" t="s">
        <v>158</v>
      </c>
      <c r="J157" s="39">
        <f>G157*H157</f>
        <v>0</v>
      </c>
      <c r="K157" s="64" t="s">
        <v>995</v>
      </c>
      <c r="M157" s="64" t="s">
        <v>996</v>
      </c>
      <c r="P157" s="68">
        <f t="shared" si="33"/>
        <v>0</v>
      </c>
      <c r="Q157" s="78"/>
      <c r="R157" s="71">
        <f>IF(Q157&gt;0,Q157,P157)</f>
        <v>0</v>
      </c>
      <c r="S157" s="32" t="str">
        <f t="shared" si="28"/>
        <v>-</v>
      </c>
      <c r="T157" s="2">
        <v>65.373750000000001</v>
      </c>
      <c r="U157" s="2"/>
      <c r="V157" s="49">
        <v>1.25</v>
      </c>
      <c r="W157" s="49">
        <f>T157*V157</f>
        <v>81.717187499999994</v>
      </c>
      <c r="X157" s="50">
        <f>R157*0.01</f>
        <v>0</v>
      </c>
      <c r="Y157" s="63">
        <f t="shared" si="34"/>
        <v>81.717187499999994</v>
      </c>
      <c r="Z157" s="50">
        <f t="shared" si="35"/>
        <v>81.72</v>
      </c>
      <c r="AA157" s="51"/>
      <c r="AB157" s="52">
        <v>1.84E-2</v>
      </c>
      <c r="AC157" s="50">
        <f>H157*AB157</f>
        <v>0</v>
      </c>
      <c r="AD157" s="50">
        <f>AC157*$P$7</f>
        <v>0</v>
      </c>
      <c r="AE157" s="50">
        <f>AB157*$P$7</f>
        <v>0.2944</v>
      </c>
      <c r="AF157" s="53">
        <f t="shared" si="36"/>
        <v>0.28999999999999998</v>
      </c>
      <c r="AH157" s="4">
        <f t="shared" si="69"/>
        <v>81.72</v>
      </c>
      <c r="AJ157" s="4">
        <f t="shared" si="70"/>
        <v>81.72</v>
      </c>
      <c r="AL157" s="4">
        <f t="shared" si="71"/>
        <v>81.72</v>
      </c>
      <c r="AN157" s="4">
        <f t="shared" si="68"/>
        <v>81.72</v>
      </c>
      <c r="AO157" s="92"/>
      <c r="AQ157" s="93"/>
      <c r="AS157" s="93"/>
      <c r="AT157" s="93"/>
      <c r="AU157" s="93"/>
    </row>
    <row r="158" spans="1:47" x14ac:dyDescent="0.25">
      <c r="A158" s="203"/>
      <c r="B158" s="33" t="s">
        <v>97</v>
      </c>
      <c r="C158" s="96" t="s">
        <v>125</v>
      </c>
      <c r="D158" s="35">
        <v>1</v>
      </c>
      <c r="E158" s="86">
        <v>50</v>
      </c>
      <c r="F158" s="36">
        <v>500</v>
      </c>
      <c r="G158" s="59">
        <f>AH158</f>
        <v>103.81</v>
      </c>
      <c r="H158" s="37"/>
      <c r="I158" s="38" t="s">
        <v>158</v>
      </c>
      <c r="J158" s="39">
        <f>G158*H158</f>
        <v>0</v>
      </c>
      <c r="K158" s="64" t="s">
        <v>997</v>
      </c>
      <c r="M158" s="64" t="s">
        <v>998</v>
      </c>
      <c r="P158" s="68">
        <f t="shared" si="33"/>
        <v>0</v>
      </c>
      <c r="Q158" s="78"/>
      <c r="R158" s="71">
        <f>IF(Q158&gt;0,Q158,P158)</f>
        <v>0</v>
      </c>
      <c r="S158" s="32" t="str">
        <f>IF(P158&gt;18,"ПЕРЕБОР","-")</f>
        <v>-</v>
      </c>
      <c r="T158" s="2">
        <v>83.05</v>
      </c>
      <c r="U158" s="2"/>
      <c r="V158" s="49">
        <v>1.25</v>
      </c>
      <c r="W158" s="49">
        <f>T158*V158</f>
        <v>103.8125</v>
      </c>
      <c r="X158" s="50">
        <f>R158*0.01</f>
        <v>0</v>
      </c>
      <c r="Y158" s="63">
        <f t="shared" si="34"/>
        <v>103.8125</v>
      </c>
      <c r="Z158" s="50">
        <f t="shared" si="35"/>
        <v>103.81</v>
      </c>
      <c r="AA158" s="51"/>
      <c r="AB158" s="52">
        <v>2.1999999999999999E-2</v>
      </c>
      <c r="AC158" s="50">
        <f>H158*AB158</f>
        <v>0</v>
      </c>
      <c r="AD158" s="50">
        <f>AC158*$P$7</f>
        <v>0</v>
      </c>
      <c r="AE158" s="50">
        <f>AB158*$P$7</f>
        <v>0.35199999999999998</v>
      </c>
      <c r="AF158" s="53">
        <f>ROUND(AE158,2)</f>
        <v>0.35</v>
      </c>
      <c r="AH158" s="4">
        <f t="shared" si="69"/>
        <v>103.81</v>
      </c>
      <c r="AJ158" s="4">
        <f t="shared" si="70"/>
        <v>103.81</v>
      </c>
      <c r="AL158" s="4">
        <f t="shared" si="71"/>
        <v>103.81</v>
      </c>
      <c r="AN158" s="4">
        <f t="shared" si="68"/>
        <v>103.81</v>
      </c>
      <c r="AO158" s="92"/>
      <c r="AQ158" s="93"/>
      <c r="AS158" s="93"/>
      <c r="AT158" s="93"/>
      <c r="AU158" s="93"/>
    </row>
    <row r="159" spans="1:47" x14ac:dyDescent="0.25">
      <c r="A159" s="203"/>
      <c r="B159" s="33" t="s">
        <v>1962</v>
      </c>
      <c r="C159" s="96" t="s">
        <v>1863</v>
      </c>
      <c r="D159" s="35">
        <v>1</v>
      </c>
      <c r="E159" s="86">
        <v>50</v>
      </c>
      <c r="F159" s="36">
        <v>500</v>
      </c>
      <c r="G159" s="59">
        <f>AH159</f>
        <v>137.19999999999999</v>
      </c>
      <c r="H159" s="37"/>
      <c r="I159" s="38" t="s">
        <v>158</v>
      </c>
      <c r="J159" s="39">
        <f>G159*H159</f>
        <v>0</v>
      </c>
      <c r="K159" s="64" t="s">
        <v>1964</v>
      </c>
      <c r="M159" s="64" t="s">
        <v>1966</v>
      </c>
      <c r="P159" s="68">
        <f t="shared" si="33"/>
        <v>0</v>
      </c>
      <c r="Q159" s="78"/>
      <c r="R159" s="71">
        <f>IF(Q159&gt;0,Q159,P159)</f>
        <v>0</v>
      </c>
      <c r="S159" s="32" t="str">
        <f>IF(P159&gt;18,"ПЕРЕБОР","-")</f>
        <v>-</v>
      </c>
      <c r="T159" s="2">
        <v>109.758</v>
      </c>
      <c r="U159" s="2"/>
      <c r="V159" s="49">
        <v>1.25</v>
      </c>
      <c r="W159" s="49">
        <f>T159*V159</f>
        <v>137.19749999999999</v>
      </c>
      <c r="X159" s="50">
        <f>R159*0.01</f>
        <v>0</v>
      </c>
      <c r="Y159" s="63">
        <f t="shared" si="34"/>
        <v>137.19749999999999</v>
      </c>
      <c r="Z159" s="50">
        <f t="shared" si="35"/>
        <v>137.19999999999999</v>
      </c>
      <c r="AA159" s="51"/>
      <c r="AB159" s="52">
        <v>2.4E-2</v>
      </c>
      <c r="AC159" s="50">
        <f>H159*AB159</f>
        <v>0</v>
      </c>
      <c r="AD159" s="50">
        <f>AC159*$P$7</f>
        <v>0</v>
      </c>
      <c r="AE159" s="50">
        <f>AB159*$P$7</f>
        <v>0.38400000000000001</v>
      </c>
      <c r="AF159" s="53">
        <f>ROUND(AE159,2)</f>
        <v>0.38</v>
      </c>
      <c r="AH159" s="4">
        <f t="shared" si="69"/>
        <v>137.19999999999999</v>
      </c>
      <c r="AJ159" s="4">
        <f t="shared" si="70"/>
        <v>137.19999999999999</v>
      </c>
      <c r="AL159" s="4">
        <f t="shared" si="71"/>
        <v>137.19999999999999</v>
      </c>
      <c r="AN159" s="4">
        <f t="shared" si="68"/>
        <v>137.19999999999999</v>
      </c>
      <c r="AO159" s="92"/>
      <c r="AQ159" s="93"/>
      <c r="AS159" s="93"/>
      <c r="AT159" s="93"/>
      <c r="AU159" s="93"/>
    </row>
    <row r="160" spans="1:47" x14ac:dyDescent="0.25">
      <c r="A160" s="204"/>
      <c r="B160" s="33" t="s">
        <v>1963</v>
      </c>
      <c r="C160" s="96" t="s">
        <v>1864</v>
      </c>
      <c r="D160" s="35">
        <v>1</v>
      </c>
      <c r="E160" s="86">
        <v>50</v>
      </c>
      <c r="F160" s="36">
        <v>500</v>
      </c>
      <c r="G160" s="59">
        <f>AH160</f>
        <v>146.43</v>
      </c>
      <c r="H160" s="37"/>
      <c r="I160" s="38" t="s">
        <v>158</v>
      </c>
      <c r="J160" s="39">
        <f>G160*H160</f>
        <v>0</v>
      </c>
      <c r="K160" s="64" t="s">
        <v>1965</v>
      </c>
      <c r="M160" s="64" t="s">
        <v>1967</v>
      </c>
      <c r="P160" s="68">
        <f t="shared" si="33"/>
        <v>0</v>
      </c>
      <c r="Q160" s="78"/>
      <c r="R160" s="71">
        <f>IF(Q160&gt;0,Q160,P160)</f>
        <v>0</v>
      </c>
      <c r="S160" s="32" t="str">
        <f>IF(P160&gt;18,"ПЕРЕБОР","-")</f>
        <v>-</v>
      </c>
      <c r="T160" s="2">
        <v>117.14624999999999</v>
      </c>
      <c r="U160" s="2"/>
      <c r="V160" s="49">
        <v>1.25</v>
      </c>
      <c r="W160" s="49">
        <f>T160*V160</f>
        <v>146.43281249999998</v>
      </c>
      <c r="X160" s="50">
        <f>R160*0.01</f>
        <v>0</v>
      </c>
      <c r="Y160" s="63">
        <f t="shared" si="34"/>
        <v>146.43281249999998</v>
      </c>
      <c r="Z160" s="50">
        <f t="shared" si="35"/>
        <v>146.43</v>
      </c>
      <c r="AA160" s="51"/>
      <c r="AB160" s="52">
        <v>2.7E-2</v>
      </c>
      <c r="AC160" s="50">
        <f>H160*AB160</f>
        <v>0</v>
      </c>
      <c r="AD160" s="50">
        <f>AC160*$P$7</f>
        <v>0</v>
      </c>
      <c r="AE160" s="50">
        <f>AB160*$P$7</f>
        <v>0.432</v>
      </c>
      <c r="AF160" s="53">
        <f>ROUND(AE160,2)</f>
        <v>0.43</v>
      </c>
      <c r="AH160" s="4">
        <f t="shared" si="69"/>
        <v>146.43</v>
      </c>
      <c r="AJ160" s="4">
        <f t="shared" si="70"/>
        <v>146.43</v>
      </c>
      <c r="AL160" s="4">
        <f t="shared" si="71"/>
        <v>146.43</v>
      </c>
      <c r="AN160" s="4">
        <f t="shared" si="68"/>
        <v>146.43</v>
      </c>
      <c r="AO160" s="92"/>
      <c r="AQ160" s="93"/>
      <c r="AS160" s="93"/>
      <c r="AT160" s="93"/>
      <c r="AU160" s="93"/>
    </row>
    <row r="161" spans="1:47" x14ac:dyDescent="0.25">
      <c r="A161" s="202"/>
      <c r="B161" s="199" t="s">
        <v>170</v>
      </c>
      <c r="C161" s="199"/>
      <c r="D161" s="199"/>
      <c r="E161" s="199"/>
      <c r="F161" s="199"/>
      <c r="G161" s="199"/>
      <c r="H161" s="199"/>
      <c r="I161" s="199"/>
      <c r="J161" s="199"/>
      <c r="O161" s="74" t="s">
        <v>756</v>
      </c>
      <c r="P161" s="75"/>
      <c r="Q161" s="76"/>
      <c r="R161" s="70"/>
      <c r="S161" s="70"/>
      <c r="T161"/>
      <c r="U161"/>
      <c r="AB161"/>
      <c r="AC161"/>
      <c r="AD161"/>
      <c r="AE161"/>
      <c r="AN161" s="4"/>
      <c r="AO161" s="92"/>
      <c r="AS161" s="93"/>
      <c r="AT161" s="93"/>
      <c r="AU161" s="93"/>
    </row>
    <row r="162" spans="1:47" x14ac:dyDescent="0.25">
      <c r="A162" s="203"/>
      <c r="B162" s="33" t="s">
        <v>197</v>
      </c>
      <c r="C162" s="194" t="s">
        <v>171</v>
      </c>
      <c r="D162" s="35">
        <v>1</v>
      </c>
      <c r="E162" s="86">
        <v>50</v>
      </c>
      <c r="F162" s="36">
        <v>500</v>
      </c>
      <c r="G162" s="59">
        <f>AH162</f>
        <v>143.03</v>
      </c>
      <c r="H162" s="37"/>
      <c r="I162" s="38" t="s">
        <v>158</v>
      </c>
      <c r="J162" s="39">
        <f>G162*H162</f>
        <v>0</v>
      </c>
      <c r="K162" s="64" t="s">
        <v>999</v>
      </c>
      <c r="M162" s="64" t="s">
        <v>1000</v>
      </c>
      <c r="P162" s="68">
        <f t="shared" si="33"/>
        <v>0</v>
      </c>
      <c r="Q162" s="78"/>
      <c r="R162" s="71">
        <f>IF(Q162&gt;0,Q162,P162)</f>
        <v>0</v>
      </c>
      <c r="S162" s="32" t="str">
        <f t="shared" si="28"/>
        <v>-</v>
      </c>
      <c r="T162" s="2">
        <v>114.42375</v>
      </c>
      <c r="U162" s="2"/>
      <c r="V162" s="49">
        <v>1.25</v>
      </c>
      <c r="W162" s="49">
        <f>T162*V162</f>
        <v>143.02968749999999</v>
      </c>
      <c r="X162" s="50">
        <f>R162*0.01</f>
        <v>0</v>
      </c>
      <c r="Y162" s="63">
        <f t="shared" si="34"/>
        <v>143.02968749999999</v>
      </c>
      <c r="Z162" s="50">
        <f t="shared" si="35"/>
        <v>143.03</v>
      </c>
      <c r="AA162" s="51"/>
      <c r="AB162" s="52">
        <v>2.64E-2</v>
      </c>
      <c r="AC162" s="50">
        <f>H162*AB162</f>
        <v>0</v>
      </c>
      <c r="AD162" s="50">
        <f>AC162*$P$7</f>
        <v>0</v>
      </c>
      <c r="AE162" s="50">
        <f>AB162*$P$7</f>
        <v>0.4224</v>
      </c>
      <c r="AF162" s="53">
        <f t="shared" si="36"/>
        <v>0.42</v>
      </c>
      <c r="AH162" s="4">
        <f t="shared" si="69"/>
        <v>143.03</v>
      </c>
      <c r="AJ162" s="4">
        <f t="shared" si="70"/>
        <v>143.03</v>
      </c>
      <c r="AL162" s="4">
        <f t="shared" si="71"/>
        <v>143.03</v>
      </c>
      <c r="AN162" s="4">
        <f t="shared" si="68"/>
        <v>143.03</v>
      </c>
      <c r="AO162" s="92"/>
      <c r="AQ162" s="93"/>
      <c r="AS162" s="93"/>
      <c r="AT162" s="93"/>
      <c r="AU162" s="93"/>
    </row>
    <row r="163" spans="1:47" x14ac:dyDescent="0.25">
      <c r="A163" s="203"/>
      <c r="B163" s="33" t="s">
        <v>198</v>
      </c>
      <c r="C163" s="194" t="s">
        <v>172</v>
      </c>
      <c r="D163" s="35">
        <v>1</v>
      </c>
      <c r="E163" s="86">
        <v>50</v>
      </c>
      <c r="F163" s="36">
        <v>500</v>
      </c>
      <c r="G163" s="59">
        <f>AH163</f>
        <v>157.29</v>
      </c>
      <c r="H163" s="37"/>
      <c r="I163" s="38" t="s">
        <v>158</v>
      </c>
      <c r="J163" s="39">
        <f>G163*H163</f>
        <v>0</v>
      </c>
      <c r="K163" s="64" t="s">
        <v>1001</v>
      </c>
      <c r="M163" s="64" t="s">
        <v>1002</v>
      </c>
      <c r="P163" s="68">
        <f t="shared" si="33"/>
        <v>0</v>
      </c>
      <c r="Q163" s="78"/>
      <c r="R163" s="71">
        <f>IF(Q163&gt;0,Q163,P163)</f>
        <v>0</v>
      </c>
      <c r="S163" s="32" t="str">
        <f>IF(P163&gt;18,"ПЕРЕБОР","-")</f>
        <v>-</v>
      </c>
      <c r="T163" s="2">
        <v>125.83</v>
      </c>
      <c r="U163" s="2"/>
      <c r="V163" s="49">
        <v>1.25</v>
      </c>
      <c r="W163" s="49">
        <f>T163*V163</f>
        <v>157.28749999999999</v>
      </c>
      <c r="X163" s="50">
        <f>R163*0.01</f>
        <v>0</v>
      </c>
      <c r="Y163" s="63">
        <f>W163-(W163*X163)</f>
        <v>157.28749999999999</v>
      </c>
      <c r="Z163" s="50">
        <f>ROUND(Y163,2)</f>
        <v>157.29</v>
      </c>
      <c r="AA163" s="51"/>
      <c r="AB163" s="52">
        <v>0.03</v>
      </c>
      <c r="AC163" s="50">
        <f>H163*AB163</f>
        <v>0</v>
      </c>
      <c r="AD163" s="50">
        <f>AC163*$P$7</f>
        <v>0</v>
      </c>
      <c r="AE163" s="50">
        <f>AB163*$P$7</f>
        <v>0.48</v>
      </c>
      <c r="AF163" s="53">
        <f>ROUND(AE163,2)</f>
        <v>0.48</v>
      </c>
      <c r="AH163" s="4">
        <f t="shared" si="69"/>
        <v>157.29</v>
      </c>
      <c r="AJ163" s="4">
        <f t="shared" si="70"/>
        <v>157.29</v>
      </c>
      <c r="AL163" s="4">
        <f t="shared" si="71"/>
        <v>157.29</v>
      </c>
      <c r="AN163" s="4">
        <f t="shared" si="68"/>
        <v>157.29</v>
      </c>
      <c r="AO163" s="92"/>
      <c r="AQ163" s="93"/>
      <c r="AS163" s="93"/>
      <c r="AT163" s="93"/>
      <c r="AU163" s="93"/>
    </row>
    <row r="164" spans="1:47" x14ac:dyDescent="0.25">
      <c r="A164" s="203"/>
      <c r="B164" s="33" t="s">
        <v>1972</v>
      </c>
      <c r="C164" s="194" t="s">
        <v>1865</v>
      </c>
      <c r="D164" s="35">
        <v>1</v>
      </c>
      <c r="E164" s="86">
        <v>50</v>
      </c>
      <c r="F164" s="36">
        <v>500</v>
      </c>
      <c r="G164" s="59">
        <f>AH164</f>
        <v>217.51</v>
      </c>
      <c r="H164" s="37"/>
      <c r="I164" s="38" t="s">
        <v>158</v>
      </c>
      <c r="J164" s="39">
        <f>G164*H164</f>
        <v>0</v>
      </c>
      <c r="K164" s="64" t="s">
        <v>1968</v>
      </c>
      <c r="M164" s="64" t="s">
        <v>1970</v>
      </c>
      <c r="P164" s="68">
        <f t="shared" si="33"/>
        <v>0</v>
      </c>
      <c r="Q164" s="78"/>
      <c r="R164" s="71">
        <f>IF(Q164&gt;0,Q164,P164)</f>
        <v>0</v>
      </c>
      <c r="S164" s="32" t="str">
        <f>IF(P164&gt;18,"ПЕРЕБОР","-")</f>
        <v>-</v>
      </c>
      <c r="T164" s="2">
        <v>174.00899999999999</v>
      </c>
      <c r="U164" s="2"/>
      <c r="V164" s="49">
        <v>1.25</v>
      </c>
      <c r="W164" s="49">
        <f>T164*V164</f>
        <v>217.51124999999999</v>
      </c>
      <c r="X164" s="50">
        <f>R164*0.01</f>
        <v>0</v>
      </c>
      <c r="Y164" s="63">
        <f>W164-(W164*X164)</f>
        <v>217.51124999999999</v>
      </c>
      <c r="Z164" s="50">
        <f>ROUND(Y164,2)</f>
        <v>217.51</v>
      </c>
      <c r="AA164" s="51"/>
      <c r="AB164" s="52">
        <v>3.2000000000000001E-2</v>
      </c>
      <c r="AC164" s="50">
        <f>H164*AB164</f>
        <v>0</v>
      </c>
      <c r="AD164" s="50">
        <f>AC164*$P$7</f>
        <v>0</v>
      </c>
      <c r="AE164" s="50">
        <f>AB164*$P$7</f>
        <v>0.51200000000000001</v>
      </c>
      <c r="AF164" s="53">
        <f>ROUND(AE164,2)</f>
        <v>0.51</v>
      </c>
      <c r="AH164" s="4">
        <f t="shared" si="69"/>
        <v>217.51</v>
      </c>
      <c r="AJ164" s="4">
        <f t="shared" si="70"/>
        <v>217.51</v>
      </c>
      <c r="AL164" s="4">
        <f t="shared" si="71"/>
        <v>217.51</v>
      </c>
      <c r="AN164" s="4">
        <f t="shared" si="68"/>
        <v>217.51</v>
      </c>
      <c r="AO164" s="92"/>
      <c r="AQ164" s="93"/>
      <c r="AS164" s="93"/>
      <c r="AT164" s="93"/>
      <c r="AU164" s="93"/>
    </row>
    <row r="165" spans="1:47" x14ac:dyDescent="0.25">
      <c r="A165" s="204"/>
      <c r="B165" s="33" t="s">
        <v>1973</v>
      </c>
      <c r="C165" s="194" t="s">
        <v>1866</v>
      </c>
      <c r="D165" s="35">
        <v>1</v>
      </c>
      <c r="E165" s="86">
        <v>50</v>
      </c>
      <c r="F165" s="36">
        <v>500</v>
      </c>
      <c r="G165" s="59">
        <f>AH165</f>
        <v>230.05</v>
      </c>
      <c r="H165" s="37"/>
      <c r="I165" s="38" t="s">
        <v>158</v>
      </c>
      <c r="J165" s="39">
        <f>G165*H165</f>
        <v>0</v>
      </c>
      <c r="K165" s="64" t="s">
        <v>1969</v>
      </c>
      <c r="M165" s="64" t="s">
        <v>1971</v>
      </c>
      <c r="P165" s="68">
        <f t="shared" si="33"/>
        <v>0</v>
      </c>
      <c r="Q165" s="78"/>
      <c r="R165" s="71">
        <f>IF(Q165&gt;0,Q165,P165)</f>
        <v>0</v>
      </c>
      <c r="S165" s="32" t="str">
        <f>IF(P165&gt;18,"ПЕРЕБОР","-")</f>
        <v>-</v>
      </c>
      <c r="T165" s="2">
        <v>184.04</v>
      </c>
      <c r="U165" s="2"/>
      <c r="V165" s="49">
        <v>1.25</v>
      </c>
      <c r="W165" s="49">
        <f>T165*V165</f>
        <v>230.04999999999998</v>
      </c>
      <c r="X165" s="50">
        <f>R165*0.01</f>
        <v>0</v>
      </c>
      <c r="Y165" s="63">
        <f>W165-(W165*X165)</f>
        <v>230.04999999999998</v>
      </c>
      <c r="Z165" s="50">
        <f>ROUND(Y165,2)</f>
        <v>230.05</v>
      </c>
      <c r="AA165" s="51"/>
      <c r="AB165" s="52">
        <v>3.5000000000000003E-2</v>
      </c>
      <c r="AC165" s="50">
        <f>H165*AB165</f>
        <v>0</v>
      </c>
      <c r="AD165" s="50">
        <f>AC165*$P$7</f>
        <v>0</v>
      </c>
      <c r="AE165" s="50">
        <f>AB165*$P$7</f>
        <v>0.56000000000000005</v>
      </c>
      <c r="AF165" s="53">
        <f>ROUND(AE165,2)</f>
        <v>0.56000000000000005</v>
      </c>
      <c r="AH165" s="4">
        <f t="shared" si="69"/>
        <v>230.05</v>
      </c>
      <c r="AJ165" s="4">
        <f t="shared" si="70"/>
        <v>230.05</v>
      </c>
      <c r="AL165" s="4">
        <f t="shared" si="71"/>
        <v>230.05</v>
      </c>
      <c r="AN165" s="4">
        <f t="shared" si="68"/>
        <v>230.05</v>
      </c>
      <c r="AO165" s="92"/>
      <c r="AQ165" s="93"/>
      <c r="AS165" s="93"/>
      <c r="AT165" s="93"/>
      <c r="AU165" s="93"/>
    </row>
    <row r="166" spans="1:47" x14ac:dyDescent="0.25">
      <c r="A166" s="201"/>
      <c r="B166" s="199" t="s">
        <v>131</v>
      </c>
      <c r="C166" s="199"/>
      <c r="D166" s="199"/>
      <c r="E166" s="199"/>
      <c r="F166" s="199"/>
      <c r="G166" s="199"/>
      <c r="H166" s="199"/>
      <c r="I166" s="199"/>
      <c r="J166" s="199"/>
      <c r="O166" s="74" t="s">
        <v>131</v>
      </c>
      <c r="P166" s="75"/>
      <c r="Q166" s="76"/>
      <c r="R166" s="70"/>
      <c r="S166" s="70"/>
      <c r="T166"/>
      <c r="U166"/>
      <c r="AB166"/>
      <c r="AC166"/>
      <c r="AD166"/>
      <c r="AE166"/>
      <c r="AN166" s="4"/>
      <c r="AO166" s="92"/>
      <c r="AS166" s="93"/>
      <c r="AT166" s="93"/>
      <c r="AU166" s="93"/>
    </row>
    <row r="167" spans="1:47" x14ac:dyDescent="0.25">
      <c r="A167" s="201"/>
      <c r="B167" s="33" t="s">
        <v>96</v>
      </c>
      <c r="C167" s="34" t="s">
        <v>27</v>
      </c>
      <c r="D167" s="43">
        <v>10</v>
      </c>
      <c r="E167" s="86">
        <v>10</v>
      </c>
      <c r="F167" s="36">
        <v>600</v>
      </c>
      <c r="G167" s="59">
        <f t="shared" ref="G167:G201" si="72">AH167</f>
        <v>58.8</v>
      </c>
      <c r="H167" s="37"/>
      <c r="I167" s="38" t="s">
        <v>158</v>
      </c>
      <c r="J167" s="39">
        <f t="shared" ref="J167:J201" si="73">G167*H167</f>
        <v>0</v>
      </c>
      <c r="K167" s="64" t="s">
        <v>1003</v>
      </c>
      <c r="M167" s="64" t="s">
        <v>1004</v>
      </c>
      <c r="P167" s="68">
        <f t="shared" si="33"/>
        <v>0</v>
      </c>
      <c r="Q167" s="78"/>
      <c r="R167" s="71">
        <f t="shared" ref="R167:R201" si="74">IF(Q167&gt;0,Q167,P167)</f>
        <v>0</v>
      </c>
      <c r="S167" s="32" t="str">
        <f t="shared" si="28"/>
        <v>-</v>
      </c>
      <c r="T167" s="2">
        <v>47.04</v>
      </c>
      <c r="U167" s="2"/>
      <c r="V167" s="49">
        <v>1.25</v>
      </c>
      <c r="W167" s="49">
        <f t="shared" ref="W167:W201" si="75">T167*V167</f>
        <v>58.8</v>
      </c>
      <c r="X167" s="50">
        <f t="shared" ref="X167:X201" si="76">R167*0.01</f>
        <v>0</v>
      </c>
      <c r="Y167" s="63">
        <f t="shared" si="34"/>
        <v>58.8</v>
      </c>
      <c r="Z167" s="50">
        <f t="shared" si="35"/>
        <v>58.8</v>
      </c>
      <c r="AA167" s="51"/>
      <c r="AB167" s="52">
        <v>2.3E-2</v>
      </c>
      <c r="AC167" s="50">
        <f t="shared" ref="AC167:AC201" si="77">H167*AB167</f>
        <v>0</v>
      </c>
      <c r="AD167" s="50">
        <f t="shared" ref="AD167:AD201" si="78">AC167*$P$7</f>
        <v>0</v>
      </c>
      <c r="AE167" s="50">
        <f t="shared" ref="AE167:AE201" si="79">AB167*$P$7</f>
        <v>0.36799999999999999</v>
      </c>
      <c r="AF167" s="53">
        <f t="shared" si="36"/>
        <v>0.37</v>
      </c>
      <c r="AH167" s="4">
        <f t="shared" si="69"/>
        <v>58.8</v>
      </c>
      <c r="AJ167" s="4">
        <f t="shared" si="70"/>
        <v>58.8</v>
      </c>
      <c r="AL167" s="4">
        <f t="shared" si="71"/>
        <v>58.8</v>
      </c>
      <c r="AN167" s="4">
        <f t="shared" si="68"/>
        <v>58.8</v>
      </c>
      <c r="AO167" s="92"/>
      <c r="AQ167" s="93"/>
      <c r="AS167" s="93"/>
      <c r="AT167" s="93"/>
      <c r="AU167" s="93"/>
    </row>
    <row r="168" spans="1:47" x14ac:dyDescent="0.25">
      <c r="A168" s="201"/>
      <c r="B168" s="33" t="s">
        <v>95</v>
      </c>
      <c r="C168" s="34" t="s">
        <v>28</v>
      </c>
      <c r="D168" s="43">
        <v>10</v>
      </c>
      <c r="E168" s="86">
        <v>10</v>
      </c>
      <c r="F168" s="36">
        <v>600</v>
      </c>
      <c r="G168" s="59">
        <f t="shared" si="72"/>
        <v>65.91</v>
      </c>
      <c r="H168" s="37"/>
      <c r="I168" s="38" t="s">
        <v>158</v>
      </c>
      <c r="J168" s="39">
        <f t="shared" si="73"/>
        <v>0</v>
      </c>
      <c r="K168" s="64" t="s">
        <v>1005</v>
      </c>
      <c r="M168" s="64" t="s">
        <v>1006</v>
      </c>
      <c r="P168" s="68">
        <f t="shared" si="33"/>
        <v>0</v>
      </c>
      <c r="Q168" s="78"/>
      <c r="R168" s="71">
        <f t="shared" si="74"/>
        <v>0</v>
      </c>
      <c r="S168" s="32" t="str">
        <f t="shared" si="28"/>
        <v>-</v>
      </c>
      <c r="T168" s="2">
        <v>52.73</v>
      </c>
      <c r="U168" s="2"/>
      <c r="V168" s="49">
        <v>1.25</v>
      </c>
      <c r="W168" s="49">
        <f t="shared" si="75"/>
        <v>65.912499999999994</v>
      </c>
      <c r="X168" s="50">
        <f t="shared" si="76"/>
        <v>0</v>
      </c>
      <c r="Y168" s="63">
        <f t="shared" si="34"/>
        <v>65.912499999999994</v>
      </c>
      <c r="Z168" s="50">
        <f t="shared" si="35"/>
        <v>65.91</v>
      </c>
      <c r="AA168" s="51"/>
      <c r="AB168" s="52">
        <v>3.0166666666666668E-2</v>
      </c>
      <c r="AC168" s="50">
        <f t="shared" si="77"/>
        <v>0</v>
      </c>
      <c r="AD168" s="50">
        <f t="shared" si="78"/>
        <v>0</v>
      </c>
      <c r="AE168" s="50">
        <f t="shared" si="79"/>
        <v>0.48266666666666669</v>
      </c>
      <c r="AF168" s="53">
        <f t="shared" si="36"/>
        <v>0.48</v>
      </c>
      <c r="AH168" s="4">
        <f t="shared" si="69"/>
        <v>65.91</v>
      </c>
      <c r="AJ168" s="4">
        <f t="shared" si="70"/>
        <v>65.91</v>
      </c>
      <c r="AL168" s="4">
        <f t="shared" si="71"/>
        <v>65.91</v>
      </c>
      <c r="AN168" s="4">
        <f t="shared" si="68"/>
        <v>65.91</v>
      </c>
      <c r="AO168" s="92"/>
      <c r="AQ168" s="93"/>
      <c r="AS168" s="93"/>
      <c r="AT168" s="93"/>
      <c r="AU168" s="93"/>
    </row>
    <row r="169" spans="1:47" x14ac:dyDescent="0.25">
      <c r="A169" s="201"/>
      <c r="B169" s="33" t="s">
        <v>94</v>
      </c>
      <c r="C169" s="34" t="s">
        <v>29</v>
      </c>
      <c r="D169" s="43">
        <v>10</v>
      </c>
      <c r="E169" s="86">
        <v>10</v>
      </c>
      <c r="F169" s="36">
        <v>400</v>
      </c>
      <c r="G169" s="59">
        <f t="shared" si="72"/>
        <v>67.599999999999994</v>
      </c>
      <c r="H169" s="37"/>
      <c r="I169" s="38" t="s">
        <v>158</v>
      </c>
      <c r="J169" s="39">
        <f t="shared" si="73"/>
        <v>0</v>
      </c>
      <c r="K169" s="64" t="s">
        <v>1007</v>
      </c>
      <c r="M169" s="64" t="s">
        <v>1008</v>
      </c>
      <c r="P169" s="68">
        <f t="shared" si="33"/>
        <v>0</v>
      </c>
      <c r="Q169" s="78"/>
      <c r="R169" s="71">
        <f t="shared" si="74"/>
        <v>0</v>
      </c>
      <c r="S169" s="32" t="str">
        <f t="shared" si="28"/>
        <v>-</v>
      </c>
      <c r="T169" s="2">
        <v>54.08</v>
      </c>
      <c r="U169" s="2"/>
      <c r="V169" s="49">
        <v>1.25</v>
      </c>
      <c r="W169" s="49">
        <f t="shared" si="75"/>
        <v>67.599999999999994</v>
      </c>
      <c r="X169" s="50">
        <f t="shared" si="76"/>
        <v>0</v>
      </c>
      <c r="Y169" s="63">
        <f t="shared" si="34"/>
        <v>67.599999999999994</v>
      </c>
      <c r="Z169" s="50">
        <f t="shared" si="35"/>
        <v>67.599999999999994</v>
      </c>
      <c r="AA169" s="51"/>
      <c r="AB169" s="52">
        <v>3.5249999999999997E-2</v>
      </c>
      <c r="AC169" s="50">
        <f t="shared" si="77"/>
        <v>0</v>
      </c>
      <c r="AD169" s="50">
        <f t="shared" si="78"/>
        <v>0</v>
      </c>
      <c r="AE169" s="50">
        <f t="shared" si="79"/>
        <v>0.56399999999999995</v>
      </c>
      <c r="AF169" s="53">
        <f t="shared" si="36"/>
        <v>0.56000000000000005</v>
      </c>
      <c r="AH169" s="4">
        <f t="shared" si="69"/>
        <v>67.599999999999994</v>
      </c>
      <c r="AJ169" s="4">
        <f t="shared" si="70"/>
        <v>67.599999999999994</v>
      </c>
      <c r="AL169" s="4">
        <f t="shared" si="71"/>
        <v>67.599999999999994</v>
      </c>
      <c r="AN169" s="4">
        <f t="shared" si="68"/>
        <v>67.599999999999994</v>
      </c>
      <c r="AO169" s="92"/>
      <c r="AQ169" s="93"/>
      <c r="AS169" s="93"/>
      <c r="AT169" s="93"/>
      <c r="AU169" s="93"/>
    </row>
    <row r="170" spans="1:47" x14ac:dyDescent="0.25">
      <c r="A170" s="201"/>
      <c r="B170" s="33" t="s">
        <v>93</v>
      </c>
      <c r="C170" s="34" t="s">
        <v>30</v>
      </c>
      <c r="D170" s="43">
        <v>10</v>
      </c>
      <c r="E170" s="86">
        <v>10</v>
      </c>
      <c r="F170" s="36">
        <v>400</v>
      </c>
      <c r="G170" s="59">
        <f t="shared" si="72"/>
        <v>82.83</v>
      </c>
      <c r="H170" s="37"/>
      <c r="I170" s="38" t="s">
        <v>158</v>
      </c>
      <c r="J170" s="39">
        <f t="shared" si="73"/>
        <v>0</v>
      </c>
      <c r="K170" s="64" t="s">
        <v>1009</v>
      </c>
      <c r="M170" s="64" t="s">
        <v>1010</v>
      </c>
      <c r="P170" s="68">
        <f t="shared" si="33"/>
        <v>0</v>
      </c>
      <c r="Q170" s="78"/>
      <c r="R170" s="71">
        <f t="shared" si="74"/>
        <v>0</v>
      </c>
      <c r="S170" s="32" t="str">
        <f t="shared" si="28"/>
        <v>-</v>
      </c>
      <c r="T170" s="2">
        <v>66.265500000000003</v>
      </c>
      <c r="U170" s="2"/>
      <c r="V170" s="49">
        <v>1.25</v>
      </c>
      <c r="W170" s="49">
        <f t="shared" si="75"/>
        <v>82.831874999999997</v>
      </c>
      <c r="X170" s="50">
        <f t="shared" si="76"/>
        <v>0</v>
      </c>
      <c r="Y170" s="63">
        <f t="shared" si="34"/>
        <v>82.831874999999997</v>
      </c>
      <c r="Z170" s="50">
        <f t="shared" si="35"/>
        <v>82.83</v>
      </c>
      <c r="AA170" s="51"/>
      <c r="AB170" s="52">
        <v>4.2999999999999997E-2</v>
      </c>
      <c r="AC170" s="50">
        <f t="shared" si="77"/>
        <v>0</v>
      </c>
      <c r="AD170" s="50">
        <f t="shared" si="78"/>
        <v>0</v>
      </c>
      <c r="AE170" s="50">
        <f t="shared" si="79"/>
        <v>0.68799999999999994</v>
      </c>
      <c r="AF170" s="53">
        <f t="shared" si="36"/>
        <v>0.69</v>
      </c>
      <c r="AH170" s="4">
        <f t="shared" si="69"/>
        <v>82.83</v>
      </c>
      <c r="AJ170" s="4">
        <f t="shared" si="70"/>
        <v>82.83</v>
      </c>
      <c r="AL170" s="4">
        <f t="shared" si="71"/>
        <v>82.83</v>
      </c>
      <c r="AN170" s="4">
        <f t="shared" si="68"/>
        <v>82.83</v>
      </c>
      <c r="AO170" s="92"/>
      <c r="AQ170" s="93"/>
      <c r="AS170" s="93"/>
      <c r="AT170" s="93"/>
      <c r="AU170" s="93"/>
    </row>
    <row r="171" spans="1:47" x14ac:dyDescent="0.25">
      <c r="A171" s="201"/>
      <c r="B171" s="33" t="s">
        <v>92</v>
      </c>
      <c r="C171" s="34" t="s">
        <v>31</v>
      </c>
      <c r="D171" s="43">
        <v>10</v>
      </c>
      <c r="E171" s="86">
        <v>10</v>
      </c>
      <c r="F171" s="36">
        <v>400</v>
      </c>
      <c r="G171" s="59">
        <f t="shared" si="72"/>
        <v>83.14</v>
      </c>
      <c r="H171" s="37"/>
      <c r="I171" s="38" t="s">
        <v>158</v>
      </c>
      <c r="J171" s="39">
        <f t="shared" si="73"/>
        <v>0</v>
      </c>
      <c r="K171" s="64" t="s">
        <v>1011</v>
      </c>
      <c r="M171" s="64" t="s">
        <v>1012</v>
      </c>
      <c r="P171" s="68">
        <f t="shared" si="33"/>
        <v>0</v>
      </c>
      <c r="Q171" s="78"/>
      <c r="R171" s="71">
        <f t="shared" si="74"/>
        <v>0</v>
      </c>
      <c r="S171" s="32" t="str">
        <f t="shared" ref="S171:S234" si="80">IF(P171&gt;18,"ПЕРЕБОР","-")</f>
        <v>-</v>
      </c>
      <c r="T171" s="2">
        <v>66.510000000000005</v>
      </c>
      <c r="U171" s="2"/>
      <c r="V171" s="49">
        <v>1.25</v>
      </c>
      <c r="W171" s="49">
        <f t="shared" si="75"/>
        <v>83.137500000000003</v>
      </c>
      <c r="X171" s="50">
        <f t="shared" si="76"/>
        <v>0</v>
      </c>
      <c r="Y171" s="63">
        <f t="shared" si="34"/>
        <v>83.137500000000003</v>
      </c>
      <c r="Z171" s="50">
        <f t="shared" si="35"/>
        <v>83.14</v>
      </c>
      <c r="AA171" s="51"/>
      <c r="AB171" s="52">
        <v>4.9500000000000002E-2</v>
      </c>
      <c r="AC171" s="50">
        <f t="shared" si="77"/>
        <v>0</v>
      </c>
      <c r="AD171" s="50">
        <f t="shared" si="78"/>
        <v>0</v>
      </c>
      <c r="AE171" s="50">
        <f t="shared" si="79"/>
        <v>0.79200000000000004</v>
      </c>
      <c r="AF171" s="53">
        <f t="shared" si="36"/>
        <v>0.79</v>
      </c>
      <c r="AH171" s="4">
        <f t="shared" si="69"/>
        <v>83.14</v>
      </c>
      <c r="AJ171" s="4">
        <f t="shared" si="70"/>
        <v>83.14</v>
      </c>
      <c r="AL171" s="4">
        <f t="shared" si="71"/>
        <v>83.14</v>
      </c>
      <c r="AN171" s="4">
        <f t="shared" si="68"/>
        <v>83.14</v>
      </c>
      <c r="AO171" s="92"/>
      <c r="AQ171" s="93"/>
      <c r="AS171" s="93"/>
      <c r="AT171" s="93"/>
      <c r="AU171" s="93"/>
    </row>
    <row r="172" spans="1:47" x14ac:dyDescent="0.25">
      <c r="A172" s="201"/>
      <c r="B172" s="33" t="s">
        <v>91</v>
      </c>
      <c r="C172" s="34" t="s">
        <v>32</v>
      </c>
      <c r="D172" s="43">
        <v>10</v>
      </c>
      <c r="E172" s="86">
        <v>10</v>
      </c>
      <c r="F172" s="36">
        <v>400</v>
      </c>
      <c r="G172" s="59">
        <f t="shared" si="72"/>
        <v>100.96</v>
      </c>
      <c r="H172" s="37"/>
      <c r="I172" s="38" t="s">
        <v>158</v>
      </c>
      <c r="J172" s="39">
        <f t="shared" si="73"/>
        <v>0</v>
      </c>
      <c r="K172" s="64" t="s">
        <v>1013</v>
      </c>
      <c r="M172" s="64" t="s">
        <v>1014</v>
      </c>
      <c r="P172" s="68">
        <f t="shared" ref="P172:P235" si="81">$P$8</f>
        <v>0</v>
      </c>
      <c r="Q172" s="78"/>
      <c r="R172" s="71">
        <f t="shared" si="74"/>
        <v>0</v>
      </c>
      <c r="S172" s="32" t="str">
        <f t="shared" si="80"/>
        <v>-</v>
      </c>
      <c r="T172" s="2">
        <v>80.766000000000005</v>
      </c>
      <c r="U172" s="2"/>
      <c r="V172" s="49">
        <v>1.25</v>
      </c>
      <c r="W172" s="49">
        <f t="shared" si="75"/>
        <v>100.95750000000001</v>
      </c>
      <c r="X172" s="50">
        <f t="shared" si="76"/>
        <v>0</v>
      </c>
      <c r="Y172" s="63">
        <f t="shared" ref="Y172:Y237" si="82">W172-(W172*X172)</f>
        <v>100.95750000000001</v>
      </c>
      <c r="Z172" s="50">
        <f t="shared" ref="Z172:Z237" si="83">ROUND(Y172,2)</f>
        <v>100.96</v>
      </c>
      <c r="AA172" s="51"/>
      <c r="AB172" s="52">
        <v>5.6500000000000009E-2</v>
      </c>
      <c r="AC172" s="50">
        <f t="shared" si="77"/>
        <v>0</v>
      </c>
      <c r="AD172" s="50">
        <f t="shared" si="78"/>
        <v>0</v>
      </c>
      <c r="AE172" s="50">
        <f t="shared" si="79"/>
        <v>0.90400000000000014</v>
      </c>
      <c r="AF172" s="53">
        <f t="shared" si="36"/>
        <v>0.9</v>
      </c>
      <c r="AH172" s="4">
        <f t="shared" si="69"/>
        <v>100.96</v>
      </c>
      <c r="AJ172" s="4">
        <f t="shared" si="70"/>
        <v>100.96</v>
      </c>
      <c r="AL172" s="4">
        <f t="shared" si="71"/>
        <v>100.96</v>
      </c>
      <c r="AN172" s="4">
        <f t="shared" si="68"/>
        <v>100.96</v>
      </c>
      <c r="AO172" s="92"/>
      <c r="AQ172" s="93"/>
      <c r="AS172" s="93"/>
      <c r="AT172" s="93"/>
      <c r="AU172" s="93"/>
    </row>
    <row r="173" spans="1:47" x14ac:dyDescent="0.25">
      <c r="A173" s="201"/>
      <c r="B173" s="33" t="s">
        <v>90</v>
      </c>
      <c r="C173" s="34" t="s">
        <v>33</v>
      </c>
      <c r="D173" s="43">
        <v>10</v>
      </c>
      <c r="E173" s="86">
        <v>10</v>
      </c>
      <c r="F173" s="36">
        <v>200</v>
      </c>
      <c r="G173" s="59">
        <f t="shared" si="72"/>
        <v>101.48</v>
      </c>
      <c r="H173" s="37"/>
      <c r="I173" s="38" t="s">
        <v>158</v>
      </c>
      <c r="J173" s="39">
        <f t="shared" si="73"/>
        <v>0</v>
      </c>
      <c r="K173" s="64" t="s">
        <v>1015</v>
      </c>
      <c r="M173" s="64" t="s">
        <v>1016</v>
      </c>
      <c r="P173" s="68">
        <f t="shared" si="81"/>
        <v>0</v>
      </c>
      <c r="Q173" s="78"/>
      <c r="R173" s="71">
        <f t="shared" si="74"/>
        <v>0</v>
      </c>
      <c r="S173" s="32" t="str">
        <f t="shared" si="80"/>
        <v>-</v>
      </c>
      <c r="T173" s="2">
        <v>81.180000000000007</v>
      </c>
      <c r="U173" s="2"/>
      <c r="V173" s="49">
        <v>1.25</v>
      </c>
      <c r="W173" s="49">
        <f t="shared" si="75"/>
        <v>101.47500000000001</v>
      </c>
      <c r="X173" s="50">
        <f t="shared" si="76"/>
        <v>0</v>
      </c>
      <c r="Y173" s="63">
        <f t="shared" si="82"/>
        <v>101.47500000000001</v>
      </c>
      <c r="Z173" s="50">
        <f t="shared" si="83"/>
        <v>101.48</v>
      </c>
      <c r="AA173" s="51"/>
      <c r="AB173" s="52">
        <v>5.8999999999999997E-2</v>
      </c>
      <c r="AC173" s="50">
        <f t="shared" si="77"/>
        <v>0</v>
      </c>
      <c r="AD173" s="50">
        <f t="shared" si="78"/>
        <v>0</v>
      </c>
      <c r="AE173" s="50">
        <f t="shared" si="79"/>
        <v>0.94399999999999995</v>
      </c>
      <c r="AF173" s="53">
        <f t="shared" si="36"/>
        <v>0.94</v>
      </c>
      <c r="AH173" s="4">
        <f t="shared" si="69"/>
        <v>101.48</v>
      </c>
      <c r="AJ173" s="4">
        <f t="shared" si="70"/>
        <v>101.48</v>
      </c>
      <c r="AL173" s="4">
        <f t="shared" si="71"/>
        <v>101.48</v>
      </c>
      <c r="AN173" s="4">
        <f t="shared" si="68"/>
        <v>101.48</v>
      </c>
      <c r="AO173" s="92"/>
      <c r="AQ173" s="93"/>
      <c r="AS173" s="93"/>
      <c r="AT173" s="93"/>
      <c r="AU173" s="93"/>
    </row>
    <row r="174" spans="1:47" x14ac:dyDescent="0.25">
      <c r="A174" s="201"/>
      <c r="B174" s="33" t="s">
        <v>89</v>
      </c>
      <c r="C174" s="34" t="s">
        <v>34</v>
      </c>
      <c r="D174" s="43">
        <v>10</v>
      </c>
      <c r="E174" s="86">
        <v>10</v>
      </c>
      <c r="F174" s="36">
        <v>200</v>
      </c>
      <c r="G174" s="59">
        <f t="shared" si="72"/>
        <v>101.9</v>
      </c>
      <c r="H174" s="37"/>
      <c r="I174" s="38" t="s">
        <v>158</v>
      </c>
      <c r="J174" s="39">
        <f t="shared" si="73"/>
        <v>0</v>
      </c>
      <c r="K174" s="64" t="s">
        <v>1017</v>
      </c>
      <c r="M174" s="64" t="s">
        <v>1018</v>
      </c>
      <c r="P174" s="68">
        <f t="shared" si="81"/>
        <v>0</v>
      </c>
      <c r="Q174" s="78"/>
      <c r="R174" s="71">
        <f t="shared" si="74"/>
        <v>0</v>
      </c>
      <c r="S174" s="32" t="str">
        <f t="shared" si="80"/>
        <v>-</v>
      </c>
      <c r="T174" s="2">
        <v>81.52</v>
      </c>
      <c r="U174" s="2"/>
      <c r="V174" s="49">
        <v>1.25</v>
      </c>
      <c r="W174" s="49">
        <f t="shared" si="75"/>
        <v>101.89999999999999</v>
      </c>
      <c r="X174" s="50">
        <f t="shared" si="76"/>
        <v>0</v>
      </c>
      <c r="Y174" s="63">
        <f t="shared" si="82"/>
        <v>101.89999999999999</v>
      </c>
      <c r="Z174" s="50">
        <f t="shared" si="83"/>
        <v>101.9</v>
      </c>
      <c r="AA174" s="51"/>
      <c r="AB174" s="52">
        <v>7.1499999999999994E-2</v>
      </c>
      <c r="AC174" s="50">
        <f t="shared" si="77"/>
        <v>0</v>
      </c>
      <c r="AD174" s="50">
        <f t="shared" si="78"/>
        <v>0</v>
      </c>
      <c r="AE174" s="50">
        <f t="shared" si="79"/>
        <v>1.1439999999999999</v>
      </c>
      <c r="AF174" s="53">
        <f t="shared" ref="AF174:AF237" si="84">ROUND(AE174,2)</f>
        <v>1.1399999999999999</v>
      </c>
      <c r="AH174" s="4">
        <f t="shared" si="69"/>
        <v>101.9</v>
      </c>
      <c r="AJ174" s="4">
        <f t="shared" si="70"/>
        <v>101.9</v>
      </c>
      <c r="AL174" s="4">
        <f t="shared" si="71"/>
        <v>101.9</v>
      </c>
      <c r="AN174" s="4">
        <f t="shared" si="68"/>
        <v>101.9</v>
      </c>
      <c r="AO174" s="92"/>
      <c r="AQ174" s="93"/>
      <c r="AS174" s="93"/>
      <c r="AT174" s="93"/>
      <c r="AU174" s="93"/>
    </row>
    <row r="175" spans="1:47" x14ac:dyDescent="0.25">
      <c r="A175" s="201"/>
      <c r="B175" s="33" t="s">
        <v>199</v>
      </c>
      <c r="C175" s="34" t="s">
        <v>173</v>
      </c>
      <c r="D175" s="43">
        <v>10</v>
      </c>
      <c r="E175" s="86">
        <v>10</v>
      </c>
      <c r="F175" s="36">
        <v>200</v>
      </c>
      <c r="G175" s="59">
        <f t="shared" si="72"/>
        <v>133.94</v>
      </c>
      <c r="H175" s="37"/>
      <c r="I175" s="38" t="s">
        <v>158</v>
      </c>
      <c r="J175" s="39">
        <f t="shared" si="73"/>
        <v>0</v>
      </c>
      <c r="K175" s="64" t="s">
        <v>1019</v>
      </c>
      <c r="M175" s="64" t="s">
        <v>1020</v>
      </c>
      <c r="P175" s="68">
        <f t="shared" si="81"/>
        <v>0</v>
      </c>
      <c r="Q175" s="78"/>
      <c r="R175" s="71">
        <f t="shared" si="74"/>
        <v>0</v>
      </c>
      <c r="S175" s="32" t="str">
        <f t="shared" si="80"/>
        <v>-</v>
      </c>
      <c r="T175" s="2">
        <v>107.15</v>
      </c>
      <c r="U175" s="2"/>
      <c r="V175" s="49">
        <v>1.25</v>
      </c>
      <c r="W175" s="49">
        <f t="shared" si="75"/>
        <v>133.9375</v>
      </c>
      <c r="X175" s="50">
        <f t="shared" si="76"/>
        <v>0</v>
      </c>
      <c r="Y175" s="63">
        <f t="shared" si="82"/>
        <v>133.9375</v>
      </c>
      <c r="Z175" s="50">
        <f t="shared" si="83"/>
        <v>133.94</v>
      </c>
      <c r="AA175" s="51"/>
      <c r="AB175" s="52">
        <v>7.9000000000000001E-2</v>
      </c>
      <c r="AC175" s="50">
        <f t="shared" si="77"/>
        <v>0</v>
      </c>
      <c r="AD175" s="50">
        <f t="shared" si="78"/>
        <v>0</v>
      </c>
      <c r="AE175" s="50">
        <f t="shared" si="79"/>
        <v>1.264</v>
      </c>
      <c r="AF175" s="53">
        <f t="shared" si="84"/>
        <v>1.26</v>
      </c>
      <c r="AH175" s="4">
        <f t="shared" si="69"/>
        <v>133.94</v>
      </c>
      <c r="AJ175" s="4">
        <f t="shared" si="70"/>
        <v>133.94</v>
      </c>
      <c r="AL175" s="4">
        <f t="shared" si="71"/>
        <v>133.94</v>
      </c>
      <c r="AN175" s="4">
        <f t="shared" si="68"/>
        <v>133.94</v>
      </c>
      <c r="AO175" s="92"/>
      <c r="AQ175" s="93"/>
      <c r="AS175" s="93"/>
      <c r="AT175" s="93"/>
      <c r="AU175" s="93"/>
    </row>
    <row r="176" spans="1:47" x14ac:dyDescent="0.25">
      <c r="A176" s="201"/>
      <c r="B176" s="33" t="s">
        <v>88</v>
      </c>
      <c r="C176" s="34" t="s">
        <v>35</v>
      </c>
      <c r="D176" s="43">
        <v>10</v>
      </c>
      <c r="E176" s="86">
        <v>10</v>
      </c>
      <c r="F176" s="36">
        <v>200</v>
      </c>
      <c r="G176" s="59">
        <f t="shared" si="72"/>
        <v>131.33000000000001</v>
      </c>
      <c r="H176" s="37"/>
      <c r="I176" s="38" t="s">
        <v>158</v>
      </c>
      <c r="J176" s="39">
        <f t="shared" si="73"/>
        <v>0</v>
      </c>
      <c r="K176" s="64" t="s">
        <v>1021</v>
      </c>
      <c r="M176" s="64" t="s">
        <v>1022</v>
      </c>
      <c r="P176" s="68">
        <f t="shared" si="81"/>
        <v>0</v>
      </c>
      <c r="Q176" s="78"/>
      <c r="R176" s="71">
        <f t="shared" si="74"/>
        <v>0</v>
      </c>
      <c r="S176" s="32" t="str">
        <f t="shared" si="80"/>
        <v>-</v>
      </c>
      <c r="T176" s="2">
        <v>105.063</v>
      </c>
      <c r="U176" s="2"/>
      <c r="V176" s="49">
        <v>1.25</v>
      </c>
      <c r="W176" s="49">
        <f t="shared" si="75"/>
        <v>131.32875000000001</v>
      </c>
      <c r="X176" s="50">
        <f t="shared" si="76"/>
        <v>0</v>
      </c>
      <c r="Y176" s="63">
        <f t="shared" si="82"/>
        <v>131.32875000000001</v>
      </c>
      <c r="Z176" s="50">
        <f t="shared" si="83"/>
        <v>131.33000000000001</v>
      </c>
      <c r="AA176" s="51"/>
      <c r="AB176" s="52">
        <v>8.9499999999999996E-2</v>
      </c>
      <c r="AC176" s="50">
        <f t="shared" si="77"/>
        <v>0</v>
      </c>
      <c r="AD176" s="50">
        <f t="shared" si="78"/>
        <v>0</v>
      </c>
      <c r="AE176" s="50">
        <f t="shared" si="79"/>
        <v>1.4319999999999999</v>
      </c>
      <c r="AF176" s="53">
        <f t="shared" si="84"/>
        <v>1.43</v>
      </c>
      <c r="AH176" s="4">
        <f t="shared" si="69"/>
        <v>131.33000000000001</v>
      </c>
      <c r="AJ176" s="4">
        <f t="shared" si="70"/>
        <v>131.33000000000001</v>
      </c>
      <c r="AL176" s="4">
        <f t="shared" si="71"/>
        <v>131.33000000000001</v>
      </c>
      <c r="AN176" s="4">
        <f t="shared" si="68"/>
        <v>131.33000000000001</v>
      </c>
      <c r="AO176" s="92"/>
      <c r="AQ176" s="93"/>
      <c r="AS176" s="93"/>
      <c r="AT176" s="93"/>
      <c r="AU176" s="93"/>
    </row>
    <row r="177" spans="1:47" x14ac:dyDescent="0.25">
      <c r="A177" s="201"/>
      <c r="B177" s="33" t="s">
        <v>87</v>
      </c>
      <c r="C177" s="97" t="s">
        <v>3487</v>
      </c>
      <c r="D177" s="43">
        <v>10</v>
      </c>
      <c r="E177" s="86">
        <v>10</v>
      </c>
      <c r="F177" s="36">
        <v>200</v>
      </c>
      <c r="G177" s="59">
        <f t="shared" si="72"/>
        <v>93.75</v>
      </c>
      <c r="H177" s="37"/>
      <c r="I177" s="38" t="s">
        <v>158</v>
      </c>
      <c r="J177" s="39">
        <f t="shared" si="73"/>
        <v>0</v>
      </c>
      <c r="K177" s="64" t="s">
        <v>1023</v>
      </c>
      <c r="M177" s="64" t="s">
        <v>1024</v>
      </c>
      <c r="P177" s="68">
        <f t="shared" si="81"/>
        <v>0</v>
      </c>
      <c r="Q177" s="78"/>
      <c r="R177" s="71">
        <f t="shared" si="74"/>
        <v>0</v>
      </c>
      <c r="S177" s="32" t="str">
        <f t="shared" si="80"/>
        <v>-</v>
      </c>
      <c r="T177" s="2">
        <v>75</v>
      </c>
      <c r="U177" s="2"/>
      <c r="V177" s="49">
        <v>1.25</v>
      </c>
      <c r="W177" s="49">
        <f t="shared" si="75"/>
        <v>93.75</v>
      </c>
      <c r="X177" s="50">
        <f t="shared" si="76"/>
        <v>0</v>
      </c>
      <c r="Y177" s="63">
        <f t="shared" si="82"/>
        <v>93.75</v>
      </c>
      <c r="Z177" s="50">
        <f t="shared" si="83"/>
        <v>93.75</v>
      </c>
      <c r="AA177" s="51"/>
      <c r="AB177" s="52">
        <v>0.1055</v>
      </c>
      <c r="AC177" s="50">
        <f t="shared" si="77"/>
        <v>0</v>
      </c>
      <c r="AD177" s="50">
        <f t="shared" si="78"/>
        <v>0</v>
      </c>
      <c r="AE177" s="50">
        <f t="shared" si="79"/>
        <v>1.6879999999999999</v>
      </c>
      <c r="AF177" s="53">
        <f t="shared" si="84"/>
        <v>1.69</v>
      </c>
      <c r="AH177" s="4">
        <f t="shared" si="69"/>
        <v>93.75</v>
      </c>
      <c r="AJ177" s="4">
        <f t="shared" si="70"/>
        <v>93.75</v>
      </c>
      <c r="AL177" s="4">
        <f t="shared" si="71"/>
        <v>93.75</v>
      </c>
      <c r="AN177" s="4">
        <f t="shared" si="68"/>
        <v>93.75</v>
      </c>
      <c r="AO177" s="92"/>
      <c r="AQ177" s="93"/>
      <c r="AS177" s="93"/>
      <c r="AT177" s="93"/>
      <c r="AU177" s="93"/>
    </row>
    <row r="178" spans="1:47" x14ac:dyDescent="0.25">
      <c r="A178" s="201"/>
      <c r="B178" s="33" t="s">
        <v>86</v>
      </c>
      <c r="C178" s="34" t="s">
        <v>36</v>
      </c>
      <c r="D178" s="43">
        <v>10</v>
      </c>
      <c r="E178" s="86">
        <v>5</v>
      </c>
      <c r="F178" s="36">
        <v>100</v>
      </c>
      <c r="G178" s="59">
        <f t="shared" si="72"/>
        <v>163.98</v>
      </c>
      <c r="H178" s="37"/>
      <c r="I178" s="38" t="s">
        <v>158</v>
      </c>
      <c r="J178" s="39">
        <f t="shared" si="73"/>
        <v>0</v>
      </c>
      <c r="K178" s="64" t="s">
        <v>1025</v>
      </c>
      <c r="M178" s="64" t="s">
        <v>1026</v>
      </c>
      <c r="P178" s="68">
        <f t="shared" si="81"/>
        <v>0</v>
      </c>
      <c r="Q178" s="78"/>
      <c r="R178" s="71">
        <f t="shared" si="74"/>
        <v>0</v>
      </c>
      <c r="S178" s="32" t="str">
        <f t="shared" si="80"/>
        <v>-</v>
      </c>
      <c r="T178" s="2">
        <v>131.18</v>
      </c>
      <c r="U178" s="2"/>
      <c r="V178" s="49">
        <v>1.25</v>
      </c>
      <c r="W178" s="49">
        <f t="shared" si="75"/>
        <v>163.97500000000002</v>
      </c>
      <c r="X178" s="50">
        <f t="shared" si="76"/>
        <v>0</v>
      </c>
      <c r="Y178" s="63">
        <f t="shared" si="82"/>
        <v>163.97500000000002</v>
      </c>
      <c r="Z178" s="50">
        <f t="shared" si="83"/>
        <v>163.98</v>
      </c>
      <c r="AA178" s="51"/>
      <c r="AB178" s="52">
        <v>0.11899999999999999</v>
      </c>
      <c r="AC178" s="50">
        <f t="shared" si="77"/>
        <v>0</v>
      </c>
      <c r="AD178" s="50">
        <f t="shared" si="78"/>
        <v>0</v>
      </c>
      <c r="AE178" s="50">
        <f t="shared" si="79"/>
        <v>1.9039999999999999</v>
      </c>
      <c r="AF178" s="53">
        <f t="shared" si="84"/>
        <v>1.9</v>
      </c>
      <c r="AH178" s="4">
        <f t="shared" si="69"/>
        <v>163.98</v>
      </c>
      <c r="AJ178" s="4">
        <f t="shared" si="70"/>
        <v>163.98</v>
      </c>
      <c r="AL178" s="4">
        <f t="shared" si="71"/>
        <v>163.98</v>
      </c>
      <c r="AN178" s="4">
        <f t="shared" si="68"/>
        <v>163.98</v>
      </c>
      <c r="AO178" s="92"/>
      <c r="AQ178" s="93"/>
      <c r="AS178" s="93"/>
      <c r="AT178" s="93"/>
      <c r="AU178" s="93"/>
    </row>
    <row r="179" spans="1:47" x14ac:dyDescent="0.25">
      <c r="A179" s="201"/>
      <c r="B179" s="33" t="s">
        <v>85</v>
      </c>
      <c r="C179" s="34" t="s">
        <v>37</v>
      </c>
      <c r="D179" s="43">
        <v>10</v>
      </c>
      <c r="E179" s="86">
        <v>5</v>
      </c>
      <c r="F179" s="36">
        <v>100</v>
      </c>
      <c r="G179" s="59">
        <f t="shared" si="72"/>
        <v>203.61</v>
      </c>
      <c r="H179" s="37"/>
      <c r="I179" s="38" t="s">
        <v>158</v>
      </c>
      <c r="J179" s="39">
        <f t="shared" si="73"/>
        <v>0</v>
      </c>
      <c r="K179" s="64" t="s">
        <v>1027</v>
      </c>
      <c r="M179" s="64" t="s">
        <v>1028</v>
      </c>
      <c r="P179" s="68">
        <f t="shared" si="81"/>
        <v>0</v>
      </c>
      <c r="Q179" s="78"/>
      <c r="R179" s="71">
        <f t="shared" si="74"/>
        <v>0</v>
      </c>
      <c r="S179" s="32" t="str">
        <f t="shared" si="80"/>
        <v>-</v>
      </c>
      <c r="T179" s="2">
        <v>162.88800000000001</v>
      </c>
      <c r="U179" s="2"/>
      <c r="V179" s="49">
        <v>1.25</v>
      </c>
      <c r="W179" s="49">
        <f t="shared" si="75"/>
        <v>203.61</v>
      </c>
      <c r="X179" s="50">
        <f t="shared" si="76"/>
        <v>0</v>
      </c>
      <c r="Y179" s="63">
        <f t="shared" si="82"/>
        <v>203.61</v>
      </c>
      <c r="Z179" s="50">
        <f t="shared" si="83"/>
        <v>203.61</v>
      </c>
      <c r="AA179" s="51"/>
      <c r="AB179" s="52">
        <v>0.13600000000000001</v>
      </c>
      <c r="AC179" s="50">
        <f t="shared" si="77"/>
        <v>0</v>
      </c>
      <c r="AD179" s="50">
        <f t="shared" si="78"/>
        <v>0</v>
      </c>
      <c r="AE179" s="50">
        <f t="shared" si="79"/>
        <v>2.1760000000000002</v>
      </c>
      <c r="AF179" s="53">
        <f t="shared" si="84"/>
        <v>2.1800000000000002</v>
      </c>
      <c r="AH179" s="4">
        <f t="shared" si="69"/>
        <v>203.61</v>
      </c>
      <c r="AJ179" s="4">
        <f t="shared" si="70"/>
        <v>203.61</v>
      </c>
      <c r="AL179" s="4">
        <f t="shared" si="71"/>
        <v>203.61</v>
      </c>
      <c r="AN179" s="4">
        <f t="shared" si="68"/>
        <v>203.61</v>
      </c>
      <c r="AO179" s="92"/>
      <c r="AQ179" s="93"/>
      <c r="AS179" s="93"/>
      <c r="AT179" s="93"/>
      <c r="AU179" s="93"/>
    </row>
    <row r="180" spans="1:47" x14ac:dyDescent="0.25">
      <c r="A180" s="201"/>
      <c r="B180" s="33" t="s">
        <v>84</v>
      </c>
      <c r="C180" s="34" t="s">
        <v>38</v>
      </c>
      <c r="D180" s="43">
        <v>10</v>
      </c>
      <c r="E180" s="86">
        <v>5</v>
      </c>
      <c r="F180" s="36">
        <v>100</v>
      </c>
      <c r="G180" s="59">
        <f t="shared" si="72"/>
        <v>228.47</v>
      </c>
      <c r="H180" s="37"/>
      <c r="I180" s="38" t="s">
        <v>158</v>
      </c>
      <c r="J180" s="39">
        <f t="shared" si="73"/>
        <v>0</v>
      </c>
      <c r="K180" s="64" t="s">
        <v>1029</v>
      </c>
      <c r="M180" s="64" t="s">
        <v>1030</v>
      </c>
      <c r="P180" s="68">
        <f t="shared" si="81"/>
        <v>0</v>
      </c>
      <c r="Q180" s="78"/>
      <c r="R180" s="71">
        <f t="shared" si="74"/>
        <v>0</v>
      </c>
      <c r="S180" s="32" t="str">
        <f t="shared" si="80"/>
        <v>-</v>
      </c>
      <c r="T180" s="2">
        <v>182.77599999999998</v>
      </c>
      <c r="U180" s="2"/>
      <c r="V180" s="49">
        <v>1.25</v>
      </c>
      <c r="W180" s="49">
        <f t="shared" si="75"/>
        <v>228.46999999999997</v>
      </c>
      <c r="X180" s="50">
        <f t="shared" si="76"/>
        <v>0</v>
      </c>
      <c r="Y180" s="63">
        <f t="shared" si="82"/>
        <v>228.46999999999997</v>
      </c>
      <c r="Z180" s="50">
        <f t="shared" si="83"/>
        <v>228.47</v>
      </c>
      <c r="AA180" s="51"/>
      <c r="AB180" s="52">
        <v>0.17</v>
      </c>
      <c r="AC180" s="50">
        <f t="shared" si="77"/>
        <v>0</v>
      </c>
      <c r="AD180" s="50">
        <f t="shared" si="78"/>
        <v>0</v>
      </c>
      <c r="AE180" s="50">
        <f t="shared" si="79"/>
        <v>2.72</v>
      </c>
      <c r="AF180" s="53">
        <f t="shared" si="84"/>
        <v>2.72</v>
      </c>
      <c r="AH180" s="4">
        <f t="shared" si="69"/>
        <v>228.47</v>
      </c>
      <c r="AJ180" s="4">
        <f t="shared" si="70"/>
        <v>228.47</v>
      </c>
      <c r="AL180" s="4">
        <f t="shared" si="71"/>
        <v>228.47</v>
      </c>
      <c r="AN180" s="4">
        <f t="shared" si="68"/>
        <v>228.47</v>
      </c>
      <c r="AO180" s="92"/>
      <c r="AQ180" s="93"/>
      <c r="AS180" s="93"/>
      <c r="AT180" s="93"/>
      <c r="AU180" s="93"/>
    </row>
    <row r="181" spans="1:47" x14ac:dyDescent="0.25">
      <c r="A181" s="201"/>
      <c r="B181" s="33" t="s">
        <v>200</v>
      </c>
      <c r="C181" s="34" t="s">
        <v>174</v>
      </c>
      <c r="D181" s="43">
        <v>10</v>
      </c>
      <c r="E181" s="86">
        <v>5</v>
      </c>
      <c r="F181" s="36">
        <v>100</v>
      </c>
      <c r="G181" s="59">
        <f t="shared" si="72"/>
        <v>254.26</v>
      </c>
      <c r="H181" s="37"/>
      <c r="I181" s="38" t="s">
        <v>158</v>
      </c>
      <c r="J181" s="39">
        <f t="shared" si="73"/>
        <v>0</v>
      </c>
      <c r="K181" s="64" t="s">
        <v>1031</v>
      </c>
      <c r="M181" s="64" t="s">
        <v>1032</v>
      </c>
      <c r="P181" s="68">
        <f t="shared" si="81"/>
        <v>0</v>
      </c>
      <c r="Q181" s="78"/>
      <c r="R181" s="71">
        <f t="shared" si="74"/>
        <v>0</v>
      </c>
      <c r="S181" s="32" t="str">
        <f t="shared" si="80"/>
        <v>-</v>
      </c>
      <c r="T181" s="2">
        <v>203.41</v>
      </c>
      <c r="U181" s="2"/>
      <c r="V181" s="49">
        <v>1.25</v>
      </c>
      <c r="W181" s="49">
        <f t="shared" si="75"/>
        <v>254.26249999999999</v>
      </c>
      <c r="X181" s="50">
        <f t="shared" si="76"/>
        <v>0</v>
      </c>
      <c r="Y181" s="63">
        <f t="shared" si="82"/>
        <v>254.26249999999999</v>
      </c>
      <c r="Z181" s="50">
        <f t="shared" si="83"/>
        <v>254.26</v>
      </c>
      <c r="AA181" s="51"/>
      <c r="AB181" s="52">
        <v>0.216</v>
      </c>
      <c r="AC181" s="50">
        <f t="shared" si="77"/>
        <v>0</v>
      </c>
      <c r="AD181" s="50">
        <f t="shared" si="78"/>
        <v>0</v>
      </c>
      <c r="AE181" s="50">
        <f t="shared" si="79"/>
        <v>3.456</v>
      </c>
      <c r="AF181" s="53">
        <f t="shared" si="84"/>
        <v>3.46</v>
      </c>
      <c r="AH181" s="4">
        <f t="shared" si="69"/>
        <v>254.26</v>
      </c>
      <c r="AJ181" s="4">
        <f t="shared" si="70"/>
        <v>254.26</v>
      </c>
      <c r="AL181" s="4">
        <f t="shared" si="71"/>
        <v>254.26</v>
      </c>
      <c r="AN181" s="4">
        <f t="shared" si="68"/>
        <v>254.26</v>
      </c>
      <c r="AO181" s="92"/>
      <c r="AQ181" s="93"/>
      <c r="AS181" s="93"/>
      <c r="AT181" s="93"/>
      <c r="AU181" s="93"/>
    </row>
    <row r="182" spans="1:47" x14ac:dyDescent="0.25">
      <c r="A182" s="201"/>
      <c r="B182" s="33" t="s">
        <v>251</v>
      </c>
      <c r="C182" s="34" t="s">
        <v>240</v>
      </c>
      <c r="D182" s="43">
        <v>10</v>
      </c>
      <c r="E182" s="86">
        <v>5</v>
      </c>
      <c r="F182" s="36">
        <v>100</v>
      </c>
      <c r="G182" s="59">
        <f t="shared" si="72"/>
        <v>279.63</v>
      </c>
      <c r="H182" s="37"/>
      <c r="I182" s="38" t="s">
        <v>158</v>
      </c>
      <c r="J182" s="39">
        <f t="shared" si="73"/>
        <v>0</v>
      </c>
      <c r="K182" s="64" t="s">
        <v>1033</v>
      </c>
      <c r="M182" s="64" t="s">
        <v>1034</v>
      </c>
      <c r="P182" s="68">
        <f t="shared" si="81"/>
        <v>0</v>
      </c>
      <c r="Q182" s="78"/>
      <c r="R182" s="71">
        <f t="shared" si="74"/>
        <v>0</v>
      </c>
      <c r="S182" s="32" t="str">
        <f t="shared" si="80"/>
        <v>-</v>
      </c>
      <c r="T182" s="2">
        <v>223.7</v>
      </c>
      <c r="U182" s="2"/>
      <c r="V182" s="49">
        <v>1.25</v>
      </c>
      <c r="W182" s="49">
        <f t="shared" si="75"/>
        <v>279.625</v>
      </c>
      <c r="X182" s="50">
        <f t="shared" si="76"/>
        <v>0</v>
      </c>
      <c r="Y182" s="63">
        <f t="shared" si="82"/>
        <v>279.625</v>
      </c>
      <c r="Z182" s="50">
        <f t="shared" si="83"/>
        <v>279.63</v>
      </c>
      <c r="AA182" s="51"/>
      <c r="AB182" s="52">
        <v>0.23300000000000001</v>
      </c>
      <c r="AC182" s="50">
        <f t="shared" si="77"/>
        <v>0</v>
      </c>
      <c r="AD182" s="50">
        <f t="shared" si="78"/>
        <v>0</v>
      </c>
      <c r="AE182" s="50">
        <f t="shared" si="79"/>
        <v>3.7280000000000002</v>
      </c>
      <c r="AF182" s="53">
        <f t="shared" si="84"/>
        <v>3.73</v>
      </c>
      <c r="AH182" s="4">
        <f t="shared" si="69"/>
        <v>279.63</v>
      </c>
      <c r="AJ182" s="4">
        <f t="shared" si="70"/>
        <v>279.63</v>
      </c>
      <c r="AL182" s="4">
        <f t="shared" si="71"/>
        <v>279.63</v>
      </c>
      <c r="AN182" s="4">
        <f t="shared" si="68"/>
        <v>279.63</v>
      </c>
      <c r="AO182" s="92"/>
      <c r="AQ182" s="93"/>
      <c r="AS182" s="93"/>
      <c r="AT182" s="93"/>
      <c r="AU182" s="93"/>
    </row>
    <row r="183" spans="1:47" x14ac:dyDescent="0.25">
      <c r="A183" s="201"/>
      <c r="B183" s="33" t="s">
        <v>83</v>
      </c>
      <c r="C183" s="34" t="s">
        <v>39</v>
      </c>
      <c r="D183" s="43">
        <v>10</v>
      </c>
      <c r="E183" s="86">
        <v>5</v>
      </c>
      <c r="F183" s="36">
        <v>50</v>
      </c>
      <c r="G183" s="59">
        <f t="shared" si="72"/>
        <v>370.43</v>
      </c>
      <c r="H183" s="37"/>
      <c r="I183" s="38" t="s">
        <v>158</v>
      </c>
      <c r="J183" s="39">
        <f t="shared" si="73"/>
        <v>0</v>
      </c>
      <c r="K183" s="64" t="s">
        <v>1035</v>
      </c>
      <c r="M183" s="64" t="s">
        <v>1036</v>
      </c>
      <c r="P183" s="68">
        <f t="shared" si="81"/>
        <v>0</v>
      </c>
      <c r="Q183" s="78"/>
      <c r="R183" s="71">
        <f t="shared" si="74"/>
        <v>0</v>
      </c>
      <c r="S183" s="32" t="str">
        <f t="shared" si="80"/>
        <v>-</v>
      </c>
      <c r="T183" s="2">
        <v>296.3442</v>
      </c>
      <c r="U183" s="2"/>
      <c r="V183" s="49">
        <v>1.25</v>
      </c>
      <c r="W183" s="49">
        <f t="shared" si="75"/>
        <v>370.43025</v>
      </c>
      <c r="X183" s="50">
        <f t="shared" si="76"/>
        <v>0</v>
      </c>
      <c r="Y183" s="63">
        <f t="shared" si="82"/>
        <v>370.43025</v>
      </c>
      <c r="Z183" s="50">
        <f t="shared" si="83"/>
        <v>370.43</v>
      </c>
      <c r="AA183" s="51"/>
      <c r="AB183" s="52">
        <v>0.29199999999999998</v>
      </c>
      <c r="AC183" s="50">
        <f t="shared" si="77"/>
        <v>0</v>
      </c>
      <c r="AD183" s="50">
        <f t="shared" si="78"/>
        <v>0</v>
      </c>
      <c r="AE183" s="50">
        <f t="shared" si="79"/>
        <v>4.6719999999999997</v>
      </c>
      <c r="AF183" s="53">
        <f t="shared" si="84"/>
        <v>4.67</v>
      </c>
      <c r="AH183" s="4">
        <f t="shared" si="69"/>
        <v>370.43</v>
      </c>
      <c r="AJ183" s="4">
        <f t="shared" si="70"/>
        <v>370.43</v>
      </c>
      <c r="AL183" s="4">
        <f t="shared" si="71"/>
        <v>370.43</v>
      </c>
      <c r="AN183" s="4">
        <f t="shared" si="68"/>
        <v>370.43</v>
      </c>
      <c r="AO183" s="92"/>
      <c r="AQ183" s="93"/>
      <c r="AS183" s="93"/>
      <c r="AT183" s="93"/>
      <c r="AU183" s="93"/>
    </row>
    <row r="184" spans="1:47" x14ac:dyDescent="0.25">
      <c r="A184" s="201"/>
      <c r="B184" s="33" t="s">
        <v>201</v>
      </c>
      <c r="C184" s="34" t="s">
        <v>175</v>
      </c>
      <c r="D184" s="43">
        <v>10</v>
      </c>
      <c r="E184" s="86">
        <v>5</v>
      </c>
      <c r="F184" s="36">
        <v>50</v>
      </c>
      <c r="G184" s="59">
        <f t="shared" si="72"/>
        <v>366.2</v>
      </c>
      <c r="H184" s="37"/>
      <c r="I184" s="38" t="s">
        <v>158</v>
      </c>
      <c r="J184" s="39">
        <f t="shared" si="73"/>
        <v>0</v>
      </c>
      <c r="K184" s="64" t="s">
        <v>1037</v>
      </c>
      <c r="M184" s="64" t="s">
        <v>1038</v>
      </c>
      <c r="P184" s="68">
        <f t="shared" si="81"/>
        <v>0</v>
      </c>
      <c r="Q184" s="78"/>
      <c r="R184" s="71">
        <f t="shared" si="74"/>
        <v>0</v>
      </c>
      <c r="S184" s="32" t="str">
        <f t="shared" si="80"/>
        <v>-</v>
      </c>
      <c r="T184" s="2">
        <v>292.95999999999998</v>
      </c>
      <c r="U184" s="2"/>
      <c r="V184" s="49">
        <v>1.25</v>
      </c>
      <c r="W184" s="49">
        <f t="shared" si="75"/>
        <v>366.2</v>
      </c>
      <c r="X184" s="50">
        <f t="shared" si="76"/>
        <v>0</v>
      </c>
      <c r="Y184" s="63">
        <f t="shared" si="82"/>
        <v>366.2</v>
      </c>
      <c r="Z184" s="50">
        <f t="shared" si="83"/>
        <v>366.2</v>
      </c>
      <c r="AA184" s="51"/>
      <c r="AB184" s="52">
        <v>0.32400000000000001</v>
      </c>
      <c r="AC184" s="50">
        <f t="shared" si="77"/>
        <v>0</v>
      </c>
      <c r="AD184" s="50">
        <f t="shared" si="78"/>
        <v>0</v>
      </c>
      <c r="AE184" s="50">
        <f t="shared" si="79"/>
        <v>5.1840000000000002</v>
      </c>
      <c r="AF184" s="53">
        <f t="shared" si="84"/>
        <v>5.18</v>
      </c>
      <c r="AH184" s="4">
        <f t="shared" si="69"/>
        <v>366.2</v>
      </c>
      <c r="AJ184" s="4">
        <f t="shared" si="70"/>
        <v>366.2</v>
      </c>
      <c r="AL184" s="4">
        <f t="shared" si="71"/>
        <v>366.2</v>
      </c>
      <c r="AN184" s="4">
        <f t="shared" si="68"/>
        <v>366.2</v>
      </c>
      <c r="AO184" s="92"/>
      <c r="AQ184" s="93"/>
      <c r="AS184" s="93"/>
      <c r="AT184" s="93"/>
      <c r="AU184" s="93"/>
    </row>
    <row r="185" spans="1:47" x14ac:dyDescent="0.25">
      <c r="A185" s="201"/>
      <c r="B185" s="33" t="s">
        <v>202</v>
      </c>
      <c r="C185" s="34" t="s">
        <v>176</v>
      </c>
      <c r="D185" s="43">
        <v>10</v>
      </c>
      <c r="E185" s="86">
        <v>5</v>
      </c>
      <c r="F185" s="36">
        <v>50</v>
      </c>
      <c r="G185" s="59">
        <f t="shared" si="72"/>
        <v>481.05</v>
      </c>
      <c r="H185" s="37"/>
      <c r="I185" s="38" t="s">
        <v>158</v>
      </c>
      <c r="J185" s="39">
        <f t="shared" si="73"/>
        <v>0</v>
      </c>
      <c r="K185" s="64" t="s">
        <v>1039</v>
      </c>
      <c r="M185" s="64" t="s">
        <v>1040</v>
      </c>
      <c r="P185" s="68">
        <f t="shared" si="81"/>
        <v>0</v>
      </c>
      <c r="Q185" s="78"/>
      <c r="R185" s="71">
        <f t="shared" si="74"/>
        <v>0</v>
      </c>
      <c r="S185" s="32" t="str">
        <f t="shared" si="80"/>
        <v>-</v>
      </c>
      <c r="T185" s="2">
        <v>384.83924999999999</v>
      </c>
      <c r="U185" s="2"/>
      <c r="V185" s="49">
        <v>1.25</v>
      </c>
      <c r="W185" s="49">
        <f t="shared" si="75"/>
        <v>481.04906249999999</v>
      </c>
      <c r="X185" s="50">
        <f t="shared" si="76"/>
        <v>0</v>
      </c>
      <c r="Y185" s="63">
        <f t="shared" si="82"/>
        <v>481.04906249999999</v>
      </c>
      <c r="Z185" s="50">
        <f t="shared" si="83"/>
        <v>481.05</v>
      </c>
      <c r="AA185" s="51"/>
      <c r="AB185" s="52">
        <v>0.376</v>
      </c>
      <c r="AC185" s="50">
        <f t="shared" si="77"/>
        <v>0</v>
      </c>
      <c r="AD185" s="50">
        <f t="shared" si="78"/>
        <v>0</v>
      </c>
      <c r="AE185" s="50">
        <f t="shared" si="79"/>
        <v>6.016</v>
      </c>
      <c r="AF185" s="53">
        <f t="shared" si="84"/>
        <v>6.02</v>
      </c>
      <c r="AH185" s="4">
        <f t="shared" si="69"/>
        <v>481.05</v>
      </c>
      <c r="AJ185" s="4">
        <f t="shared" si="70"/>
        <v>481.05</v>
      </c>
      <c r="AL185" s="4">
        <f t="shared" si="71"/>
        <v>481.05</v>
      </c>
      <c r="AN185" s="4">
        <f t="shared" si="68"/>
        <v>481.05</v>
      </c>
      <c r="AO185" s="92"/>
      <c r="AQ185" s="93"/>
      <c r="AS185" s="93"/>
      <c r="AT185" s="93"/>
      <c r="AU185" s="93"/>
    </row>
    <row r="186" spans="1:47" x14ac:dyDescent="0.25">
      <c r="A186" s="201"/>
      <c r="B186" s="33" t="s">
        <v>252</v>
      </c>
      <c r="C186" s="34" t="s">
        <v>241</v>
      </c>
      <c r="D186" s="43">
        <v>10</v>
      </c>
      <c r="E186" s="86">
        <v>5</v>
      </c>
      <c r="F186" s="36">
        <v>50</v>
      </c>
      <c r="G186" s="59">
        <f t="shared" si="72"/>
        <v>455.85</v>
      </c>
      <c r="H186" s="37"/>
      <c r="I186" s="38" t="s">
        <v>158</v>
      </c>
      <c r="J186" s="39">
        <f t="shared" si="73"/>
        <v>0</v>
      </c>
      <c r="K186" s="64" t="s">
        <v>1041</v>
      </c>
      <c r="M186" s="64" t="s">
        <v>1042</v>
      </c>
      <c r="P186" s="68">
        <f t="shared" si="81"/>
        <v>0</v>
      </c>
      <c r="Q186" s="78"/>
      <c r="R186" s="71">
        <f t="shared" si="74"/>
        <v>0</v>
      </c>
      <c r="S186" s="32" t="str">
        <f t="shared" si="80"/>
        <v>-</v>
      </c>
      <c r="T186" s="2">
        <v>364.68</v>
      </c>
      <c r="U186" s="2"/>
      <c r="V186" s="49">
        <v>1.25</v>
      </c>
      <c r="W186" s="49">
        <f t="shared" si="75"/>
        <v>455.85</v>
      </c>
      <c r="X186" s="50">
        <f t="shared" si="76"/>
        <v>0</v>
      </c>
      <c r="Y186" s="63">
        <f t="shared" si="82"/>
        <v>455.85</v>
      </c>
      <c r="Z186" s="50">
        <f t="shared" si="83"/>
        <v>455.85</v>
      </c>
      <c r="AA186" s="51"/>
      <c r="AB186" s="52">
        <v>0.40799999999999997</v>
      </c>
      <c r="AC186" s="50">
        <f t="shared" si="77"/>
        <v>0</v>
      </c>
      <c r="AD186" s="50">
        <f t="shared" si="78"/>
        <v>0</v>
      </c>
      <c r="AE186" s="50">
        <f t="shared" si="79"/>
        <v>6.5279999999999996</v>
      </c>
      <c r="AF186" s="53">
        <f t="shared" si="84"/>
        <v>6.53</v>
      </c>
      <c r="AH186" s="4">
        <f t="shared" si="69"/>
        <v>455.85</v>
      </c>
      <c r="AJ186" s="4">
        <f t="shared" si="70"/>
        <v>455.85</v>
      </c>
      <c r="AL186" s="4">
        <f t="shared" si="71"/>
        <v>455.85</v>
      </c>
      <c r="AN186" s="4">
        <f t="shared" si="68"/>
        <v>455.85</v>
      </c>
      <c r="AO186" s="92"/>
      <c r="AQ186" s="93"/>
      <c r="AS186" s="93"/>
      <c r="AT186" s="93"/>
      <c r="AU186" s="93"/>
    </row>
    <row r="187" spans="1:47" x14ac:dyDescent="0.25">
      <c r="A187" s="201"/>
      <c r="B187" s="33" t="s">
        <v>82</v>
      </c>
      <c r="C187" s="34" t="s">
        <v>40</v>
      </c>
      <c r="D187" s="43">
        <v>5</v>
      </c>
      <c r="E187" s="86">
        <v>5</v>
      </c>
      <c r="F187" s="36">
        <v>50</v>
      </c>
      <c r="G187" s="59">
        <f t="shared" si="72"/>
        <v>289.79000000000002</v>
      </c>
      <c r="H187" s="37"/>
      <c r="I187" s="38" t="s">
        <v>158</v>
      </c>
      <c r="J187" s="39">
        <f t="shared" si="73"/>
        <v>0</v>
      </c>
      <c r="K187" s="64" t="s">
        <v>1043</v>
      </c>
      <c r="M187" s="64" t="s">
        <v>1044</v>
      </c>
      <c r="P187" s="68">
        <f t="shared" si="81"/>
        <v>0</v>
      </c>
      <c r="Q187" s="78"/>
      <c r="R187" s="71">
        <f t="shared" si="74"/>
        <v>0</v>
      </c>
      <c r="S187" s="32" t="str">
        <f t="shared" si="80"/>
        <v>-</v>
      </c>
      <c r="T187" s="2">
        <v>231.8295</v>
      </c>
      <c r="U187" s="2"/>
      <c r="V187" s="49">
        <v>1.25</v>
      </c>
      <c r="W187" s="49">
        <f t="shared" si="75"/>
        <v>289.78687500000001</v>
      </c>
      <c r="X187" s="50">
        <f t="shared" si="76"/>
        <v>0</v>
      </c>
      <c r="Y187" s="63">
        <f t="shared" si="82"/>
        <v>289.78687500000001</v>
      </c>
      <c r="Z187" s="50">
        <f t="shared" si="83"/>
        <v>289.79000000000002</v>
      </c>
      <c r="AA187" s="51"/>
      <c r="AB187" s="52">
        <v>0.246</v>
      </c>
      <c r="AC187" s="50">
        <f t="shared" si="77"/>
        <v>0</v>
      </c>
      <c r="AD187" s="50">
        <f t="shared" si="78"/>
        <v>0</v>
      </c>
      <c r="AE187" s="50">
        <f t="shared" si="79"/>
        <v>3.9359999999999999</v>
      </c>
      <c r="AF187" s="53">
        <f t="shared" si="84"/>
        <v>3.94</v>
      </c>
      <c r="AH187" s="4">
        <f t="shared" si="69"/>
        <v>289.79000000000002</v>
      </c>
      <c r="AJ187" s="4">
        <f t="shared" si="70"/>
        <v>289.79000000000002</v>
      </c>
      <c r="AL187" s="4">
        <f t="shared" si="71"/>
        <v>289.79000000000002</v>
      </c>
      <c r="AN187" s="4">
        <f t="shared" si="68"/>
        <v>289.79000000000002</v>
      </c>
      <c r="AO187" s="92"/>
      <c r="AQ187" s="93"/>
      <c r="AS187" s="93"/>
      <c r="AT187" s="93"/>
      <c r="AU187" s="93"/>
    </row>
    <row r="188" spans="1:47" x14ac:dyDescent="0.25">
      <c r="A188" s="201"/>
      <c r="B188" s="33" t="s">
        <v>667</v>
      </c>
      <c r="C188" s="34" t="s">
        <v>645</v>
      </c>
      <c r="D188" s="43">
        <v>5</v>
      </c>
      <c r="E188" s="86">
        <v>5</v>
      </c>
      <c r="F188" s="36">
        <v>50</v>
      </c>
      <c r="G188" s="59">
        <f t="shared" si="72"/>
        <v>309.10000000000002</v>
      </c>
      <c r="H188" s="37"/>
      <c r="I188" s="38" t="s">
        <v>158</v>
      </c>
      <c r="J188" s="39">
        <f t="shared" si="73"/>
        <v>0</v>
      </c>
      <c r="K188" s="64" t="s">
        <v>1045</v>
      </c>
      <c r="M188" s="64" t="s">
        <v>1046</v>
      </c>
      <c r="P188" s="68">
        <f t="shared" si="81"/>
        <v>0</v>
      </c>
      <c r="Q188" s="78"/>
      <c r="R188" s="71">
        <f t="shared" si="74"/>
        <v>0</v>
      </c>
      <c r="S188" s="32" t="str">
        <f t="shared" si="80"/>
        <v>-</v>
      </c>
      <c r="T188" s="2">
        <v>247.28</v>
      </c>
      <c r="U188" s="2"/>
      <c r="V188" s="49">
        <v>1.25</v>
      </c>
      <c r="W188" s="49">
        <f t="shared" si="75"/>
        <v>309.10000000000002</v>
      </c>
      <c r="X188" s="50">
        <f t="shared" si="76"/>
        <v>0</v>
      </c>
      <c r="Y188" s="63">
        <f t="shared" si="82"/>
        <v>309.10000000000002</v>
      </c>
      <c r="Z188" s="50">
        <f t="shared" si="83"/>
        <v>309.10000000000002</v>
      </c>
      <c r="AA188" s="51"/>
      <c r="AB188" s="52">
        <v>0.24</v>
      </c>
      <c r="AC188" s="50">
        <f t="shared" si="77"/>
        <v>0</v>
      </c>
      <c r="AD188" s="50">
        <f t="shared" si="78"/>
        <v>0</v>
      </c>
      <c r="AE188" s="50">
        <f t="shared" si="79"/>
        <v>3.84</v>
      </c>
      <c r="AF188" s="53">
        <f t="shared" si="84"/>
        <v>3.84</v>
      </c>
      <c r="AH188" s="4">
        <f t="shared" si="69"/>
        <v>309.10000000000002</v>
      </c>
      <c r="AJ188" s="4">
        <f t="shared" si="70"/>
        <v>309.10000000000002</v>
      </c>
      <c r="AL188" s="4">
        <f t="shared" si="71"/>
        <v>309.10000000000002</v>
      </c>
      <c r="AN188" s="4">
        <f t="shared" si="68"/>
        <v>309.10000000000002</v>
      </c>
      <c r="AO188" s="92"/>
      <c r="AQ188" s="93"/>
      <c r="AS188" s="93"/>
      <c r="AT188" s="93"/>
      <c r="AU188" s="93"/>
    </row>
    <row r="189" spans="1:47" x14ac:dyDescent="0.25">
      <c r="A189" s="201"/>
      <c r="B189" s="33" t="s">
        <v>668</v>
      </c>
      <c r="C189" s="34" t="s">
        <v>646</v>
      </c>
      <c r="D189" s="43">
        <v>5</v>
      </c>
      <c r="E189" s="86">
        <v>5</v>
      </c>
      <c r="F189" s="36">
        <v>30</v>
      </c>
      <c r="G189" s="59">
        <f t="shared" si="72"/>
        <v>358.6</v>
      </c>
      <c r="H189" s="37"/>
      <c r="I189" s="38" t="s">
        <v>158</v>
      </c>
      <c r="J189" s="39">
        <f t="shared" si="73"/>
        <v>0</v>
      </c>
      <c r="K189" s="64" t="s">
        <v>1047</v>
      </c>
      <c r="M189" s="64" t="s">
        <v>1048</v>
      </c>
      <c r="P189" s="68">
        <f t="shared" si="81"/>
        <v>0</v>
      </c>
      <c r="Q189" s="78"/>
      <c r="R189" s="71">
        <f t="shared" si="74"/>
        <v>0</v>
      </c>
      <c r="S189" s="32" t="str">
        <f t="shared" si="80"/>
        <v>-</v>
      </c>
      <c r="T189" s="2">
        <v>286.88</v>
      </c>
      <c r="U189" s="2"/>
      <c r="V189" s="49">
        <v>1.25</v>
      </c>
      <c r="W189" s="49">
        <f t="shared" si="75"/>
        <v>358.6</v>
      </c>
      <c r="X189" s="50">
        <f t="shared" si="76"/>
        <v>0</v>
      </c>
      <c r="Y189" s="63">
        <f t="shared" si="82"/>
        <v>358.6</v>
      </c>
      <c r="Z189" s="50">
        <f t="shared" si="83"/>
        <v>358.6</v>
      </c>
      <c r="AA189" s="51"/>
      <c r="AB189" s="52">
        <v>0.4133</v>
      </c>
      <c r="AC189" s="50">
        <f t="shared" si="77"/>
        <v>0</v>
      </c>
      <c r="AD189" s="50">
        <f t="shared" si="78"/>
        <v>0</v>
      </c>
      <c r="AE189" s="50">
        <f t="shared" si="79"/>
        <v>6.6128</v>
      </c>
      <c r="AF189" s="53">
        <f t="shared" si="84"/>
        <v>6.61</v>
      </c>
      <c r="AH189" s="4">
        <f t="shared" si="69"/>
        <v>358.6</v>
      </c>
      <c r="AJ189" s="4">
        <f t="shared" si="70"/>
        <v>358.6</v>
      </c>
      <c r="AL189" s="4">
        <f t="shared" si="71"/>
        <v>358.6</v>
      </c>
      <c r="AN189" s="4">
        <f t="shared" si="68"/>
        <v>358.6</v>
      </c>
      <c r="AO189" s="92"/>
      <c r="AQ189" s="93"/>
      <c r="AS189" s="93"/>
      <c r="AT189" s="93"/>
      <c r="AU189" s="93"/>
    </row>
    <row r="190" spans="1:47" x14ac:dyDescent="0.25">
      <c r="A190" s="201"/>
      <c r="B190" s="33" t="s">
        <v>669</v>
      </c>
      <c r="C190" s="97" t="s">
        <v>3488</v>
      </c>
      <c r="D190" s="43">
        <v>5</v>
      </c>
      <c r="E190" s="86">
        <v>5</v>
      </c>
      <c r="F190" s="36">
        <v>30</v>
      </c>
      <c r="G190" s="59">
        <f t="shared" si="72"/>
        <v>300</v>
      </c>
      <c r="H190" s="37"/>
      <c r="I190" s="38" t="s">
        <v>158</v>
      </c>
      <c r="J190" s="39">
        <f t="shared" si="73"/>
        <v>0</v>
      </c>
      <c r="K190" s="64" t="s">
        <v>1049</v>
      </c>
      <c r="M190" s="64" t="s">
        <v>1050</v>
      </c>
      <c r="P190" s="68">
        <f t="shared" si="81"/>
        <v>0</v>
      </c>
      <c r="Q190" s="78"/>
      <c r="R190" s="71">
        <f t="shared" si="74"/>
        <v>0</v>
      </c>
      <c r="S190" s="32" t="str">
        <f t="shared" si="80"/>
        <v>-</v>
      </c>
      <c r="T190" s="2">
        <v>240</v>
      </c>
      <c r="U190" s="2"/>
      <c r="V190" s="49">
        <v>1.25</v>
      </c>
      <c r="W190" s="49">
        <f t="shared" si="75"/>
        <v>300</v>
      </c>
      <c r="X190" s="50">
        <f t="shared" si="76"/>
        <v>0</v>
      </c>
      <c r="Y190" s="63">
        <f t="shared" si="82"/>
        <v>300</v>
      </c>
      <c r="Z190" s="50">
        <f t="shared" si="83"/>
        <v>300</v>
      </c>
      <c r="AA190" s="51"/>
      <c r="AB190" s="52">
        <v>0.42330000000000001</v>
      </c>
      <c r="AC190" s="50">
        <f t="shared" si="77"/>
        <v>0</v>
      </c>
      <c r="AD190" s="50">
        <f t="shared" si="78"/>
        <v>0</v>
      </c>
      <c r="AE190" s="50">
        <f t="shared" si="79"/>
        <v>6.7728000000000002</v>
      </c>
      <c r="AF190" s="53">
        <f t="shared" si="84"/>
        <v>6.77</v>
      </c>
      <c r="AH190" s="4">
        <f t="shared" si="69"/>
        <v>300</v>
      </c>
      <c r="AJ190" s="4">
        <f t="shared" si="70"/>
        <v>300</v>
      </c>
      <c r="AL190" s="4">
        <f t="shared" si="71"/>
        <v>300</v>
      </c>
      <c r="AN190" s="4">
        <f t="shared" si="68"/>
        <v>300</v>
      </c>
      <c r="AO190" s="92"/>
      <c r="AQ190" s="93"/>
      <c r="AS190" s="93"/>
      <c r="AT190" s="93"/>
      <c r="AU190" s="93"/>
    </row>
    <row r="191" spans="1:47" x14ac:dyDescent="0.25">
      <c r="A191" s="201"/>
      <c r="B191" s="33" t="s">
        <v>203</v>
      </c>
      <c r="C191" s="34" t="s">
        <v>177</v>
      </c>
      <c r="D191" s="43">
        <v>5</v>
      </c>
      <c r="E191" s="86">
        <v>5</v>
      </c>
      <c r="F191" s="36">
        <v>30</v>
      </c>
      <c r="G191" s="59">
        <f t="shared" si="72"/>
        <v>449.82</v>
      </c>
      <c r="H191" s="37"/>
      <c r="I191" s="38" t="s">
        <v>158</v>
      </c>
      <c r="J191" s="39">
        <f t="shared" si="73"/>
        <v>0</v>
      </c>
      <c r="K191" s="64" t="s">
        <v>1051</v>
      </c>
      <c r="M191" s="64" t="s">
        <v>1052</v>
      </c>
      <c r="P191" s="68">
        <f t="shared" si="81"/>
        <v>0</v>
      </c>
      <c r="Q191" s="78"/>
      <c r="R191" s="71">
        <f t="shared" si="74"/>
        <v>0</v>
      </c>
      <c r="S191" s="32" t="str">
        <f t="shared" si="80"/>
        <v>-</v>
      </c>
      <c r="T191" s="2">
        <v>359.85600000000005</v>
      </c>
      <c r="U191" s="2"/>
      <c r="V191" s="49">
        <v>1.25</v>
      </c>
      <c r="W191" s="49">
        <f t="shared" si="75"/>
        <v>449.82000000000005</v>
      </c>
      <c r="X191" s="50">
        <f t="shared" si="76"/>
        <v>0</v>
      </c>
      <c r="Y191" s="63">
        <f t="shared" si="82"/>
        <v>449.82000000000005</v>
      </c>
      <c r="Z191" s="50">
        <f t="shared" si="83"/>
        <v>449.82</v>
      </c>
      <c r="AA191" s="51"/>
      <c r="AB191" s="52">
        <v>0.4133</v>
      </c>
      <c r="AC191" s="50">
        <f t="shared" si="77"/>
        <v>0</v>
      </c>
      <c r="AD191" s="50">
        <f t="shared" si="78"/>
        <v>0</v>
      </c>
      <c r="AE191" s="50">
        <f t="shared" si="79"/>
        <v>6.6128</v>
      </c>
      <c r="AF191" s="53">
        <f t="shared" si="84"/>
        <v>6.61</v>
      </c>
      <c r="AH191" s="4">
        <f t="shared" si="69"/>
        <v>449.82</v>
      </c>
      <c r="AJ191" s="4">
        <f t="shared" si="70"/>
        <v>449.82</v>
      </c>
      <c r="AL191" s="4">
        <f t="shared" si="71"/>
        <v>449.82</v>
      </c>
      <c r="AN191" s="4">
        <f t="shared" si="68"/>
        <v>449.82</v>
      </c>
      <c r="AO191" s="92"/>
      <c r="AQ191" s="93"/>
      <c r="AS191" s="93"/>
      <c r="AT191" s="93"/>
      <c r="AU191" s="93"/>
    </row>
    <row r="192" spans="1:47" x14ac:dyDescent="0.25">
      <c r="A192" s="201"/>
      <c r="B192" s="33" t="s">
        <v>670</v>
      </c>
      <c r="C192" s="97" t="s">
        <v>3489</v>
      </c>
      <c r="D192" s="43">
        <v>5</v>
      </c>
      <c r="E192" s="86">
        <v>5</v>
      </c>
      <c r="F192" s="36">
        <v>30</v>
      </c>
      <c r="G192" s="59">
        <f t="shared" si="72"/>
        <v>356.25</v>
      </c>
      <c r="H192" s="37"/>
      <c r="I192" s="38" t="s">
        <v>158</v>
      </c>
      <c r="J192" s="39">
        <f t="shared" si="73"/>
        <v>0</v>
      </c>
      <c r="K192" s="64" t="s">
        <v>1053</v>
      </c>
      <c r="M192" s="64" t="s">
        <v>1054</v>
      </c>
      <c r="P192" s="68">
        <f t="shared" si="81"/>
        <v>0</v>
      </c>
      <c r="Q192" s="78"/>
      <c r="R192" s="71">
        <f t="shared" si="74"/>
        <v>0</v>
      </c>
      <c r="S192" s="32" t="str">
        <f t="shared" si="80"/>
        <v>-</v>
      </c>
      <c r="T192" s="2">
        <v>285</v>
      </c>
      <c r="U192" s="2"/>
      <c r="V192" s="49">
        <v>1.25</v>
      </c>
      <c r="W192" s="49">
        <f t="shared" si="75"/>
        <v>356.25</v>
      </c>
      <c r="X192" s="50">
        <f t="shared" si="76"/>
        <v>0</v>
      </c>
      <c r="Y192" s="63">
        <f t="shared" si="82"/>
        <v>356.25</v>
      </c>
      <c r="Z192" s="50">
        <f t="shared" si="83"/>
        <v>356.25</v>
      </c>
      <c r="AA192" s="51"/>
      <c r="AB192" s="52">
        <v>0.43</v>
      </c>
      <c r="AC192" s="50">
        <f t="shared" si="77"/>
        <v>0</v>
      </c>
      <c r="AD192" s="50">
        <f t="shared" si="78"/>
        <v>0</v>
      </c>
      <c r="AE192" s="50">
        <f t="shared" si="79"/>
        <v>6.88</v>
      </c>
      <c r="AF192" s="53">
        <f t="shared" si="84"/>
        <v>6.88</v>
      </c>
      <c r="AH192" s="4">
        <f t="shared" si="69"/>
        <v>356.25</v>
      </c>
      <c r="AJ192" s="4">
        <f t="shared" si="70"/>
        <v>356.25</v>
      </c>
      <c r="AL192" s="4">
        <f t="shared" si="71"/>
        <v>356.25</v>
      </c>
      <c r="AN192" s="4">
        <f t="shared" si="68"/>
        <v>356.25</v>
      </c>
      <c r="AO192" s="92"/>
      <c r="AQ192" s="93"/>
      <c r="AS192" s="93"/>
      <c r="AT192" s="93"/>
      <c r="AU192" s="93"/>
    </row>
    <row r="193" spans="1:47" x14ac:dyDescent="0.25">
      <c r="A193" s="201"/>
      <c r="B193" s="33" t="s">
        <v>671</v>
      </c>
      <c r="C193" s="34" t="s">
        <v>647</v>
      </c>
      <c r="D193" s="43">
        <v>5</v>
      </c>
      <c r="E193" s="86">
        <v>5</v>
      </c>
      <c r="F193" s="36">
        <v>20</v>
      </c>
      <c r="G193" s="59">
        <f t="shared" si="72"/>
        <v>528.11</v>
      </c>
      <c r="H193" s="37"/>
      <c r="I193" s="38" t="s">
        <v>158</v>
      </c>
      <c r="J193" s="39">
        <f t="shared" si="73"/>
        <v>0</v>
      </c>
      <c r="K193" s="64" t="s">
        <v>1055</v>
      </c>
      <c r="M193" s="64" t="s">
        <v>1056</v>
      </c>
      <c r="P193" s="68">
        <f t="shared" si="81"/>
        <v>0</v>
      </c>
      <c r="Q193" s="78"/>
      <c r="R193" s="71">
        <f t="shared" si="74"/>
        <v>0</v>
      </c>
      <c r="S193" s="32" t="str">
        <f t="shared" si="80"/>
        <v>-</v>
      </c>
      <c r="T193" s="2">
        <v>422.48950000000002</v>
      </c>
      <c r="U193" s="2"/>
      <c r="V193" s="49">
        <v>1.25</v>
      </c>
      <c r="W193" s="49">
        <f t="shared" si="75"/>
        <v>528.11187500000005</v>
      </c>
      <c r="X193" s="50">
        <f t="shared" si="76"/>
        <v>0</v>
      </c>
      <c r="Y193" s="63">
        <f t="shared" si="82"/>
        <v>528.11187500000005</v>
      </c>
      <c r="Z193" s="50">
        <f t="shared" si="83"/>
        <v>528.11</v>
      </c>
      <c r="AA193" s="51"/>
      <c r="AB193" s="52">
        <v>0.625</v>
      </c>
      <c r="AC193" s="50">
        <f t="shared" si="77"/>
        <v>0</v>
      </c>
      <c r="AD193" s="50">
        <f t="shared" si="78"/>
        <v>0</v>
      </c>
      <c r="AE193" s="50">
        <f t="shared" si="79"/>
        <v>10</v>
      </c>
      <c r="AF193" s="53">
        <f t="shared" si="84"/>
        <v>10</v>
      </c>
      <c r="AH193" s="4">
        <f t="shared" si="69"/>
        <v>528.11</v>
      </c>
      <c r="AJ193" s="4">
        <f t="shared" si="70"/>
        <v>528.11</v>
      </c>
      <c r="AL193" s="4">
        <f t="shared" si="71"/>
        <v>528.11</v>
      </c>
      <c r="AN193" s="4">
        <f t="shared" si="68"/>
        <v>528.11</v>
      </c>
      <c r="AO193" s="92"/>
      <c r="AQ193" s="93"/>
      <c r="AS193" s="93"/>
      <c r="AT193" s="93"/>
      <c r="AU193" s="93"/>
    </row>
    <row r="194" spans="1:47" x14ac:dyDescent="0.25">
      <c r="A194" s="201"/>
      <c r="B194" s="33" t="s">
        <v>672</v>
      </c>
      <c r="C194" s="34" t="s">
        <v>648</v>
      </c>
      <c r="D194" s="43">
        <v>5</v>
      </c>
      <c r="E194" s="86">
        <v>5</v>
      </c>
      <c r="F194" s="36">
        <v>20</v>
      </c>
      <c r="G194" s="59">
        <f t="shared" si="72"/>
        <v>561.11</v>
      </c>
      <c r="H194" s="37"/>
      <c r="I194" s="38" t="s">
        <v>158</v>
      </c>
      <c r="J194" s="39">
        <f t="shared" si="73"/>
        <v>0</v>
      </c>
      <c r="K194" s="64" t="s">
        <v>1057</v>
      </c>
      <c r="M194" s="64" t="s">
        <v>1058</v>
      </c>
      <c r="P194" s="68">
        <f t="shared" si="81"/>
        <v>0</v>
      </c>
      <c r="Q194" s="78"/>
      <c r="R194" s="71">
        <f t="shared" si="74"/>
        <v>0</v>
      </c>
      <c r="S194" s="32" t="str">
        <f t="shared" si="80"/>
        <v>-</v>
      </c>
      <c r="T194" s="2">
        <v>448.89</v>
      </c>
      <c r="U194" s="2"/>
      <c r="V194" s="49">
        <v>1.25</v>
      </c>
      <c r="W194" s="49">
        <f t="shared" si="75"/>
        <v>561.11249999999995</v>
      </c>
      <c r="X194" s="50">
        <f t="shared" si="76"/>
        <v>0</v>
      </c>
      <c r="Y194" s="63">
        <f t="shared" si="82"/>
        <v>561.11249999999995</v>
      </c>
      <c r="Z194" s="50">
        <f t="shared" si="83"/>
        <v>561.11</v>
      </c>
      <c r="AA194" s="51"/>
      <c r="AB194" s="52">
        <v>0.65</v>
      </c>
      <c r="AC194" s="50">
        <f t="shared" si="77"/>
        <v>0</v>
      </c>
      <c r="AD194" s="50">
        <f t="shared" si="78"/>
        <v>0</v>
      </c>
      <c r="AE194" s="50">
        <f t="shared" si="79"/>
        <v>10.4</v>
      </c>
      <c r="AF194" s="53">
        <f t="shared" si="84"/>
        <v>10.4</v>
      </c>
      <c r="AH194" s="4">
        <f t="shared" si="69"/>
        <v>561.11</v>
      </c>
      <c r="AJ194" s="4">
        <f t="shared" si="70"/>
        <v>561.11</v>
      </c>
      <c r="AL194" s="4">
        <f t="shared" si="71"/>
        <v>561.11</v>
      </c>
      <c r="AN194" s="4">
        <f t="shared" si="68"/>
        <v>561.11</v>
      </c>
      <c r="AO194" s="92"/>
      <c r="AQ194" s="93"/>
      <c r="AS194" s="93"/>
      <c r="AT194" s="93"/>
      <c r="AU194" s="93"/>
    </row>
    <row r="195" spans="1:47" x14ac:dyDescent="0.25">
      <c r="A195" s="201"/>
      <c r="B195" s="33" t="s">
        <v>253</v>
      </c>
      <c r="C195" s="34" t="s">
        <v>242</v>
      </c>
      <c r="D195" s="43">
        <v>5</v>
      </c>
      <c r="E195" s="86">
        <v>5</v>
      </c>
      <c r="F195" s="36">
        <v>20</v>
      </c>
      <c r="G195" s="59">
        <f t="shared" si="72"/>
        <v>627.83000000000004</v>
      </c>
      <c r="H195" s="37"/>
      <c r="I195" s="38" t="s">
        <v>158</v>
      </c>
      <c r="J195" s="39">
        <f t="shared" si="73"/>
        <v>0</v>
      </c>
      <c r="K195" s="64" t="s">
        <v>1059</v>
      </c>
      <c r="M195" s="64" t="s">
        <v>1060</v>
      </c>
      <c r="P195" s="68">
        <f t="shared" si="81"/>
        <v>0</v>
      </c>
      <c r="Q195" s="78"/>
      <c r="R195" s="71">
        <f t="shared" si="74"/>
        <v>0</v>
      </c>
      <c r="S195" s="32" t="str">
        <f t="shared" si="80"/>
        <v>-</v>
      </c>
      <c r="T195" s="2">
        <v>502.26024999999998</v>
      </c>
      <c r="U195" s="2"/>
      <c r="V195" s="49">
        <v>1.25</v>
      </c>
      <c r="W195" s="49">
        <f t="shared" si="75"/>
        <v>627.8253125</v>
      </c>
      <c r="X195" s="50">
        <f t="shared" si="76"/>
        <v>0</v>
      </c>
      <c r="Y195" s="63">
        <f t="shared" si="82"/>
        <v>627.8253125</v>
      </c>
      <c r="Z195" s="50">
        <f t="shared" si="83"/>
        <v>627.83000000000004</v>
      </c>
      <c r="AA195" s="51"/>
      <c r="AB195" s="52">
        <v>0.66500000000000004</v>
      </c>
      <c r="AC195" s="50">
        <f t="shared" si="77"/>
        <v>0</v>
      </c>
      <c r="AD195" s="50">
        <f t="shared" si="78"/>
        <v>0</v>
      </c>
      <c r="AE195" s="50">
        <f t="shared" si="79"/>
        <v>10.64</v>
      </c>
      <c r="AF195" s="53">
        <f t="shared" si="84"/>
        <v>10.64</v>
      </c>
      <c r="AH195" s="4">
        <f t="shared" si="69"/>
        <v>627.83000000000004</v>
      </c>
      <c r="AJ195" s="4">
        <f t="shared" si="70"/>
        <v>627.83000000000004</v>
      </c>
      <c r="AL195" s="4">
        <f t="shared" si="71"/>
        <v>627.83000000000004</v>
      </c>
      <c r="AN195" s="4">
        <f t="shared" si="68"/>
        <v>627.83000000000004</v>
      </c>
      <c r="AO195" s="92"/>
      <c r="AQ195" s="93"/>
      <c r="AS195" s="93"/>
      <c r="AT195" s="93"/>
      <c r="AU195" s="93"/>
    </row>
    <row r="196" spans="1:47" x14ac:dyDescent="0.25">
      <c r="A196" s="201"/>
      <c r="B196" s="33" t="s">
        <v>673</v>
      </c>
      <c r="C196" s="34" t="s">
        <v>649</v>
      </c>
      <c r="D196" s="43">
        <v>5</v>
      </c>
      <c r="E196" s="86">
        <v>5</v>
      </c>
      <c r="F196" s="36">
        <v>20</v>
      </c>
      <c r="G196" s="59">
        <f t="shared" si="72"/>
        <v>777.74</v>
      </c>
      <c r="H196" s="37"/>
      <c r="I196" s="38" t="s">
        <v>158</v>
      </c>
      <c r="J196" s="39">
        <f t="shared" si="73"/>
        <v>0</v>
      </c>
      <c r="K196" s="64" t="s">
        <v>1061</v>
      </c>
      <c r="M196" s="64" t="s">
        <v>1062</v>
      </c>
      <c r="P196" s="68">
        <f t="shared" si="81"/>
        <v>0</v>
      </c>
      <c r="Q196" s="78"/>
      <c r="R196" s="71">
        <f t="shared" si="74"/>
        <v>0</v>
      </c>
      <c r="S196" s="32" t="str">
        <f t="shared" si="80"/>
        <v>-</v>
      </c>
      <c r="T196" s="2">
        <v>622.19000000000005</v>
      </c>
      <c r="U196" s="2"/>
      <c r="V196" s="49">
        <v>1.25</v>
      </c>
      <c r="W196" s="49">
        <f t="shared" si="75"/>
        <v>777.73750000000007</v>
      </c>
      <c r="X196" s="50">
        <f t="shared" si="76"/>
        <v>0</v>
      </c>
      <c r="Y196" s="63">
        <f t="shared" si="82"/>
        <v>777.73750000000007</v>
      </c>
      <c r="Z196" s="50">
        <f t="shared" si="83"/>
        <v>777.74</v>
      </c>
      <c r="AA196" s="51"/>
      <c r="AB196" s="52">
        <v>0.69</v>
      </c>
      <c r="AC196" s="50">
        <f t="shared" si="77"/>
        <v>0</v>
      </c>
      <c r="AD196" s="50">
        <f t="shared" si="78"/>
        <v>0</v>
      </c>
      <c r="AE196" s="50">
        <f t="shared" si="79"/>
        <v>11.04</v>
      </c>
      <c r="AF196" s="53">
        <f t="shared" si="84"/>
        <v>11.04</v>
      </c>
      <c r="AH196" s="4">
        <f t="shared" si="69"/>
        <v>777.74</v>
      </c>
      <c r="AJ196" s="4">
        <f t="shared" si="70"/>
        <v>777.74</v>
      </c>
      <c r="AL196" s="4">
        <f t="shared" si="71"/>
        <v>777.74</v>
      </c>
      <c r="AN196" s="4">
        <f t="shared" si="68"/>
        <v>777.74</v>
      </c>
      <c r="AO196" s="92"/>
      <c r="AQ196" s="93"/>
      <c r="AS196" s="93"/>
      <c r="AT196" s="93"/>
      <c r="AU196" s="93"/>
    </row>
    <row r="197" spans="1:47" x14ac:dyDescent="0.25">
      <c r="A197" s="201"/>
      <c r="B197" s="33" t="s">
        <v>674</v>
      </c>
      <c r="C197" s="34" t="s">
        <v>650</v>
      </c>
      <c r="D197" s="43">
        <v>5</v>
      </c>
      <c r="E197" s="86">
        <v>5</v>
      </c>
      <c r="F197" s="36">
        <v>20</v>
      </c>
      <c r="G197" s="59">
        <f t="shared" si="72"/>
        <v>817.63</v>
      </c>
      <c r="H197" s="37"/>
      <c r="I197" s="38" t="s">
        <v>158</v>
      </c>
      <c r="J197" s="39">
        <f t="shared" si="73"/>
        <v>0</v>
      </c>
      <c r="K197" s="64" t="s">
        <v>1063</v>
      </c>
      <c r="M197" s="64" t="s">
        <v>1064</v>
      </c>
      <c r="P197" s="68">
        <f t="shared" si="81"/>
        <v>0</v>
      </c>
      <c r="Q197" s="78"/>
      <c r="R197" s="71">
        <f t="shared" si="74"/>
        <v>0</v>
      </c>
      <c r="S197" s="32" t="str">
        <f t="shared" si="80"/>
        <v>-</v>
      </c>
      <c r="T197" s="2">
        <v>654.1</v>
      </c>
      <c r="U197" s="2"/>
      <c r="V197" s="49">
        <v>1.25</v>
      </c>
      <c r="W197" s="49">
        <f t="shared" si="75"/>
        <v>817.625</v>
      </c>
      <c r="X197" s="50">
        <f t="shared" si="76"/>
        <v>0</v>
      </c>
      <c r="Y197" s="63">
        <f t="shared" si="82"/>
        <v>817.625</v>
      </c>
      <c r="Z197" s="50">
        <f t="shared" si="83"/>
        <v>817.63</v>
      </c>
      <c r="AA197" s="51"/>
      <c r="AB197" s="52">
        <v>0.71499999999999997</v>
      </c>
      <c r="AC197" s="50">
        <f t="shared" si="77"/>
        <v>0</v>
      </c>
      <c r="AD197" s="50">
        <f t="shared" si="78"/>
        <v>0</v>
      </c>
      <c r="AE197" s="50">
        <f t="shared" si="79"/>
        <v>11.44</v>
      </c>
      <c r="AF197" s="53">
        <f t="shared" si="84"/>
        <v>11.44</v>
      </c>
      <c r="AH197" s="4">
        <f t="shared" si="69"/>
        <v>817.63</v>
      </c>
      <c r="AJ197" s="4">
        <f t="shared" si="70"/>
        <v>817.63</v>
      </c>
      <c r="AL197" s="4">
        <f t="shared" si="71"/>
        <v>817.63</v>
      </c>
      <c r="AN197" s="4">
        <f t="shared" si="68"/>
        <v>817.63</v>
      </c>
      <c r="AO197" s="92"/>
      <c r="AQ197" s="93"/>
      <c r="AS197" s="93"/>
      <c r="AT197" s="93"/>
      <c r="AU197" s="93"/>
    </row>
    <row r="198" spans="1:47" x14ac:dyDescent="0.25">
      <c r="A198" s="201"/>
      <c r="B198" s="33" t="s">
        <v>675</v>
      </c>
      <c r="C198" s="97" t="s">
        <v>3490</v>
      </c>
      <c r="D198" s="43">
        <v>5</v>
      </c>
      <c r="E198" s="86">
        <v>5</v>
      </c>
      <c r="F198" s="36">
        <v>20</v>
      </c>
      <c r="G198" s="59">
        <f t="shared" si="72"/>
        <v>850</v>
      </c>
      <c r="H198" s="37"/>
      <c r="I198" s="38" t="s">
        <v>158</v>
      </c>
      <c r="J198" s="39">
        <f t="shared" si="73"/>
        <v>0</v>
      </c>
      <c r="K198" s="64" t="s">
        <v>1065</v>
      </c>
      <c r="M198" s="64" t="s">
        <v>1066</v>
      </c>
      <c r="P198" s="68">
        <f t="shared" si="81"/>
        <v>0</v>
      </c>
      <c r="Q198" s="78"/>
      <c r="R198" s="71">
        <f t="shared" si="74"/>
        <v>0</v>
      </c>
      <c r="S198" s="32" t="str">
        <f t="shared" si="80"/>
        <v>-</v>
      </c>
      <c r="T198" s="2">
        <v>680</v>
      </c>
      <c r="U198" s="2"/>
      <c r="V198" s="49">
        <v>1.25</v>
      </c>
      <c r="W198" s="49">
        <f t="shared" si="75"/>
        <v>850</v>
      </c>
      <c r="X198" s="50">
        <f t="shared" si="76"/>
        <v>0</v>
      </c>
      <c r="Y198" s="63">
        <f t="shared" si="82"/>
        <v>850</v>
      </c>
      <c r="Z198" s="50">
        <f t="shared" si="83"/>
        <v>850</v>
      </c>
      <c r="AA198" s="51"/>
      <c r="AB198" s="52">
        <v>0.73499999999999999</v>
      </c>
      <c r="AC198" s="50">
        <f t="shared" si="77"/>
        <v>0</v>
      </c>
      <c r="AD198" s="50">
        <f t="shared" si="78"/>
        <v>0</v>
      </c>
      <c r="AE198" s="50">
        <f t="shared" si="79"/>
        <v>11.76</v>
      </c>
      <c r="AF198" s="53">
        <f t="shared" si="84"/>
        <v>11.76</v>
      </c>
      <c r="AH198" s="4">
        <f t="shared" si="69"/>
        <v>850</v>
      </c>
      <c r="AJ198" s="4">
        <f t="shared" si="70"/>
        <v>850</v>
      </c>
      <c r="AL198" s="4">
        <f t="shared" si="71"/>
        <v>850</v>
      </c>
      <c r="AN198" s="4">
        <f t="shared" si="68"/>
        <v>850</v>
      </c>
      <c r="AO198" s="92"/>
      <c r="AQ198" s="93"/>
      <c r="AS198" s="93"/>
      <c r="AT198" s="93"/>
      <c r="AU198" s="93"/>
    </row>
    <row r="199" spans="1:47" x14ac:dyDescent="0.25">
      <c r="A199" s="201"/>
      <c r="B199" s="33" t="s">
        <v>204</v>
      </c>
      <c r="C199" s="34" t="s">
        <v>178</v>
      </c>
      <c r="D199" s="43">
        <v>5</v>
      </c>
      <c r="E199" s="86">
        <v>5</v>
      </c>
      <c r="F199" s="36">
        <v>30</v>
      </c>
      <c r="G199" s="59">
        <f t="shared" si="72"/>
        <v>1001.32</v>
      </c>
      <c r="H199" s="37"/>
      <c r="I199" s="38" t="s">
        <v>158</v>
      </c>
      <c r="J199" s="39">
        <f t="shared" si="73"/>
        <v>0</v>
      </c>
      <c r="K199" s="64" t="s">
        <v>1067</v>
      </c>
      <c r="M199" s="64" t="s">
        <v>1068</v>
      </c>
      <c r="P199" s="68">
        <f t="shared" si="81"/>
        <v>0</v>
      </c>
      <c r="Q199" s="78"/>
      <c r="R199" s="71">
        <f t="shared" si="74"/>
        <v>0</v>
      </c>
      <c r="S199" s="32" t="str">
        <f t="shared" si="80"/>
        <v>-</v>
      </c>
      <c r="T199" s="2">
        <v>801.05550000000005</v>
      </c>
      <c r="U199" s="2"/>
      <c r="V199" s="49">
        <v>1.25</v>
      </c>
      <c r="W199" s="49">
        <f t="shared" si="75"/>
        <v>1001.319375</v>
      </c>
      <c r="X199" s="50">
        <f t="shared" si="76"/>
        <v>0</v>
      </c>
      <c r="Y199" s="63">
        <f t="shared" si="82"/>
        <v>1001.319375</v>
      </c>
      <c r="Z199" s="50">
        <f t="shared" si="83"/>
        <v>1001.32</v>
      </c>
      <c r="AA199" s="51"/>
      <c r="AB199" s="52">
        <v>0.74670000000000003</v>
      </c>
      <c r="AC199" s="50">
        <f t="shared" si="77"/>
        <v>0</v>
      </c>
      <c r="AD199" s="50">
        <f t="shared" si="78"/>
        <v>0</v>
      </c>
      <c r="AE199" s="50">
        <f t="shared" si="79"/>
        <v>11.9472</v>
      </c>
      <c r="AF199" s="53">
        <f t="shared" si="84"/>
        <v>11.95</v>
      </c>
      <c r="AH199" s="4">
        <f t="shared" si="69"/>
        <v>1001.32</v>
      </c>
      <c r="AJ199" s="4">
        <f t="shared" si="70"/>
        <v>1001.32</v>
      </c>
      <c r="AL199" s="4">
        <f t="shared" si="71"/>
        <v>1001.32</v>
      </c>
      <c r="AN199" s="4">
        <f t="shared" si="68"/>
        <v>1001.32</v>
      </c>
      <c r="AO199" s="92"/>
      <c r="AQ199" s="93"/>
      <c r="AS199" s="93"/>
      <c r="AT199" s="93"/>
      <c r="AU199" s="93"/>
    </row>
    <row r="200" spans="1:47" x14ac:dyDescent="0.25">
      <c r="A200" s="201"/>
      <c r="B200" s="33" t="s">
        <v>676</v>
      </c>
      <c r="C200" s="34" t="s">
        <v>651</v>
      </c>
      <c r="D200" s="43">
        <v>5</v>
      </c>
      <c r="E200" s="86">
        <v>2</v>
      </c>
      <c r="F200" s="36">
        <v>12</v>
      </c>
      <c r="G200" s="59">
        <f t="shared" si="72"/>
        <v>1317.02</v>
      </c>
      <c r="H200" s="37"/>
      <c r="I200" s="38" t="s">
        <v>158</v>
      </c>
      <c r="J200" s="39">
        <f t="shared" si="73"/>
        <v>0</v>
      </c>
      <c r="K200" s="64" t="s">
        <v>1069</v>
      </c>
      <c r="M200" s="64" t="s">
        <v>1070</v>
      </c>
      <c r="P200" s="68">
        <f t="shared" si="81"/>
        <v>0</v>
      </c>
      <c r="Q200" s="78"/>
      <c r="R200" s="71">
        <f t="shared" si="74"/>
        <v>0</v>
      </c>
      <c r="S200" s="32" t="str">
        <f t="shared" si="80"/>
        <v>-</v>
      </c>
      <c r="T200" s="2">
        <v>1053.6196500000001</v>
      </c>
      <c r="U200" s="2"/>
      <c r="V200" s="49">
        <v>1.25</v>
      </c>
      <c r="W200" s="49">
        <f t="shared" si="75"/>
        <v>1317.0245625000002</v>
      </c>
      <c r="X200" s="50">
        <f t="shared" si="76"/>
        <v>0</v>
      </c>
      <c r="Y200" s="63">
        <f t="shared" si="82"/>
        <v>1317.0245625000002</v>
      </c>
      <c r="Z200" s="50">
        <f t="shared" si="83"/>
        <v>1317.02</v>
      </c>
      <c r="AA200" s="51"/>
      <c r="AB200" s="52">
        <v>1.4167000000000001</v>
      </c>
      <c r="AC200" s="50">
        <f t="shared" si="77"/>
        <v>0</v>
      </c>
      <c r="AD200" s="50">
        <f t="shared" si="78"/>
        <v>0</v>
      </c>
      <c r="AE200" s="50">
        <f t="shared" si="79"/>
        <v>22.667200000000001</v>
      </c>
      <c r="AF200" s="53">
        <f t="shared" si="84"/>
        <v>22.67</v>
      </c>
      <c r="AH200" s="4">
        <f t="shared" si="69"/>
        <v>1317.02</v>
      </c>
      <c r="AJ200" s="4">
        <f t="shared" si="70"/>
        <v>1317.02</v>
      </c>
      <c r="AL200" s="4">
        <f t="shared" si="71"/>
        <v>1317.02</v>
      </c>
      <c r="AN200" s="4">
        <f t="shared" si="68"/>
        <v>1317.02</v>
      </c>
      <c r="AO200" s="92"/>
      <c r="AQ200" s="93"/>
      <c r="AS200" s="93"/>
      <c r="AT200" s="93"/>
      <c r="AU200" s="93"/>
    </row>
    <row r="201" spans="1:47" x14ac:dyDescent="0.25">
      <c r="A201" s="201"/>
      <c r="B201" s="33" t="s">
        <v>677</v>
      </c>
      <c r="C201" s="97" t="s">
        <v>3491</v>
      </c>
      <c r="D201" s="35">
        <v>1</v>
      </c>
      <c r="E201" s="86">
        <v>12</v>
      </c>
      <c r="F201" s="36">
        <v>60</v>
      </c>
      <c r="G201" s="59">
        <f t="shared" si="72"/>
        <v>248.75</v>
      </c>
      <c r="H201" s="37"/>
      <c r="I201" s="38" t="s">
        <v>158</v>
      </c>
      <c r="J201" s="39">
        <f t="shared" si="73"/>
        <v>0</v>
      </c>
      <c r="K201" s="64" t="s">
        <v>1071</v>
      </c>
      <c r="M201" s="64" t="s">
        <v>1072</v>
      </c>
      <c r="P201" s="68">
        <f t="shared" si="81"/>
        <v>0</v>
      </c>
      <c r="Q201" s="78"/>
      <c r="R201" s="71">
        <f t="shared" si="74"/>
        <v>0</v>
      </c>
      <c r="S201" s="32" t="str">
        <f t="shared" si="80"/>
        <v>-</v>
      </c>
      <c r="T201" s="2">
        <v>199</v>
      </c>
      <c r="U201" s="2"/>
      <c r="V201" s="49">
        <v>1.25</v>
      </c>
      <c r="W201" s="49">
        <f t="shared" si="75"/>
        <v>248.75</v>
      </c>
      <c r="X201" s="50">
        <f t="shared" si="76"/>
        <v>0</v>
      </c>
      <c r="Y201" s="63">
        <f t="shared" si="82"/>
        <v>248.75</v>
      </c>
      <c r="Z201" s="50">
        <f t="shared" si="83"/>
        <v>248.75</v>
      </c>
      <c r="AA201" s="51"/>
      <c r="AB201" s="52">
        <v>0.29170000000000001</v>
      </c>
      <c r="AC201" s="50">
        <f t="shared" si="77"/>
        <v>0</v>
      </c>
      <c r="AD201" s="50">
        <f t="shared" si="78"/>
        <v>0</v>
      </c>
      <c r="AE201" s="50">
        <f t="shared" si="79"/>
        <v>4.6672000000000002</v>
      </c>
      <c r="AF201" s="53">
        <f t="shared" si="84"/>
        <v>4.67</v>
      </c>
      <c r="AH201" s="4">
        <f t="shared" si="69"/>
        <v>248.75</v>
      </c>
      <c r="AJ201" s="4">
        <f t="shared" si="70"/>
        <v>248.75</v>
      </c>
      <c r="AL201" s="4">
        <f t="shared" si="71"/>
        <v>248.75</v>
      </c>
      <c r="AN201" s="4">
        <f t="shared" si="68"/>
        <v>248.75</v>
      </c>
      <c r="AO201" s="92"/>
      <c r="AQ201" s="93"/>
      <c r="AS201" s="93"/>
      <c r="AT201" s="93"/>
      <c r="AU201" s="93"/>
    </row>
    <row r="202" spans="1:47" x14ac:dyDescent="0.25">
      <c r="A202" s="201"/>
      <c r="B202" s="199" t="s">
        <v>396</v>
      </c>
      <c r="C202" s="199"/>
      <c r="D202" s="199"/>
      <c r="E202" s="199"/>
      <c r="F202" s="199"/>
      <c r="G202" s="199"/>
      <c r="H202" s="199"/>
      <c r="I202" s="199"/>
      <c r="J202" s="199"/>
      <c r="O202" s="74" t="s">
        <v>757</v>
      </c>
      <c r="P202" s="75"/>
      <c r="Q202" s="76"/>
      <c r="R202" s="71"/>
      <c r="S202" s="71"/>
      <c r="T202"/>
      <c r="U202"/>
      <c r="AB202"/>
      <c r="AC202"/>
      <c r="AD202"/>
      <c r="AE202"/>
      <c r="AN202" s="4"/>
      <c r="AO202" s="92"/>
      <c r="AS202" s="93"/>
      <c r="AT202" s="93"/>
      <c r="AU202" s="93"/>
    </row>
    <row r="203" spans="1:47" ht="15" customHeight="1" x14ac:dyDescent="0.25">
      <c r="A203" s="201"/>
      <c r="B203" s="33" t="s">
        <v>400</v>
      </c>
      <c r="C203" s="34" t="s">
        <v>397</v>
      </c>
      <c r="D203" s="35">
        <v>1</v>
      </c>
      <c r="E203" s="86">
        <v>50</v>
      </c>
      <c r="F203" s="36">
        <v>500</v>
      </c>
      <c r="G203" s="59">
        <f t="shared" ref="G203:G214" si="85">AH203</f>
        <v>110.19</v>
      </c>
      <c r="H203" s="37"/>
      <c r="I203" s="38" t="s">
        <v>158</v>
      </c>
      <c r="J203" s="39">
        <f t="shared" ref="J203:J214" si="86">G203*H203</f>
        <v>0</v>
      </c>
      <c r="K203" s="64" t="s">
        <v>1073</v>
      </c>
      <c r="M203" s="64" t="s">
        <v>1074</v>
      </c>
      <c r="P203" s="68">
        <f t="shared" si="81"/>
        <v>0</v>
      </c>
      <c r="Q203" s="78"/>
      <c r="R203" s="71">
        <f t="shared" ref="R203:R220" si="87">IF(Q203&gt;0,Q203,P203)</f>
        <v>0</v>
      </c>
      <c r="S203" s="32" t="str">
        <f t="shared" si="80"/>
        <v>-</v>
      </c>
      <c r="T203" s="2">
        <v>88.15</v>
      </c>
      <c r="U203" s="2"/>
      <c r="V203" s="49">
        <v>1.25</v>
      </c>
      <c r="W203" s="49">
        <f t="shared" ref="W203:W214" si="88">T203*V203</f>
        <v>110.1875</v>
      </c>
      <c r="X203" s="50">
        <f t="shared" ref="X203:X214" si="89">R203*0.01</f>
        <v>0</v>
      </c>
      <c r="Y203" s="63">
        <f t="shared" si="82"/>
        <v>110.1875</v>
      </c>
      <c r="Z203" s="50">
        <f t="shared" si="83"/>
        <v>110.19</v>
      </c>
      <c r="AA203" s="51"/>
      <c r="AB203" s="52">
        <v>3.2000000000000001E-2</v>
      </c>
      <c r="AC203" s="50">
        <f t="shared" ref="AC203:AC214" si="90">H203*AB203</f>
        <v>0</v>
      </c>
      <c r="AD203" s="50">
        <f t="shared" ref="AD203:AD214" si="91">AC203*$P$7</f>
        <v>0</v>
      </c>
      <c r="AE203" s="50">
        <f t="shared" ref="AE203:AE214" si="92">AB203*$P$7</f>
        <v>0.51200000000000001</v>
      </c>
      <c r="AF203" s="53">
        <f t="shared" si="84"/>
        <v>0.51</v>
      </c>
      <c r="AH203" s="4">
        <f t="shared" si="69"/>
        <v>110.19</v>
      </c>
      <c r="AJ203" s="4">
        <f t="shared" si="70"/>
        <v>110.19</v>
      </c>
      <c r="AL203" s="4">
        <f t="shared" si="71"/>
        <v>110.19</v>
      </c>
      <c r="AN203" s="4">
        <f t="shared" ref="AN203:AN266" si="93">IF($V$3,AJ203-((AJ203*1.18031)-AJ203),AJ203)</f>
        <v>110.19</v>
      </c>
      <c r="AO203" s="92"/>
      <c r="AQ203" s="93"/>
      <c r="AS203" s="93"/>
      <c r="AT203" s="93"/>
      <c r="AU203" s="93"/>
    </row>
    <row r="204" spans="1:47" ht="15" customHeight="1" x14ac:dyDescent="0.25">
      <c r="A204" s="201"/>
      <c r="B204" s="33" t="s">
        <v>401</v>
      </c>
      <c r="C204" s="34" t="s">
        <v>1793</v>
      </c>
      <c r="D204" s="35">
        <v>1</v>
      </c>
      <c r="E204" s="86">
        <v>50</v>
      </c>
      <c r="F204" s="36">
        <v>500</v>
      </c>
      <c r="G204" s="59">
        <f t="shared" si="85"/>
        <v>101.19</v>
      </c>
      <c r="H204" s="37"/>
      <c r="I204" s="38" t="s">
        <v>158</v>
      </c>
      <c r="J204" s="39">
        <f t="shared" si="86"/>
        <v>0</v>
      </c>
      <c r="K204" s="64" t="s">
        <v>1075</v>
      </c>
      <c r="M204" s="64" t="s">
        <v>1076</v>
      </c>
      <c r="P204" s="68">
        <f t="shared" si="81"/>
        <v>0</v>
      </c>
      <c r="Q204" s="78"/>
      <c r="R204" s="71">
        <f t="shared" si="87"/>
        <v>0</v>
      </c>
      <c r="S204" s="32" t="str">
        <f t="shared" si="80"/>
        <v>-</v>
      </c>
      <c r="T204" s="2">
        <v>80.95</v>
      </c>
      <c r="U204" s="2"/>
      <c r="V204" s="49">
        <v>1.25</v>
      </c>
      <c r="W204" s="49">
        <f t="shared" si="88"/>
        <v>101.1875</v>
      </c>
      <c r="X204" s="50">
        <f t="shared" si="89"/>
        <v>0</v>
      </c>
      <c r="Y204" s="63">
        <f t="shared" si="82"/>
        <v>101.1875</v>
      </c>
      <c r="Z204" s="50">
        <f t="shared" si="83"/>
        <v>101.19</v>
      </c>
      <c r="AA204" s="51"/>
      <c r="AB204" s="52">
        <v>0.04</v>
      </c>
      <c r="AC204" s="50">
        <f t="shared" si="90"/>
        <v>0</v>
      </c>
      <c r="AD204" s="50">
        <f t="shared" si="91"/>
        <v>0</v>
      </c>
      <c r="AE204" s="50">
        <f t="shared" si="92"/>
        <v>0.64</v>
      </c>
      <c r="AF204" s="53">
        <f t="shared" si="84"/>
        <v>0.64</v>
      </c>
      <c r="AH204" s="4">
        <f t="shared" si="69"/>
        <v>101.19</v>
      </c>
      <c r="AJ204" s="4">
        <f t="shared" si="70"/>
        <v>101.19</v>
      </c>
      <c r="AL204" s="4">
        <f t="shared" si="71"/>
        <v>101.19</v>
      </c>
      <c r="AN204" s="4">
        <f t="shared" si="93"/>
        <v>101.19</v>
      </c>
      <c r="AO204" s="92"/>
      <c r="AQ204" s="93"/>
      <c r="AS204" s="93"/>
      <c r="AT204" s="93"/>
      <c r="AU204" s="93"/>
    </row>
    <row r="205" spans="1:47" ht="15" customHeight="1" x14ac:dyDescent="0.25">
      <c r="A205" s="201"/>
      <c r="B205" s="33" t="s">
        <v>402</v>
      </c>
      <c r="C205" s="34" t="s">
        <v>1794</v>
      </c>
      <c r="D205" s="35">
        <v>1</v>
      </c>
      <c r="E205" s="86">
        <v>50</v>
      </c>
      <c r="F205" s="36">
        <v>500</v>
      </c>
      <c r="G205" s="59">
        <f t="shared" si="85"/>
        <v>146.78</v>
      </c>
      <c r="H205" s="37"/>
      <c r="I205" s="38" t="s">
        <v>158</v>
      </c>
      <c r="J205" s="39">
        <f t="shared" si="86"/>
        <v>0</v>
      </c>
      <c r="K205" s="64" t="s">
        <v>1077</v>
      </c>
      <c r="M205" s="64" t="s">
        <v>1078</v>
      </c>
      <c r="P205" s="68">
        <f t="shared" si="81"/>
        <v>0</v>
      </c>
      <c r="Q205" s="78"/>
      <c r="R205" s="71">
        <f t="shared" si="87"/>
        <v>0</v>
      </c>
      <c r="S205" s="32" t="str">
        <f t="shared" si="80"/>
        <v>-</v>
      </c>
      <c r="T205" s="2">
        <v>117.425</v>
      </c>
      <c r="U205" s="2"/>
      <c r="V205" s="49">
        <v>1.25</v>
      </c>
      <c r="W205" s="49">
        <f t="shared" si="88"/>
        <v>146.78125</v>
      </c>
      <c r="X205" s="50">
        <f t="shared" si="89"/>
        <v>0</v>
      </c>
      <c r="Y205" s="63">
        <f t="shared" si="82"/>
        <v>146.78125</v>
      </c>
      <c r="Z205" s="50">
        <f t="shared" si="83"/>
        <v>146.78</v>
      </c>
      <c r="AA205" s="51"/>
      <c r="AB205" s="52">
        <v>0.05</v>
      </c>
      <c r="AC205" s="50">
        <f t="shared" si="90"/>
        <v>0</v>
      </c>
      <c r="AD205" s="50">
        <f t="shared" si="91"/>
        <v>0</v>
      </c>
      <c r="AE205" s="50">
        <f t="shared" si="92"/>
        <v>0.8</v>
      </c>
      <c r="AF205" s="53">
        <f t="shared" si="84"/>
        <v>0.8</v>
      </c>
      <c r="AH205" s="4">
        <f t="shared" si="69"/>
        <v>146.78</v>
      </c>
      <c r="AJ205" s="4">
        <f t="shared" si="70"/>
        <v>146.78</v>
      </c>
      <c r="AL205" s="4">
        <f t="shared" si="71"/>
        <v>146.78</v>
      </c>
      <c r="AN205" s="4">
        <f t="shared" si="93"/>
        <v>146.78</v>
      </c>
      <c r="AO205" s="92"/>
      <c r="AQ205" s="93"/>
      <c r="AS205" s="93"/>
      <c r="AT205" s="93"/>
      <c r="AU205" s="93"/>
    </row>
    <row r="206" spans="1:47" ht="15" customHeight="1" x14ac:dyDescent="0.25">
      <c r="A206" s="201"/>
      <c r="B206" s="33" t="s">
        <v>403</v>
      </c>
      <c r="C206" s="34" t="s">
        <v>1795</v>
      </c>
      <c r="D206" s="35">
        <v>1</v>
      </c>
      <c r="E206" s="86">
        <v>50</v>
      </c>
      <c r="F206" s="36">
        <v>500</v>
      </c>
      <c r="G206" s="59">
        <f t="shared" si="85"/>
        <v>176.19</v>
      </c>
      <c r="H206" s="37"/>
      <c r="I206" s="38" t="s">
        <v>158</v>
      </c>
      <c r="J206" s="39">
        <f t="shared" si="86"/>
        <v>0</v>
      </c>
      <c r="K206" s="64" t="s">
        <v>1079</v>
      </c>
      <c r="M206" s="64" t="s">
        <v>1080</v>
      </c>
      <c r="P206" s="68">
        <f t="shared" si="81"/>
        <v>0</v>
      </c>
      <c r="Q206" s="78"/>
      <c r="R206" s="71">
        <f t="shared" si="87"/>
        <v>0</v>
      </c>
      <c r="S206" s="32" t="str">
        <f t="shared" si="80"/>
        <v>-</v>
      </c>
      <c r="T206" s="2">
        <v>140.95399999999998</v>
      </c>
      <c r="U206" s="2"/>
      <c r="V206" s="49">
        <v>1.25</v>
      </c>
      <c r="W206" s="49">
        <f t="shared" si="88"/>
        <v>176.19249999999997</v>
      </c>
      <c r="X206" s="50">
        <f t="shared" si="89"/>
        <v>0</v>
      </c>
      <c r="Y206" s="63">
        <f t="shared" si="82"/>
        <v>176.19249999999997</v>
      </c>
      <c r="Z206" s="50">
        <f t="shared" si="83"/>
        <v>176.19</v>
      </c>
      <c r="AA206" s="51"/>
      <c r="AB206" s="52">
        <v>6.6000000000000003E-2</v>
      </c>
      <c r="AC206" s="50">
        <f t="shared" si="90"/>
        <v>0</v>
      </c>
      <c r="AD206" s="50">
        <f t="shared" si="91"/>
        <v>0</v>
      </c>
      <c r="AE206" s="50">
        <f t="shared" si="92"/>
        <v>1.056</v>
      </c>
      <c r="AF206" s="53">
        <f t="shared" si="84"/>
        <v>1.06</v>
      </c>
      <c r="AH206" s="4">
        <f t="shared" si="69"/>
        <v>176.19</v>
      </c>
      <c r="AJ206" s="4">
        <f t="shared" si="70"/>
        <v>176.19</v>
      </c>
      <c r="AL206" s="4">
        <f t="shared" si="71"/>
        <v>176.19</v>
      </c>
      <c r="AN206" s="4">
        <f t="shared" si="93"/>
        <v>176.19</v>
      </c>
      <c r="AO206" s="92"/>
      <c r="AQ206" s="93"/>
      <c r="AS206" s="93"/>
      <c r="AT206" s="93"/>
      <c r="AU206" s="93"/>
    </row>
    <row r="207" spans="1:47" ht="15" customHeight="1" x14ac:dyDescent="0.25">
      <c r="A207" s="201"/>
      <c r="B207" s="33" t="s">
        <v>404</v>
      </c>
      <c r="C207" s="34" t="s">
        <v>1796</v>
      </c>
      <c r="D207" s="35">
        <v>1</v>
      </c>
      <c r="E207" s="86">
        <v>50</v>
      </c>
      <c r="F207" s="36">
        <v>300</v>
      </c>
      <c r="G207" s="59">
        <f t="shared" si="85"/>
        <v>193.24</v>
      </c>
      <c r="H207" s="37"/>
      <c r="I207" s="38" t="s">
        <v>158</v>
      </c>
      <c r="J207" s="39">
        <f t="shared" si="86"/>
        <v>0</v>
      </c>
      <c r="K207" s="64" t="s">
        <v>1081</v>
      </c>
      <c r="M207" s="64" t="s">
        <v>1082</v>
      </c>
      <c r="P207" s="68">
        <f t="shared" si="81"/>
        <v>0</v>
      </c>
      <c r="Q207" s="78"/>
      <c r="R207" s="71">
        <f t="shared" si="87"/>
        <v>0</v>
      </c>
      <c r="S207" s="32" t="str">
        <f t="shared" si="80"/>
        <v>-</v>
      </c>
      <c r="T207" s="2">
        <v>154.59</v>
      </c>
      <c r="U207" s="2"/>
      <c r="V207" s="49">
        <v>1.25</v>
      </c>
      <c r="W207" s="49">
        <f t="shared" si="88"/>
        <v>193.23750000000001</v>
      </c>
      <c r="X207" s="50">
        <f t="shared" si="89"/>
        <v>0</v>
      </c>
      <c r="Y207" s="63">
        <f t="shared" si="82"/>
        <v>193.23750000000001</v>
      </c>
      <c r="Z207" s="50">
        <f t="shared" si="83"/>
        <v>193.24</v>
      </c>
      <c r="AA207" s="51"/>
      <c r="AB207" s="52">
        <v>8.3299999999999999E-2</v>
      </c>
      <c r="AC207" s="50">
        <f t="shared" si="90"/>
        <v>0</v>
      </c>
      <c r="AD207" s="50">
        <f t="shared" si="91"/>
        <v>0</v>
      </c>
      <c r="AE207" s="50">
        <f t="shared" si="92"/>
        <v>1.3328</v>
      </c>
      <c r="AF207" s="53">
        <f t="shared" si="84"/>
        <v>1.33</v>
      </c>
      <c r="AH207" s="4">
        <f t="shared" si="69"/>
        <v>193.24</v>
      </c>
      <c r="AJ207" s="4">
        <f t="shared" si="70"/>
        <v>193.24</v>
      </c>
      <c r="AL207" s="4">
        <f t="shared" si="71"/>
        <v>193.24</v>
      </c>
      <c r="AN207" s="4">
        <f t="shared" si="93"/>
        <v>193.24</v>
      </c>
      <c r="AO207" s="92"/>
      <c r="AQ207" s="93"/>
      <c r="AS207" s="93"/>
      <c r="AT207" s="93"/>
      <c r="AU207" s="93"/>
    </row>
    <row r="208" spans="1:47" ht="15" customHeight="1" x14ac:dyDescent="0.25">
      <c r="A208" s="201"/>
      <c r="B208" s="33" t="s">
        <v>484</v>
      </c>
      <c r="C208" s="34" t="s">
        <v>479</v>
      </c>
      <c r="D208" s="35">
        <v>1</v>
      </c>
      <c r="E208" s="86">
        <v>50</v>
      </c>
      <c r="F208" s="36">
        <v>250</v>
      </c>
      <c r="G208" s="59">
        <f t="shared" si="85"/>
        <v>233.5</v>
      </c>
      <c r="H208" s="37"/>
      <c r="I208" s="38" t="s">
        <v>158</v>
      </c>
      <c r="J208" s="39">
        <f t="shared" si="86"/>
        <v>0</v>
      </c>
      <c r="K208" s="64" t="s">
        <v>1083</v>
      </c>
      <c r="M208" s="64" t="s">
        <v>1084</v>
      </c>
      <c r="P208" s="68">
        <f t="shared" si="81"/>
        <v>0</v>
      </c>
      <c r="Q208" s="78"/>
      <c r="R208" s="71">
        <f t="shared" si="87"/>
        <v>0</v>
      </c>
      <c r="S208" s="32" t="str">
        <f t="shared" si="80"/>
        <v>-</v>
      </c>
      <c r="T208" s="2">
        <v>186.8</v>
      </c>
      <c r="U208" s="2"/>
      <c r="V208" s="49">
        <v>1.25</v>
      </c>
      <c r="W208" s="49">
        <f t="shared" si="88"/>
        <v>233.5</v>
      </c>
      <c r="X208" s="50">
        <f t="shared" si="89"/>
        <v>0</v>
      </c>
      <c r="Y208" s="63">
        <f t="shared" si="82"/>
        <v>233.5</v>
      </c>
      <c r="Z208" s="50">
        <f t="shared" si="83"/>
        <v>233.5</v>
      </c>
      <c r="AA208" s="51"/>
      <c r="AB208" s="52">
        <v>0.1</v>
      </c>
      <c r="AC208" s="50">
        <f t="shared" si="90"/>
        <v>0</v>
      </c>
      <c r="AD208" s="50">
        <f t="shared" si="91"/>
        <v>0</v>
      </c>
      <c r="AE208" s="50">
        <f t="shared" si="92"/>
        <v>1.6</v>
      </c>
      <c r="AF208" s="53">
        <f t="shared" si="84"/>
        <v>1.6</v>
      </c>
      <c r="AH208" s="4">
        <f t="shared" si="69"/>
        <v>233.5</v>
      </c>
      <c r="AJ208" s="4">
        <f t="shared" si="70"/>
        <v>233.5</v>
      </c>
      <c r="AL208" s="4">
        <f t="shared" si="71"/>
        <v>233.5</v>
      </c>
      <c r="AN208" s="4">
        <f t="shared" si="93"/>
        <v>233.5</v>
      </c>
      <c r="AO208" s="92"/>
      <c r="AQ208" s="93"/>
      <c r="AS208" s="93"/>
      <c r="AT208" s="93"/>
      <c r="AU208" s="93"/>
    </row>
    <row r="209" spans="1:47" ht="15" customHeight="1" x14ac:dyDescent="0.25">
      <c r="A209" s="201"/>
      <c r="B209" s="33" t="s">
        <v>405</v>
      </c>
      <c r="C209" s="34" t="s">
        <v>398</v>
      </c>
      <c r="D209" s="35">
        <v>1</v>
      </c>
      <c r="E209" s="86">
        <v>50</v>
      </c>
      <c r="F209" s="36">
        <v>200</v>
      </c>
      <c r="G209" s="59">
        <f t="shared" si="85"/>
        <v>275.76</v>
      </c>
      <c r="H209" s="37"/>
      <c r="I209" s="38" t="s">
        <v>158</v>
      </c>
      <c r="J209" s="39">
        <f t="shared" si="86"/>
        <v>0</v>
      </c>
      <c r="K209" s="64" t="s">
        <v>1085</v>
      </c>
      <c r="M209" s="64" t="s">
        <v>1086</v>
      </c>
      <c r="P209" s="68">
        <f t="shared" si="81"/>
        <v>0</v>
      </c>
      <c r="Q209" s="78"/>
      <c r="R209" s="71">
        <f t="shared" si="87"/>
        <v>0</v>
      </c>
      <c r="S209" s="32" t="str">
        <f t="shared" si="80"/>
        <v>-</v>
      </c>
      <c r="T209" s="2">
        <v>220.61</v>
      </c>
      <c r="U209" s="2"/>
      <c r="V209" s="49">
        <v>1.25</v>
      </c>
      <c r="W209" s="49">
        <f t="shared" si="88"/>
        <v>275.76250000000005</v>
      </c>
      <c r="X209" s="50">
        <f t="shared" si="89"/>
        <v>0</v>
      </c>
      <c r="Y209" s="63">
        <f t="shared" si="82"/>
        <v>275.76250000000005</v>
      </c>
      <c r="Z209" s="50">
        <f t="shared" si="83"/>
        <v>275.76</v>
      </c>
      <c r="AA209" s="51"/>
      <c r="AB209" s="52">
        <v>0.125</v>
      </c>
      <c r="AC209" s="50">
        <f t="shared" si="90"/>
        <v>0</v>
      </c>
      <c r="AD209" s="50">
        <f t="shared" si="91"/>
        <v>0</v>
      </c>
      <c r="AE209" s="50">
        <f t="shared" si="92"/>
        <v>2</v>
      </c>
      <c r="AF209" s="53">
        <f t="shared" si="84"/>
        <v>2</v>
      </c>
      <c r="AH209" s="4">
        <f t="shared" si="69"/>
        <v>275.76</v>
      </c>
      <c r="AJ209" s="4">
        <f t="shared" si="70"/>
        <v>275.76</v>
      </c>
      <c r="AL209" s="4">
        <f t="shared" si="71"/>
        <v>275.76</v>
      </c>
      <c r="AN209" s="4">
        <f t="shared" si="93"/>
        <v>275.76</v>
      </c>
      <c r="AO209" s="92"/>
      <c r="AQ209" s="93"/>
      <c r="AS209" s="93"/>
      <c r="AT209" s="93"/>
      <c r="AU209" s="93"/>
    </row>
    <row r="210" spans="1:47" ht="15" customHeight="1" x14ac:dyDescent="0.25">
      <c r="A210" s="201"/>
      <c r="B210" s="33" t="s">
        <v>485</v>
      </c>
      <c r="C210" s="34" t="s">
        <v>480</v>
      </c>
      <c r="D210" s="35">
        <v>1</v>
      </c>
      <c r="E210" s="86">
        <v>15</v>
      </c>
      <c r="F210" s="36">
        <v>150</v>
      </c>
      <c r="G210" s="59">
        <f t="shared" si="85"/>
        <v>337.81</v>
      </c>
      <c r="H210" s="37"/>
      <c r="I210" s="38" t="s">
        <v>158</v>
      </c>
      <c r="J210" s="39">
        <f t="shared" si="86"/>
        <v>0</v>
      </c>
      <c r="K210" s="64" t="s">
        <v>1087</v>
      </c>
      <c r="M210" s="64" t="s">
        <v>1088</v>
      </c>
      <c r="P210" s="68">
        <f t="shared" si="81"/>
        <v>0</v>
      </c>
      <c r="Q210" s="78"/>
      <c r="R210" s="71">
        <f t="shared" si="87"/>
        <v>0</v>
      </c>
      <c r="S210" s="32" t="str">
        <f t="shared" si="80"/>
        <v>-</v>
      </c>
      <c r="T210" s="2">
        <v>270.25</v>
      </c>
      <c r="U210" s="2"/>
      <c r="V210" s="49">
        <v>1.25</v>
      </c>
      <c r="W210" s="49">
        <f t="shared" si="88"/>
        <v>337.8125</v>
      </c>
      <c r="X210" s="50">
        <f t="shared" si="89"/>
        <v>0</v>
      </c>
      <c r="Y210" s="63">
        <f t="shared" si="82"/>
        <v>337.8125</v>
      </c>
      <c r="Z210" s="50">
        <f t="shared" si="83"/>
        <v>337.81</v>
      </c>
      <c r="AA210" s="51"/>
      <c r="AB210" s="52">
        <v>0.1467</v>
      </c>
      <c r="AC210" s="50">
        <f t="shared" si="90"/>
        <v>0</v>
      </c>
      <c r="AD210" s="50">
        <f t="shared" si="91"/>
        <v>0</v>
      </c>
      <c r="AE210" s="50">
        <f t="shared" si="92"/>
        <v>2.3472</v>
      </c>
      <c r="AF210" s="53">
        <f t="shared" si="84"/>
        <v>2.35</v>
      </c>
      <c r="AH210" s="4">
        <f t="shared" si="69"/>
        <v>337.81</v>
      </c>
      <c r="AJ210" s="4">
        <f t="shared" si="70"/>
        <v>337.81</v>
      </c>
      <c r="AL210" s="4">
        <f t="shared" si="71"/>
        <v>337.81</v>
      </c>
      <c r="AN210" s="4">
        <f t="shared" si="93"/>
        <v>337.81</v>
      </c>
      <c r="AO210" s="92"/>
      <c r="AQ210" s="93"/>
      <c r="AS210" s="93"/>
      <c r="AT210" s="93"/>
      <c r="AU210" s="93"/>
    </row>
    <row r="211" spans="1:47" ht="15" customHeight="1" x14ac:dyDescent="0.25">
      <c r="A211" s="201"/>
      <c r="B211" s="33" t="s">
        <v>406</v>
      </c>
      <c r="C211" s="34" t="s">
        <v>399</v>
      </c>
      <c r="D211" s="35">
        <v>1</v>
      </c>
      <c r="E211" s="86">
        <v>20</v>
      </c>
      <c r="F211" s="36">
        <v>120</v>
      </c>
      <c r="G211" s="59">
        <f t="shared" si="85"/>
        <v>398.26</v>
      </c>
      <c r="H211" s="37"/>
      <c r="I211" s="38" t="s">
        <v>158</v>
      </c>
      <c r="J211" s="39">
        <f t="shared" si="86"/>
        <v>0</v>
      </c>
      <c r="K211" s="64" t="s">
        <v>1089</v>
      </c>
      <c r="M211" s="64" t="s">
        <v>1090</v>
      </c>
      <c r="P211" s="68">
        <f t="shared" si="81"/>
        <v>0</v>
      </c>
      <c r="Q211" s="78"/>
      <c r="R211" s="71">
        <f t="shared" si="87"/>
        <v>0</v>
      </c>
      <c r="S211" s="32" t="str">
        <f t="shared" si="80"/>
        <v>-</v>
      </c>
      <c r="T211" s="2">
        <v>318.60399999999998</v>
      </c>
      <c r="U211" s="2"/>
      <c r="V211" s="49">
        <v>1.25</v>
      </c>
      <c r="W211" s="49">
        <f t="shared" si="88"/>
        <v>398.255</v>
      </c>
      <c r="X211" s="50">
        <f t="shared" si="89"/>
        <v>0</v>
      </c>
      <c r="Y211" s="63">
        <f t="shared" si="82"/>
        <v>398.255</v>
      </c>
      <c r="Z211" s="50">
        <f t="shared" si="83"/>
        <v>398.26</v>
      </c>
      <c r="AA211" s="51"/>
      <c r="AB211" s="52">
        <v>0.17499999999999999</v>
      </c>
      <c r="AC211" s="50">
        <f t="shared" si="90"/>
        <v>0</v>
      </c>
      <c r="AD211" s="50">
        <f t="shared" si="91"/>
        <v>0</v>
      </c>
      <c r="AE211" s="50">
        <f t="shared" si="92"/>
        <v>2.8</v>
      </c>
      <c r="AF211" s="53">
        <f t="shared" si="84"/>
        <v>2.8</v>
      </c>
      <c r="AH211" s="4">
        <f t="shared" ref="AH211:AH274" si="94">ROUNDUP(AN211,2)</f>
        <v>398.26</v>
      </c>
      <c r="AJ211" s="4">
        <f t="shared" ref="AJ211:AJ274" si="95">IF($V$4,AL211+AF211,AL211)</f>
        <v>398.26</v>
      </c>
      <c r="AL211" s="4">
        <f t="shared" ref="AL211:AL274" si="96">IF($V$5,Z211-Z211*10%,Z211)</f>
        <v>398.26</v>
      </c>
      <c r="AN211" s="4">
        <f t="shared" si="93"/>
        <v>398.26</v>
      </c>
      <c r="AO211" s="92"/>
      <c r="AQ211" s="93"/>
      <c r="AS211" s="93"/>
      <c r="AT211" s="93"/>
      <c r="AU211" s="93"/>
    </row>
    <row r="212" spans="1:47" ht="15" customHeight="1" x14ac:dyDescent="0.25">
      <c r="A212" s="201"/>
      <c r="B212" s="33" t="s">
        <v>486</v>
      </c>
      <c r="C212" s="34" t="s">
        <v>481</v>
      </c>
      <c r="D212" s="35">
        <v>1</v>
      </c>
      <c r="E212" s="86">
        <v>20</v>
      </c>
      <c r="F212" s="36">
        <v>120</v>
      </c>
      <c r="G212" s="59">
        <f t="shared" si="85"/>
        <v>365.04</v>
      </c>
      <c r="H212" s="37"/>
      <c r="I212" s="38" t="s">
        <v>158</v>
      </c>
      <c r="J212" s="39">
        <f t="shared" si="86"/>
        <v>0</v>
      </c>
      <c r="K212" s="64" t="s">
        <v>1091</v>
      </c>
      <c r="M212" s="64" t="s">
        <v>1092</v>
      </c>
      <c r="P212" s="68">
        <f t="shared" si="81"/>
        <v>0</v>
      </c>
      <c r="Q212" s="78"/>
      <c r="R212" s="71">
        <f t="shared" si="87"/>
        <v>0</v>
      </c>
      <c r="S212" s="32" t="str">
        <f t="shared" si="80"/>
        <v>-</v>
      </c>
      <c r="T212" s="2">
        <v>292.02999999999997</v>
      </c>
      <c r="U212" s="2"/>
      <c r="V212" s="49">
        <v>1.25</v>
      </c>
      <c r="W212" s="49">
        <f t="shared" si="88"/>
        <v>365.03749999999997</v>
      </c>
      <c r="X212" s="50">
        <f t="shared" si="89"/>
        <v>0</v>
      </c>
      <c r="Y212" s="63">
        <f t="shared" si="82"/>
        <v>365.03749999999997</v>
      </c>
      <c r="Z212" s="50">
        <f t="shared" si="83"/>
        <v>365.04</v>
      </c>
      <c r="AA212" s="51"/>
      <c r="AB212" s="52">
        <v>0.20830000000000001</v>
      </c>
      <c r="AC212" s="50">
        <f t="shared" si="90"/>
        <v>0</v>
      </c>
      <c r="AD212" s="50">
        <f t="shared" si="91"/>
        <v>0</v>
      </c>
      <c r="AE212" s="50">
        <f t="shared" si="92"/>
        <v>3.3328000000000002</v>
      </c>
      <c r="AF212" s="53">
        <f t="shared" si="84"/>
        <v>3.33</v>
      </c>
      <c r="AH212" s="4">
        <f t="shared" si="94"/>
        <v>365.04</v>
      </c>
      <c r="AJ212" s="4">
        <f t="shared" si="95"/>
        <v>365.04</v>
      </c>
      <c r="AL212" s="4">
        <f t="shared" si="96"/>
        <v>365.04</v>
      </c>
      <c r="AN212" s="4">
        <f t="shared" si="93"/>
        <v>365.04</v>
      </c>
      <c r="AO212" s="92"/>
      <c r="AQ212" s="93"/>
      <c r="AS212" s="93"/>
      <c r="AT212" s="93"/>
      <c r="AU212" s="93"/>
    </row>
    <row r="213" spans="1:47" ht="15" customHeight="1" x14ac:dyDescent="0.25">
      <c r="A213" s="201"/>
      <c r="B213" s="33" t="s">
        <v>487</v>
      </c>
      <c r="C213" s="34" t="s">
        <v>482</v>
      </c>
      <c r="D213" s="35">
        <v>1</v>
      </c>
      <c r="E213" s="86">
        <v>20</v>
      </c>
      <c r="F213" s="36">
        <v>100</v>
      </c>
      <c r="G213" s="59">
        <f t="shared" si="85"/>
        <v>452.09</v>
      </c>
      <c r="H213" s="37"/>
      <c r="I213" s="38" t="s">
        <v>158</v>
      </c>
      <c r="J213" s="39">
        <f t="shared" si="86"/>
        <v>0</v>
      </c>
      <c r="K213" s="64" t="s">
        <v>1093</v>
      </c>
      <c r="M213" s="64" t="s">
        <v>1094</v>
      </c>
      <c r="P213" s="68">
        <f t="shared" si="81"/>
        <v>0</v>
      </c>
      <c r="Q213" s="78"/>
      <c r="R213" s="71">
        <f t="shared" si="87"/>
        <v>0</v>
      </c>
      <c r="S213" s="32" t="str">
        <f t="shared" si="80"/>
        <v>-</v>
      </c>
      <c r="T213" s="2">
        <v>361.66900000000004</v>
      </c>
      <c r="U213" s="2"/>
      <c r="V213" s="49">
        <v>1.25</v>
      </c>
      <c r="W213" s="49">
        <f t="shared" si="88"/>
        <v>452.08625000000006</v>
      </c>
      <c r="X213" s="50">
        <f t="shared" si="89"/>
        <v>0</v>
      </c>
      <c r="Y213" s="63">
        <f t="shared" si="82"/>
        <v>452.08625000000006</v>
      </c>
      <c r="Z213" s="50">
        <f t="shared" si="83"/>
        <v>452.09</v>
      </c>
      <c r="AA213" s="51"/>
      <c r="AB213" s="52">
        <v>0.24</v>
      </c>
      <c r="AC213" s="50">
        <f t="shared" si="90"/>
        <v>0</v>
      </c>
      <c r="AD213" s="50">
        <f t="shared" si="91"/>
        <v>0</v>
      </c>
      <c r="AE213" s="50">
        <f t="shared" si="92"/>
        <v>3.84</v>
      </c>
      <c r="AF213" s="53">
        <f t="shared" si="84"/>
        <v>3.84</v>
      </c>
      <c r="AH213" s="4">
        <f t="shared" si="94"/>
        <v>452.09</v>
      </c>
      <c r="AJ213" s="4">
        <f t="shared" si="95"/>
        <v>452.09</v>
      </c>
      <c r="AL213" s="4">
        <f t="shared" si="96"/>
        <v>452.09</v>
      </c>
      <c r="AN213" s="4">
        <f t="shared" si="93"/>
        <v>452.09</v>
      </c>
      <c r="AO213" s="92"/>
      <c r="AQ213" s="93"/>
      <c r="AS213" s="93"/>
      <c r="AT213" s="93"/>
      <c r="AU213" s="93"/>
    </row>
    <row r="214" spans="1:47" ht="15" customHeight="1" x14ac:dyDescent="0.25">
      <c r="A214" s="201"/>
      <c r="B214" s="33" t="s">
        <v>488</v>
      </c>
      <c r="C214" s="34" t="s">
        <v>483</v>
      </c>
      <c r="D214" s="35">
        <v>1</v>
      </c>
      <c r="E214" s="86">
        <v>20</v>
      </c>
      <c r="F214" s="36">
        <v>100</v>
      </c>
      <c r="G214" s="59">
        <f t="shared" si="85"/>
        <v>531.25</v>
      </c>
      <c r="H214" s="37"/>
      <c r="I214" s="38" t="s">
        <v>158</v>
      </c>
      <c r="J214" s="39">
        <f t="shared" si="86"/>
        <v>0</v>
      </c>
      <c r="K214" s="64" t="s">
        <v>1095</v>
      </c>
      <c r="M214" s="64" t="s">
        <v>1096</v>
      </c>
      <c r="P214" s="68">
        <f t="shared" si="81"/>
        <v>0</v>
      </c>
      <c r="Q214" s="78"/>
      <c r="R214" s="71">
        <f t="shared" si="87"/>
        <v>0</v>
      </c>
      <c r="S214" s="32" t="str">
        <f t="shared" si="80"/>
        <v>-</v>
      </c>
      <c r="T214" s="2">
        <v>425</v>
      </c>
      <c r="U214" s="2"/>
      <c r="V214" s="49">
        <v>1.25</v>
      </c>
      <c r="W214" s="49">
        <f t="shared" si="88"/>
        <v>531.25</v>
      </c>
      <c r="X214" s="50">
        <f t="shared" si="89"/>
        <v>0</v>
      </c>
      <c r="Y214" s="63">
        <f t="shared" si="82"/>
        <v>531.25</v>
      </c>
      <c r="Z214" s="50">
        <f t="shared" si="83"/>
        <v>531.25</v>
      </c>
      <c r="AA214" s="51"/>
      <c r="AB214" s="52">
        <v>0.27</v>
      </c>
      <c r="AC214" s="50">
        <f t="shared" si="90"/>
        <v>0</v>
      </c>
      <c r="AD214" s="50">
        <f t="shared" si="91"/>
        <v>0</v>
      </c>
      <c r="AE214" s="50">
        <f t="shared" si="92"/>
        <v>4.32</v>
      </c>
      <c r="AF214" s="53">
        <f t="shared" si="84"/>
        <v>4.32</v>
      </c>
      <c r="AH214" s="4">
        <f t="shared" si="94"/>
        <v>531.25</v>
      </c>
      <c r="AJ214" s="4">
        <f t="shared" si="95"/>
        <v>531.25</v>
      </c>
      <c r="AL214" s="4">
        <f t="shared" si="96"/>
        <v>531.25</v>
      </c>
      <c r="AN214" s="4">
        <f t="shared" si="93"/>
        <v>531.25</v>
      </c>
      <c r="AO214" s="92"/>
      <c r="AQ214" s="93"/>
      <c r="AS214" s="93"/>
      <c r="AT214" s="93"/>
      <c r="AU214" s="93"/>
    </row>
    <row r="215" spans="1:47" x14ac:dyDescent="0.25">
      <c r="A215" s="201"/>
      <c r="B215" s="199" t="s">
        <v>132</v>
      </c>
      <c r="C215" s="199"/>
      <c r="D215" s="199"/>
      <c r="E215" s="199"/>
      <c r="F215" s="199"/>
      <c r="G215" s="199"/>
      <c r="H215" s="199"/>
      <c r="I215" s="199"/>
      <c r="J215" s="199"/>
      <c r="O215" s="74" t="s">
        <v>132</v>
      </c>
      <c r="P215" s="75"/>
      <c r="Q215" s="76"/>
      <c r="R215"/>
      <c r="T215"/>
      <c r="U215"/>
      <c r="AB215"/>
      <c r="AC215"/>
      <c r="AD215"/>
      <c r="AE215"/>
      <c r="AN215" s="4"/>
      <c r="AO215" s="92"/>
      <c r="AS215" s="93"/>
      <c r="AT215" s="93"/>
      <c r="AU215" s="93"/>
    </row>
    <row r="216" spans="1:47" x14ac:dyDescent="0.25">
      <c r="A216" s="201"/>
      <c r="B216" s="33" t="s">
        <v>81</v>
      </c>
      <c r="C216" s="34" t="s">
        <v>41</v>
      </c>
      <c r="D216" s="35">
        <v>1</v>
      </c>
      <c r="E216" s="86">
        <v>25</v>
      </c>
      <c r="F216" s="36">
        <v>200</v>
      </c>
      <c r="G216" s="59">
        <f>AH216</f>
        <v>175.76</v>
      </c>
      <c r="H216" s="37"/>
      <c r="I216" s="38" t="s">
        <v>158</v>
      </c>
      <c r="J216" s="39">
        <f>G216*H216</f>
        <v>0</v>
      </c>
      <c r="K216" s="64" t="s">
        <v>1097</v>
      </c>
      <c r="M216" s="64" t="s">
        <v>1098</v>
      </c>
      <c r="P216" s="68">
        <f t="shared" si="81"/>
        <v>0</v>
      </c>
      <c r="Q216" s="78"/>
      <c r="R216" s="71">
        <f t="shared" si="87"/>
        <v>0</v>
      </c>
      <c r="S216" s="32" t="str">
        <f t="shared" si="80"/>
        <v>-</v>
      </c>
      <c r="T216" s="2">
        <v>140.61000000000001</v>
      </c>
      <c r="U216" s="2"/>
      <c r="V216" s="49">
        <v>1.25</v>
      </c>
      <c r="W216" s="49">
        <f>T216*V216</f>
        <v>175.76250000000002</v>
      </c>
      <c r="X216" s="50">
        <f>R216*0.01</f>
        <v>0</v>
      </c>
      <c r="Y216" s="63">
        <f t="shared" si="82"/>
        <v>175.76250000000002</v>
      </c>
      <c r="Z216" s="50">
        <f t="shared" si="83"/>
        <v>175.76</v>
      </c>
      <c r="AA216" s="51"/>
      <c r="AB216" s="52">
        <v>4.1500000000000002E-2</v>
      </c>
      <c r="AC216" s="50">
        <f>H216*AB216</f>
        <v>0</v>
      </c>
      <c r="AD216" s="50">
        <f>AC216*$P$7</f>
        <v>0</v>
      </c>
      <c r="AE216" s="50">
        <f>AB216*$P$7</f>
        <v>0.66400000000000003</v>
      </c>
      <c r="AF216" s="53">
        <f t="shared" si="84"/>
        <v>0.66</v>
      </c>
      <c r="AH216" s="4">
        <f t="shared" si="94"/>
        <v>175.76</v>
      </c>
      <c r="AJ216" s="4">
        <f t="shared" si="95"/>
        <v>175.76</v>
      </c>
      <c r="AL216" s="4">
        <f t="shared" si="96"/>
        <v>175.76</v>
      </c>
      <c r="AN216" s="4">
        <f t="shared" si="93"/>
        <v>175.76</v>
      </c>
      <c r="AO216" s="92"/>
      <c r="AQ216" s="93"/>
      <c r="AS216" s="93"/>
      <c r="AT216" s="93"/>
      <c r="AU216" s="93"/>
    </row>
    <row r="217" spans="1:47" x14ac:dyDescent="0.25">
      <c r="A217" s="201"/>
      <c r="B217" s="33" t="s">
        <v>80</v>
      </c>
      <c r="C217" s="34" t="s">
        <v>44</v>
      </c>
      <c r="D217" s="35">
        <v>1</v>
      </c>
      <c r="E217" s="86">
        <v>32</v>
      </c>
      <c r="F217" s="36">
        <v>128</v>
      </c>
      <c r="G217" s="59">
        <f>AH217</f>
        <v>330.99</v>
      </c>
      <c r="H217" s="37"/>
      <c r="I217" s="38" t="s">
        <v>158</v>
      </c>
      <c r="J217" s="39">
        <f>G217*H217</f>
        <v>0</v>
      </c>
      <c r="K217" s="64" t="s">
        <v>1099</v>
      </c>
      <c r="M217" s="64" t="s">
        <v>1100</v>
      </c>
      <c r="P217" s="68">
        <f t="shared" si="81"/>
        <v>0</v>
      </c>
      <c r="Q217" s="78"/>
      <c r="R217" s="71">
        <f t="shared" si="87"/>
        <v>0</v>
      </c>
      <c r="S217" s="32" t="str">
        <f t="shared" si="80"/>
        <v>-</v>
      </c>
      <c r="T217" s="2">
        <v>264.78900000000004</v>
      </c>
      <c r="U217" s="2"/>
      <c r="V217" s="49">
        <v>1.25</v>
      </c>
      <c r="W217" s="49">
        <f>T217*V217</f>
        <v>330.98625000000004</v>
      </c>
      <c r="X217" s="50">
        <f>R217*0.01</f>
        <v>0</v>
      </c>
      <c r="Y217" s="63">
        <f t="shared" si="82"/>
        <v>330.98625000000004</v>
      </c>
      <c r="Z217" s="50">
        <f t="shared" si="83"/>
        <v>330.99</v>
      </c>
      <c r="AA217" s="51"/>
      <c r="AB217" s="52">
        <v>7.421875E-2</v>
      </c>
      <c r="AC217" s="50">
        <f>H217*AB217</f>
        <v>0</v>
      </c>
      <c r="AD217" s="50">
        <f>AC217*$P$7</f>
        <v>0</v>
      </c>
      <c r="AE217" s="50">
        <f>AB217*$P$7</f>
        <v>1.1875</v>
      </c>
      <c r="AF217" s="53">
        <f t="shared" si="84"/>
        <v>1.19</v>
      </c>
      <c r="AH217" s="4">
        <f t="shared" si="94"/>
        <v>330.99</v>
      </c>
      <c r="AJ217" s="4">
        <f t="shared" si="95"/>
        <v>330.99</v>
      </c>
      <c r="AL217" s="4">
        <f t="shared" si="96"/>
        <v>330.99</v>
      </c>
      <c r="AN217" s="4">
        <f t="shared" si="93"/>
        <v>330.99</v>
      </c>
      <c r="AO217" s="92"/>
      <c r="AQ217" s="93"/>
      <c r="AS217" s="93"/>
      <c r="AT217" s="93"/>
      <c r="AU217" s="93"/>
    </row>
    <row r="218" spans="1:47" x14ac:dyDescent="0.25">
      <c r="A218" s="201"/>
      <c r="B218" s="33" t="s">
        <v>79</v>
      </c>
      <c r="C218" s="34" t="s">
        <v>43</v>
      </c>
      <c r="D218" s="35">
        <v>1</v>
      </c>
      <c r="E218" s="86">
        <v>25</v>
      </c>
      <c r="F218" s="36">
        <v>100</v>
      </c>
      <c r="G218" s="59">
        <f>AH218</f>
        <v>519.44000000000005</v>
      </c>
      <c r="H218" s="37"/>
      <c r="I218" s="38" t="s">
        <v>158</v>
      </c>
      <c r="J218" s="39">
        <f>G218*H218</f>
        <v>0</v>
      </c>
      <c r="K218" s="64" t="s">
        <v>1101</v>
      </c>
      <c r="M218" s="64" t="s">
        <v>1102</v>
      </c>
      <c r="P218" s="68">
        <f t="shared" si="81"/>
        <v>0</v>
      </c>
      <c r="Q218" s="78"/>
      <c r="R218" s="71">
        <f t="shared" si="87"/>
        <v>0</v>
      </c>
      <c r="S218" s="32" t="str">
        <f t="shared" si="80"/>
        <v>-</v>
      </c>
      <c r="T218" s="2">
        <v>415.548</v>
      </c>
      <c r="U218" s="2"/>
      <c r="V218" s="49">
        <v>1.25</v>
      </c>
      <c r="W218" s="49">
        <f>T218*V218</f>
        <v>519.43499999999995</v>
      </c>
      <c r="X218" s="50">
        <f>R218*0.01</f>
        <v>0</v>
      </c>
      <c r="Y218" s="63">
        <f t="shared" si="82"/>
        <v>519.43499999999995</v>
      </c>
      <c r="Z218" s="50">
        <f t="shared" si="83"/>
        <v>519.44000000000005</v>
      </c>
      <c r="AA218" s="51"/>
      <c r="AB218" s="52">
        <v>0.184</v>
      </c>
      <c r="AC218" s="50">
        <f>H218*AB218</f>
        <v>0</v>
      </c>
      <c r="AD218" s="50">
        <f>AC218*$P$7</f>
        <v>0</v>
      </c>
      <c r="AE218" s="50">
        <f>AB218*$P$7</f>
        <v>2.944</v>
      </c>
      <c r="AF218" s="53">
        <f t="shared" si="84"/>
        <v>2.94</v>
      </c>
      <c r="AH218" s="4">
        <f t="shared" si="94"/>
        <v>519.44000000000005</v>
      </c>
      <c r="AJ218" s="4">
        <f t="shared" si="95"/>
        <v>519.44000000000005</v>
      </c>
      <c r="AL218" s="4">
        <f t="shared" si="96"/>
        <v>519.44000000000005</v>
      </c>
      <c r="AN218" s="4">
        <f t="shared" si="93"/>
        <v>519.44000000000005</v>
      </c>
      <c r="AO218" s="92"/>
      <c r="AQ218" s="93"/>
      <c r="AS218" s="93"/>
      <c r="AT218" s="93"/>
      <c r="AU218" s="93"/>
    </row>
    <row r="219" spans="1:47" x14ac:dyDescent="0.25">
      <c r="A219" s="201"/>
      <c r="B219" s="33" t="s">
        <v>78</v>
      </c>
      <c r="C219" s="34" t="s">
        <v>42</v>
      </c>
      <c r="D219" s="35">
        <v>1</v>
      </c>
      <c r="E219" s="86">
        <v>25</v>
      </c>
      <c r="F219" s="36">
        <v>50</v>
      </c>
      <c r="G219" s="59">
        <f>AH219</f>
        <v>871.57</v>
      </c>
      <c r="H219" s="37"/>
      <c r="I219" s="38" t="s">
        <v>158</v>
      </c>
      <c r="J219" s="39">
        <f>G219*H219</f>
        <v>0</v>
      </c>
      <c r="K219" s="64" t="s">
        <v>1103</v>
      </c>
      <c r="M219" s="64" t="s">
        <v>1104</v>
      </c>
      <c r="P219" s="68">
        <f t="shared" si="81"/>
        <v>0</v>
      </c>
      <c r="Q219" s="78"/>
      <c r="R219" s="71">
        <f t="shared" si="87"/>
        <v>0</v>
      </c>
      <c r="S219" s="32" t="str">
        <f t="shared" si="80"/>
        <v>-</v>
      </c>
      <c r="T219" s="2">
        <v>697.25249999999994</v>
      </c>
      <c r="U219" s="2"/>
      <c r="V219" s="49">
        <v>1.25</v>
      </c>
      <c r="W219" s="49">
        <f>T219*V219</f>
        <v>871.56562499999995</v>
      </c>
      <c r="X219" s="50">
        <f>R219*0.01</f>
        <v>0</v>
      </c>
      <c r="Y219" s="63">
        <f t="shared" si="82"/>
        <v>871.56562499999995</v>
      </c>
      <c r="Z219" s="50">
        <f t="shared" si="83"/>
        <v>871.57</v>
      </c>
      <c r="AA219" s="51"/>
      <c r="AB219" s="52">
        <v>0.26</v>
      </c>
      <c r="AC219" s="50">
        <f>H219*AB219</f>
        <v>0</v>
      </c>
      <c r="AD219" s="50">
        <f>AC219*$P$7</f>
        <v>0</v>
      </c>
      <c r="AE219" s="50">
        <f>AB219*$P$7</f>
        <v>4.16</v>
      </c>
      <c r="AF219" s="53">
        <f t="shared" si="84"/>
        <v>4.16</v>
      </c>
      <c r="AH219" s="4">
        <f t="shared" si="94"/>
        <v>871.57</v>
      </c>
      <c r="AJ219" s="4">
        <f t="shared" si="95"/>
        <v>871.57</v>
      </c>
      <c r="AL219" s="4">
        <f t="shared" si="96"/>
        <v>871.57</v>
      </c>
      <c r="AN219" s="4">
        <f t="shared" si="93"/>
        <v>871.57</v>
      </c>
      <c r="AO219" s="92"/>
      <c r="AQ219" s="93"/>
      <c r="AS219" s="93"/>
      <c r="AT219" s="93"/>
      <c r="AU219" s="93"/>
    </row>
    <row r="220" spans="1:47" x14ac:dyDescent="0.25">
      <c r="A220" s="201"/>
      <c r="B220" s="33" t="s">
        <v>321</v>
      </c>
      <c r="C220" s="34" t="s">
        <v>302</v>
      </c>
      <c r="D220" s="35">
        <v>1</v>
      </c>
      <c r="E220" s="86">
        <v>25</v>
      </c>
      <c r="F220" s="36">
        <v>40</v>
      </c>
      <c r="G220" s="59">
        <f>AH220</f>
        <v>700.48</v>
      </c>
      <c r="H220" s="37"/>
      <c r="I220" s="38" t="s">
        <v>158</v>
      </c>
      <c r="J220" s="39">
        <f>G220*H220</f>
        <v>0</v>
      </c>
      <c r="K220" s="64" t="s">
        <v>1105</v>
      </c>
      <c r="M220" s="64" t="s">
        <v>1106</v>
      </c>
      <c r="P220" s="68">
        <f t="shared" si="81"/>
        <v>0</v>
      </c>
      <c r="Q220" s="78"/>
      <c r="R220" s="71">
        <f t="shared" si="87"/>
        <v>0</v>
      </c>
      <c r="S220" s="32" t="str">
        <f t="shared" si="80"/>
        <v>-</v>
      </c>
      <c r="T220" s="2">
        <v>560.3850000000001</v>
      </c>
      <c r="U220" s="2"/>
      <c r="V220" s="49">
        <v>1.25</v>
      </c>
      <c r="W220" s="49">
        <f>T220*V220</f>
        <v>700.48125000000016</v>
      </c>
      <c r="X220" s="50">
        <f>R220*0.01</f>
        <v>0</v>
      </c>
      <c r="Y220" s="63">
        <f t="shared" si="82"/>
        <v>700.48125000000016</v>
      </c>
      <c r="Z220" s="50">
        <f t="shared" si="83"/>
        <v>700.48</v>
      </c>
      <c r="AA220" s="51"/>
      <c r="AB220" s="52">
        <v>0.27500000000000002</v>
      </c>
      <c r="AC220" s="50">
        <f>H220*AB220</f>
        <v>0</v>
      </c>
      <c r="AD220" s="50">
        <f>AC220*$P$7</f>
        <v>0</v>
      </c>
      <c r="AE220" s="50">
        <f>AB220*$P$7</f>
        <v>4.4000000000000004</v>
      </c>
      <c r="AF220" s="53">
        <f t="shared" si="84"/>
        <v>4.4000000000000004</v>
      </c>
      <c r="AH220" s="4">
        <f t="shared" si="94"/>
        <v>700.48</v>
      </c>
      <c r="AJ220" s="4">
        <f t="shared" si="95"/>
        <v>700.48</v>
      </c>
      <c r="AL220" s="4">
        <f t="shared" si="96"/>
        <v>700.48</v>
      </c>
      <c r="AN220" s="4">
        <f t="shared" si="93"/>
        <v>700.48</v>
      </c>
      <c r="AO220" s="92"/>
      <c r="AQ220" s="93"/>
      <c r="AS220" s="93"/>
      <c r="AT220" s="93"/>
      <c r="AU220" s="93"/>
    </row>
    <row r="221" spans="1:47" x14ac:dyDescent="0.25">
      <c r="A221" s="201"/>
      <c r="B221" s="199" t="s">
        <v>133</v>
      </c>
      <c r="C221" s="199"/>
      <c r="D221" s="199"/>
      <c r="E221" s="199"/>
      <c r="F221" s="199"/>
      <c r="G221" s="199"/>
      <c r="H221" s="199"/>
      <c r="I221" s="199"/>
      <c r="J221" s="199"/>
      <c r="O221" s="74" t="s">
        <v>133</v>
      </c>
      <c r="P221" s="75"/>
      <c r="Q221" s="76"/>
      <c r="R221" s="71"/>
      <c r="S221" s="71"/>
      <c r="T221"/>
      <c r="U221"/>
      <c r="AB221"/>
      <c r="AC221"/>
      <c r="AD221"/>
      <c r="AE221"/>
      <c r="AN221" s="4"/>
      <c r="AO221" s="92"/>
      <c r="AS221" s="93"/>
      <c r="AT221" s="93"/>
      <c r="AU221" s="93"/>
    </row>
    <row r="222" spans="1:47" x14ac:dyDescent="0.25">
      <c r="A222" s="201"/>
      <c r="B222" s="33" t="s">
        <v>77</v>
      </c>
      <c r="C222" s="96" t="s">
        <v>3308</v>
      </c>
      <c r="D222" s="43">
        <v>10</v>
      </c>
      <c r="E222" s="86">
        <v>10</v>
      </c>
      <c r="F222" s="36">
        <v>500</v>
      </c>
      <c r="G222" s="59">
        <f t="shared" ref="G222:G249" si="97">AH222</f>
        <v>180.76</v>
      </c>
      <c r="H222" s="37"/>
      <c r="I222" s="38" t="s">
        <v>158</v>
      </c>
      <c r="J222" s="39">
        <f t="shared" ref="J222:J249" si="98">G222*H222</f>
        <v>0</v>
      </c>
      <c r="K222" s="64" t="s">
        <v>1107</v>
      </c>
      <c r="M222" s="64" t="s">
        <v>1108</v>
      </c>
      <c r="P222" s="68">
        <f t="shared" si="81"/>
        <v>0</v>
      </c>
      <c r="Q222" s="78"/>
      <c r="R222" s="71">
        <f t="shared" ref="R222:R249" si="99">IF(Q222&gt;0,Q222,P222)</f>
        <v>0</v>
      </c>
      <c r="S222" s="32" t="str">
        <f t="shared" si="80"/>
        <v>-</v>
      </c>
      <c r="T222" s="2">
        <v>144.61000000000001</v>
      </c>
      <c r="U222" s="2"/>
      <c r="V222" s="49">
        <v>1.25</v>
      </c>
      <c r="W222" s="49">
        <f t="shared" ref="W222:W249" si="100">T222*V222</f>
        <v>180.76250000000002</v>
      </c>
      <c r="X222" s="50">
        <f t="shared" ref="X222:X249" si="101">R222*0.01</f>
        <v>0</v>
      </c>
      <c r="Y222" s="63">
        <f t="shared" si="82"/>
        <v>180.76250000000002</v>
      </c>
      <c r="Z222" s="50">
        <f t="shared" si="83"/>
        <v>180.76</v>
      </c>
      <c r="AA222" s="51"/>
      <c r="AB222" s="52">
        <v>2.9399999999999999E-2</v>
      </c>
      <c r="AC222" s="50">
        <f t="shared" ref="AC222:AC249" si="102">H222*AB222</f>
        <v>0</v>
      </c>
      <c r="AD222" s="50">
        <f t="shared" ref="AD222:AD249" si="103">AC222*$P$7</f>
        <v>0</v>
      </c>
      <c r="AE222" s="50">
        <f t="shared" ref="AE222:AE249" si="104">AB222*$P$7</f>
        <v>0.47039999999999998</v>
      </c>
      <c r="AF222" s="53">
        <f t="shared" si="84"/>
        <v>0.47</v>
      </c>
      <c r="AH222" s="4">
        <f t="shared" si="94"/>
        <v>180.76</v>
      </c>
      <c r="AJ222" s="4">
        <f t="shared" si="95"/>
        <v>180.76</v>
      </c>
      <c r="AL222" s="4">
        <f t="shared" si="96"/>
        <v>180.76</v>
      </c>
      <c r="AN222" s="4">
        <f t="shared" si="93"/>
        <v>180.76</v>
      </c>
      <c r="AO222" s="92"/>
      <c r="AQ222" s="93"/>
      <c r="AS222" s="93"/>
      <c r="AT222" s="93"/>
      <c r="AU222" s="93"/>
    </row>
    <row r="223" spans="1:47" x14ac:dyDescent="0.25">
      <c r="A223" s="201"/>
      <c r="B223" s="33" t="s">
        <v>76</v>
      </c>
      <c r="C223" s="34" t="s">
        <v>3309</v>
      </c>
      <c r="D223" s="43">
        <v>10</v>
      </c>
      <c r="E223" s="86">
        <v>10</v>
      </c>
      <c r="F223" s="36">
        <v>500</v>
      </c>
      <c r="G223" s="59">
        <f t="shared" si="97"/>
        <v>199.53</v>
      </c>
      <c r="H223" s="37"/>
      <c r="I223" s="38" t="s">
        <v>158</v>
      </c>
      <c r="J223" s="39">
        <f t="shared" si="98"/>
        <v>0</v>
      </c>
      <c r="K223" s="64" t="s">
        <v>1109</v>
      </c>
      <c r="M223" s="64" t="s">
        <v>1110</v>
      </c>
      <c r="P223" s="68">
        <f t="shared" si="81"/>
        <v>0</v>
      </c>
      <c r="Q223" s="78"/>
      <c r="R223" s="71">
        <f t="shared" si="99"/>
        <v>0</v>
      </c>
      <c r="S223" s="32" t="str">
        <f t="shared" si="80"/>
        <v>-</v>
      </c>
      <c r="T223" s="2">
        <v>159.62</v>
      </c>
      <c r="U223" s="2"/>
      <c r="V223" s="49">
        <v>1.25</v>
      </c>
      <c r="W223" s="49">
        <f t="shared" si="100"/>
        <v>199.52500000000001</v>
      </c>
      <c r="X223" s="50">
        <f t="shared" si="101"/>
        <v>0</v>
      </c>
      <c r="Y223" s="63">
        <f t="shared" si="82"/>
        <v>199.52500000000001</v>
      </c>
      <c r="Z223" s="50">
        <f t="shared" si="83"/>
        <v>199.53</v>
      </c>
      <c r="AA223" s="51"/>
      <c r="AB223" s="52">
        <v>3.5999999999999997E-2</v>
      </c>
      <c r="AC223" s="50">
        <f t="shared" si="102"/>
        <v>0</v>
      </c>
      <c r="AD223" s="50">
        <f t="shared" si="103"/>
        <v>0</v>
      </c>
      <c r="AE223" s="50">
        <f t="shared" si="104"/>
        <v>0.57599999999999996</v>
      </c>
      <c r="AF223" s="53">
        <f t="shared" si="84"/>
        <v>0.57999999999999996</v>
      </c>
      <c r="AH223" s="4">
        <f t="shared" si="94"/>
        <v>199.53</v>
      </c>
      <c r="AJ223" s="4">
        <f t="shared" si="95"/>
        <v>199.53</v>
      </c>
      <c r="AL223" s="4">
        <f t="shared" si="96"/>
        <v>199.53</v>
      </c>
      <c r="AN223" s="4">
        <f t="shared" si="93"/>
        <v>199.53</v>
      </c>
      <c r="AO223" s="92"/>
      <c r="AQ223" s="93"/>
      <c r="AS223" s="93"/>
      <c r="AT223" s="93"/>
      <c r="AU223" s="93"/>
    </row>
    <row r="224" spans="1:47" x14ac:dyDescent="0.25">
      <c r="A224" s="201"/>
      <c r="B224" s="33" t="s">
        <v>75</v>
      </c>
      <c r="C224" s="96" t="s">
        <v>3310</v>
      </c>
      <c r="D224" s="43">
        <v>10</v>
      </c>
      <c r="E224" s="86">
        <v>10</v>
      </c>
      <c r="F224" s="36">
        <v>500</v>
      </c>
      <c r="G224" s="59">
        <f t="shared" si="97"/>
        <v>249.83</v>
      </c>
      <c r="H224" s="37"/>
      <c r="I224" s="38" t="s">
        <v>158</v>
      </c>
      <c r="J224" s="39">
        <f t="shared" si="98"/>
        <v>0</v>
      </c>
      <c r="K224" s="64" t="s">
        <v>1111</v>
      </c>
      <c r="M224" s="64" t="s">
        <v>1112</v>
      </c>
      <c r="P224" s="68">
        <f t="shared" si="81"/>
        <v>0</v>
      </c>
      <c r="Q224" s="78"/>
      <c r="R224" s="71">
        <f t="shared" si="99"/>
        <v>0</v>
      </c>
      <c r="S224" s="32" t="str">
        <f t="shared" si="80"/>
        <v>-</v>
      </c>
      <c r="T224" s="2">
        <v>199.86</v>
      </c>
      <c r="U224" s="2"/>
      <c r="V224" s="49">
        <v>1.25</v>
      </c>
      <c r="W224" s="49">
        <f t="shared" si="100"/>
        <v>249.82500000000002</v>
      </c>
      <c r="X224" s="50">
        <f t="shared" si="101"/>
        <v>0</v>
      </c>
      <c r="Y224" s="63">
        <f t="shared" si="82"/>
        <v>249.82500000000002</v>
      </c>
      <c r="Z224" s="50">
        <f t="shared" si="83"/>
        <v>249.83</v>
      </c>
      <c r="AA224" s="51"/>
      <c r="AB224" s="52">
        <v>4.5600000000000002E-2</v>
      </c>
      <c r="AC224" s="50">
        <f t="shared" si="102"/>
        <v>0</v>
      </c>
      <c r="AD224" s="50">
        <f t="shared" si="103"/>
        <v>0</v>
      </c>
      <c r="AE224" s="50">
        <f t="shared" si="104"/>
        <v>0.72960000000000003</v>
      </c>
      <c r="AF224" s="53">
        <f t="shared" si="84"/>
        <v>0.73</v>
      </c>
      <c r="AH224" s="4">
        <f t="shared" si="94"/>
        <v>249.83</v>
      </c>
      <c r="AJ224" s="4">
        <f t="shared" si="95"/>
        <v>249.83</v>
      </c>
      <c r="AL224" s="4">
        <f t="shared" si="96"/>
        <v>249.83</v>
      </c>
      <c r="AN224" s="4">
        <f t="shared" si="93"/>
        <v>249.83</v>
      </c>
      <c r="AO224" s="92"/>
      <c r="AQ224" s="93"/>
      <c r="AS224" s="93"/>
      <c r="AT224" s="93"/>
      <c r="AU224" s="93"/>
    </row>
    <row r="225" spans="1:47" x14ac:dyDescent="0.25">
      <c r="A225" s="201"/>
      <c r="B225" s="33" t="s">
        <v>74</v>
      </c>
      <c r="C225" s="96" t="s">
        <v>3311</v>
      </c>
      <c r="D225" s="43">
        <v>10</v>
      </c>
      <c r="E225" s="86">
        <v>10</v>
      </c>
      <c r="F225" s="36">
        <v>500</v>
      </c>
      <c r="G225" s="59">
        <f t="shared" si="97"/>
        <v>325.35000000000002</v>
      </c>
      <c r="H225" s="37"/>
      <c r="I225" s="38" t="s">
        <v>158</v>
      </c>
      <c r="J225" s="39">
        <f t="shared" si="98"/>
        <v>0</v>
      </c>
      <c r="K225" s="64" t="s">
        <v>1113</v>
      </c>
      <c r="M225" s="64" t="s">
        <v>1114</v>
      </c>
      <c r="P225" s="68">
        <f t="shared" si="81"/>
        <v>0</v>
      </c>
      <c r="Q225" s="78"/>
      <c r="R225" s="71">
        <f t="shared" si="99"/>
        <v>0</v>
      </c>
      <c r="S225" s="32" t="str">
        <f t="shared" si="80"/>
        <v>-</v>
      </c>
      <c r="T225" s="2">
        <v>260.27999999999997</v>
      </c>
      <c r="U225" s="2"/>
      <c r="V225" s="49">
        <v>1.25</v>
      </c>
      <c r="W225" s="49">
        <f t="shared" si="100"/>
        <v>325.34999999999997</v>
      </c>
      <c r="X225" s="50">
        <f t="shared" si="101"/>
        <v>0</v>
      </c>
      <c r="Y225" s="63">
        <f t="shared" si="82"/>
        <v>325.34999999999997</v>
      </c>
      <c r="Z225" s="50">
        <f t="shared" si="83"/>
        <v>325.35000000000002</v>
      </c>
      <c r="AA225" s="51"/>
      <c r="AB225" s="52">
        <v>0.05</v>
      </c>
      <c r="AC225" s="50">
        <f t="shared" si="102"/>
        <v>0</v>
      </c>
      <c r="AD225" s="50">
        <f t="shared" si="103"/>
        <v>0</v>
      </c>
      <c r="AE225" s="50">
        <f t="shared" si="104"/>
        <v>0.8</v>
      </c>
      <c r="AF225" s="53">
        <f t="shared" si="84"/>
        <v>0.8</v>
      </c>
      <c r="AH225" s="4">
        <f t="shared" si="94"/>
        <v>325.35000000000002</v>
      </c>
      <c r="AJ225" s="4">
        <f t="shared" si="95"/>
        <v>325.35000000000002</v>
      </c>
      <c r="AL225" s="4">
        <f t="shared" si="96"/>
        <v>325.35000000000002</v>
      </c>
      <c r="AN225" s="4">
        <f t="shared" si="93"/>
        <v>325.35000000000002</v>
      </c>
      <c r="AO225" s="92"/>
      <c r="AQ225" s="93"/>
      <c r="AS225" s="93"/>
      <c r="AT225" s="93"/>
      <c r="AU225" s="93"/>
    </row>
    <row r="226" spans="1:47" x14ac:dyDescent="0.25">
      <c r="A226" s="201"/>
      <c r="B226" s="33" t="s">
        <v>287</v>
      </c>
      <c r="C226" s="96" t="s">
        <v>3312</v>
      </c>
      <c r="D226" s="43">
        <v>10</v>
      </c>
      <c r="E226" s="86">
        <v>10</v>
      </c>
      <c r="F226" s="36">
        <v>250</v>
      </c>
      <c r="G226" s="59">
        <f t="shared" si="97"/>
        <v>360.21</v>
      </c>
      <c r="H226" s="37"/>
      <c r="I226" s="38" t="s">
        <v>158</v>
      </c>
      <c r="J226" s="39">
        <f t="shared" si="98"/>
        <v>0</v>
      </c>
      <c r="K226" s="64" t="s">
        <v>1115</v>
      </c>
      <c r="M226" s="64" t="s">
        <v>1116</v>
      </c>
      <c r="P226" s="68">
        <f t="shared" si="81"/>
        <v>0</v>
      </c>
      <c r="Q226" s="78"/>
      <c r="R226" s="71">
        <f t="shared" si="99"/>
        <v>0</v>
      </c>
      <c r="S226" s="32" t="str">
        <f t="shared" si="80"/>
        <v>-</v>
      </c>
      <c r="T226" s="2">
        <v>288.17</v>
      </c>
      <c r="U226" s="2"/>
      <c r="V226" s="49">
        <v>1.25</v>
      </c>
      <c r="W226" s="49">
        <f t="shared" si="100"/>
        <v>360.21250000000003</v>
      </c>
      <c r="X226" s="50">
        <f t="shared" si="101"/>
        <v>0</v>
      </c>
      <c r="Y226" s="63">
        <f t="shared" si="82"/>
        <v>360.21250000000003</v>
      </c>
      <c r="Z226" s="50">
        <f t="shared" si="83"/>
        <v>360.21</v>
      </c>
      <c r="AA226" s="51"/>
      <c r="AB226" s="52">
        <v>7.3999999999999996E-2</v>
      </c>
      <c r="AC226" s="50">
        <f t="shared" si="102"/>
        <v>0</v>
      </c>
      <c r="AD226" s="50">
        <f t="shared" si="103"/>
        <v>0</v>
      </c>
      <c r="AE226" s="50">
        <f t="shared" si="104"/>
        <v>1.1839999999999999</v>
      </c>
      <c r="AF226" s="53">
        <f t="shared" si="84"/>
        <v>1.18</v>
      </c>
      <c r="AH226" s="4">
        <f t="shared" si="94"/>
        <v>360.21</v>
      </c>
      <c r="AJ226" s="4">
        <f t="shared" si="95"/>
        <v>360.21</v>
      </c>
      <c r="AL226" s="4">
        <f t="shared" si="96"/>
        <v>360.21</v>
      </c>
      <c r="AN226" s="4">
        <f t="shared" si="93"/>
        <v>360.21</v>
      </c>
      <c r="AO226" s="92"/>
      <c r="AQ226" s="93"/>
      <c r="AS226" s="93"/>
      <c r="AT226" s="93"/>
      <c r="AU226" s="93"/>
    </row>
    <row r="227" spans="1:47" x14ac:dyDescent="0.25">
      <c r="A227" s="201"/>
      <c r="B227" s="33" t="s">
        <v>205</v>
      </c>
      <c r="C227" s="96" t="s">
        <v>3313</v>
      </c>
      <c r="D227" s="43">
        <v>10</v>
      </c>
      <c r="E227" s="86">
        <v>10</v>
      </c>
      <c r="F227" s="36">
        <v>250</v>
      </c>
      <c r="G227" s="59">
        <f t="shared" si="97"/>
        <v>370.09</v>
      </c>
      <c r="H227" s="37"/>
      <c r="I227" s="38" t="s">
        <v>158</v>
      </c>
      <c r="J227" s="39">
        <f t="shared" si="98"/>
        <v>0</v>
      </c>
      <c r="K227" s="64" t="s">
        <v>1117</v>
      </c>
      <c r="M227" s="64" t="s">
        <v>1118</v>
      </c>
      <c r="P227" s="68">
        <f t="shared" si="81"/>
        <v>0</v>
      </c>
      <c r="Q227" s="78"/>
      <c r="R227" s="71">
        <f t="shared" si="99"/>
        <v>0</v>
      </c>
      <c r="S227" s="32" t="str">
        <f t="shared" si="80"/>
        <v>-</v>
      </c>
      <c r="T227" s="2">
        <v>296.07</v>
      </c>
      <c r="U227" s="2"/>
      <c r="V227" s="49">
        <v>1.25</v>
      </c>
      <c r="W227" s="49">
        <f t="shared" si="100"/>
        <v>370.08749999999998</v>
      </c>
      <c r="X227" s="50">
        <f t="shared" si="101"/>
        <v>0</v>
      </c>
      <c r="Y227" s="63">
        <f t="shared" si="82"/>
        <v>370.08749999999998</v>
      </c>
      <c r="Z227" s="50">
        <f t="shared" si="83"/>
        <v>370.09</v>
      </c>
      <c r="AA227" s="51"/>
      <c r="AB227" s="52">
        <v>7.3999999999999996E-2</v>
      </c>
      <c r="AC227" s="50">
        <f t="shared" si="102"/>
        <v>0</v>
      </c>
      <c r="AD227" s="50">
        <f t="shared" si="103"/>
        <v>0</v>
      </c>
      <c r="AE227" s="50">
        <f t="shared" si="104"/>
        <v>1.1839999999999999</v>
      </c>
      <c r="AF227" s="53">
        <f t="shared" si="84"/>
        <v>1.18</v>
      </c>
      <c r="AH227" s="4">
        <f t="shared" si="94"/>
        <v>370.09</v>
      </c>
      <c r="AJ227" s="4">
        <f t="shared" si="95"/>
        <v>370.09</v>
      </c>
      <c r="AL227" s="4">
        <f t="shared" si="96"/>
        <v>370.09</v>
      </c>
      <c r="AN227" s="4">
        <f t="shared" si="93"/>
        <v>370.09</v>
      </c>
      <c r="AO227" s="92"/>
      <c r="AQ227" s="93"/>
      <c r="AS227" s="93"/>
      <c r="AT227" s="93"/>
      <c r="AU227" s="93"/>
    </row>
    <row r="228" spans="1:47" x14ac:dyDescent="0.25">
      <c r="A228" s="201"/>
      <c r="B228" s="33" t="s">
        <v>73</v>
      </c>
      <c r="C228" s="96" t="s">
        <v>3314</v>
      </c>
      <c r="D228" s="43">
        <v>10</v>
      </c>
      <c r="E228" s="86">
        <v>10</v>
      </c>
      <c r="F228" s="36">
        <v>250</v>
      </c>
      <c r="G228" s="59">
        <f t="shared" si="97"/>
        <v>383.01</v>
      </c>
      <c r="H228" s="37"/>
      <c r="I228" s="38" t="s">
        <v>158</v>
      </c>
      <c r="J228" s="39">
        <f t="shared" si="98"/>
        <v>0</v>
      </c>
      <c r="K228" s="64" t="s">
        <v>1119</v>
      </c>
      <c r="M228" s="64" t="s">
        <v>1120</v>
      </c>
      <c r="P228" s="68">
        <f t="shared" si="81"/>
        <v>0</v>
      </c>
      <c r="Q228" s="78"/>
      <c r="R228" s="71">
        <f t="shared" si="99"/>
        <v>0</v>
      </c>
      <c r="S228" s="32" t="str">
        <f t="shared" si="80"/>
        <v>-</v>
      </c>
      <c r="T228" s="2">
        <v>306.41000000000003</v>
      </c>
      <c r="U228" s="2"/>
      <c r="V228" s="49">
        <v>1.25</v>
      </c>
      <c r="W228" s="49">
        <f t="shared" si="100"/>
        <v>383.01250000000005</v>
      </c>
      <c r="X228" s="50">
        <f t="shared" si="101"/>
        <v>0</v>
      </c>
      <c r="Y228" s="63">
        <f t="shared" si="82"/>
        <v>383.01250000000005</v>
      </c>
      <c r="Z228" s="50">
        <f t="shared" si="83"/>
        <v>383.01</v>
      </c>
      <c r="AA228" s="51"/>
      <c r="AB228" s="52">
        <v>8.2000000000000003E-2</v>
      </c>
      <c r="AC228" s="50">
        <f t="shared" si="102"/>
        <v>0</v>
      </c>
      <c r="AD228" s="50">
        <f t="shared" si="103"/>
        <v>0</v>
      </c>
      <c r="AE228" s="50">
        <f t="shared" si="104"/>
        <v>1.3120000000000001</v>
      </c>
      <c r="AF228" s="53">
        <f t="shared" si="84"/>
        <v>1.31</v>
      </c>
      <c r="AH228" s="4">
        <f t="shared" si="94"/>
        <v>383.01</v>
      </c>
      <c r="AJ228" s="4">
        <f t="shared" si="95"/>
        <v>383.01</v>
      </c>
      <c r="AL228" s="4">
        <f t="shared" si="96"/>
        <v>383.01</v>
      </c>
      <c r="AN228" s="4">
        <f t="shared" si="93"/>
        <v>383.01</v>
      </c>
      <c r="AO228" s="92"/>
      <c r="AQ228" s="93"/>
      <c r="AS228" s="93"/>
      <c r="AT228" s="93"/>
      <c r="AU228" s="93"/>
    </row>
    <row r="229" spans="1:47" x14ac:dyDescent="0.25">
      <c r="A229" s="201"/>
      <c r="B229" s="33" t="s">
        <v>72</v>
      </c>
      <c r="C229" s="96" t="s">
        <v>3315</v>
      </c>
      <c r="D229" s="43">
        <v>10</v>
      </c>
      <c r="E229" s="86">
        <v>10</v>
      </c>
      <c r="F229" s="36">
        <v>250</v>
      </c>
      <c r="G229" s="59">
        <f t="shared" si="97"/>
        <v>477.38</v>
      </c>
      <c r="H229" s="37"/>
      <c r="I229" s="38" t="s">
        <v>158</v>
      </c>
      <c r="J229" s="39">
        <f t="shared" si="98"/>
        <v>0</v>
      </c>
      <c r="K229" s="64" t="s">
        <v>1121</v>
      </c>
      <c r="M229" s="64" t="s">
        <v>1122</v>
      </c>
      <c r="P229" s="68">
        <f t="shared" si="81"/>
        <v>0</v>
      </c>
      <c r="Q229" s="78"/>
      <c r="R229" s="71">
        <f t="shared" si="99"/>
        <v>0</v>
      </c>
      <c r="S229" s="32" t="str">
        <f t="shared" si="80"/>
        <v>-</v>
      </c>
      <c r="T229" s="2">
        <v>381.9</v>
      </c>
      <c r="U229" s="2"/>
      <c r="V229" s="49">
        <v>1.25</v>
      </c>
      <c r="W229" s="49">
        <f t="shared" si="100"/>
        <v>477.375</v>
      </c>
      <c r="X229" s="50">
        <f t="shared" si="101"/>
        <v>0</v>
      </c>
      <c r="Y229" s="63">
        <f t="shared" si="82"/>
        <v>477.375</v>
      </c>
      <c r="Z229" s="50">
        <f t="shared" si="83"/>
        <v>477.38</v>
      </c>
      <c r="AA229" s="51"/>
      <c r="AB229" s="52">
        <v>8.6400000000000005E-2</v>
      </c>
      <c r="AC229" s="50">
        <f t="shared" si="102"/>
        <v>0</v>
      </c>
      <c r="AD229" s="50">
        <f t="shared" si="103"/>
        <v>0</v>
      </c>
      <c r="AE229" s="50">
        <f t="shared" si="104"/>
        <v>1.3824000000000001</v>
      </c>
      <c r="AF229" s="53">
        <f t="shared" si="84"/>
        <v>1.38</v>
      </c>
      <c r="AH229" s="4">
        <f t="shared" si="94"/>
        <v>477.38</v>
      </c>
      <c r="AJ229" s="4">
        <f t="shared" si="95"/>
        <v>477.38</v>
      </c>
      <c r="AL229" s="4">
        <f t="shared" si="96"/>
        <v>477.38</v>
      </c>
      <c r="AN229" s="4">
        <f t="shared" si="93"/>
        <v>477.38</v>
      </c>
      <c r="AO229" s="92"/>
      <c r="AQ229" s="93"/>
      <c r="AS229" s="93"/>
      <c r="AT229" s="93"/>
      <c r="AU229" s="93"/>
    </row>
    <row r="230" spans="1:47" x14ac:dyDescent="0.25">
      <c r="A230" s="201"/>
      <c r="B230" s="33" t="s">
        <v>206</v>
      </c>
      <c r="C230" s="96" t="s">
        <v>3316</v>
      </c>
      <c r="D230" s="43">
        <v>10</v>
      </c>
      <c r="E230" s="86">
        <v>10</v>
      </c>
      <c r="F230" s="36">
        <v>250</v>
      </c>
      <c r="G230" s="59">
        <f t="shared" si="97"/>
        <v>493.68</v>
      </c>
      <c r="H230" s="37"/>
      <c r="I230" s="38" t="s">
        <v>158</v>
      </c>
      <c r="J230" s="39">
        <f t="shared" si="98"/>
        <v>0</v>
      </c>
      <c r="K230" s="64" t="s">
        <v>1123</v>
      </c>
      <c r="M230" s="64" t="s">
        <v>1124</v>
      </c>
      <c r="P230" s="68">
        <f t="shared" si="81"/>
        <v>0</v>
      </c>
      <c r="Q230" s="78"/>
      <c r="R230" s="71">
        <f t="shared" si="99"/>
        <v>0</v>
      </c>
      <c r="S230" s="32" t="str">
        <f t="shared" si="80"/>
        <v>-</v>
      </c>
      <c r="T230" s="2">
        <v>394.94</v>
      </c>
      <c r="U230" s="2"/>
      <c r="V230" s="49">
        <v>1.25</v>
      </c>
      <c r="W230" s="49">
        <f t="shared" si="100"/>
        <v>493.67500000000001</v>
      </c>
      <c r="X230" s="50">
        <f t="shared" si="101"/>
        <v>0</v>
      </c>
      <c r="Y230" s="63">
        <f t="shared" si="82"/>
        <v>493.67500000000001</v>
      </c>
      <c r="Z230" s="50">
        <f t="shared" si="83"/>
        <v>493.68</v>
      </c>
      <c r="AA230" s="51"/>
      <c r="AB230" s="52">
        <v>9.4E-2</v>
      </c>
      <c r="AC230" s="50">
        <f t="shared" si="102"/>
        <v>0</v>
      </c>
      <c r="AD230" s="50">
        <f t="shared" si="103"/>
        <v>0</v>
      </c>
      <c r="AE230" s="50">
        <f t="shared" si="104"/>
        <v>1.504</v>
      </c>
      <c r="AF230" s="53">
        <f t="shared" si="84"/>
        <v>1.5</v>
      </c>
      <c r="AH230" s="4">
        <f t="shared" si="94"/>
        <v>493.68</v>
      </c>
      <c r="AJ230" s="4">
        <f t="shared" si="95"/>
        <v>493.68</v>
      </c>
      <c r="AL230" s="4">
        <f t="shared" si="96"/>
        <v>493.68</v>
      </c>
      <c r="AN230" s="4">
        <f t="shared" si="93"/>
        <v>493.68</v>
      </c>
      <c r="AO230" s="92"/>
      <c r="AQ230" s="93"/>
      <c r="AS230" s="93"/>
      <c r="AT230" s="93"/>
      <c r="AU230" s="93"/>
    </row>
    <row r="231" spans="1:47" x14ac:dyDescent="0.25">
      <c r="A231" s="201"/>
      <c r="B231" s="33" t="s">
        <v>207</v>
      </c>
      <c r="C231" s="96" t="s">
        <v>3317</v>
      </c>
      <c r="D231" s="43">
        <v>10</v>
      </c>
      <c r="E231" s="86">
        <v>10</v>
      </c>
      <c r="F231" s="36">
        <v>200</v>
      </c>
      <c r="G231" s="59">
        <f t="shared" si="97"/>
        <v>584.14</v>
      </c>
      <c r="H231" s="37"/>
      <c r="I231" s="38" t="s">
        <v>158</v>
      </c>
      <c r="J231" s="39">
        <f t="shared" si="98"/>
        <v>0</v>
      </c>
      <c r="K231" s="64" t="s">
        <v>1125</v>
      </c>
      <c r="M231" s="64" t="s">
        <v>1126</v>
      </c>
      <c r="P231" s="68">
        <f t="shared" si="81"/>
        <v>0</v>
      </c>
      <c r="Q231" s="78"/>
      <c r="R231" s="71">
        <f t="shared" si="99"/>
        <v>0</v>
      </c>
      <c r="S231" s="32" t="str">
        <f t="shared" si="80"/>
        <v>-</v>
      </c>
      <c r="T231" s="2">
        <v>467.31</v>
      </c>
      <c r="U231" s="2"/>
      <c r="V231" s="49">
        <v>1.25</v>
      </c>
      <c r="W231" s="49">
        <f t="shared" si="100"/>
        <v>584.13750000000005</v>
      </c>
      <c r="X231" s="50">
        <f t="shared" si="101"/>
        <v>0</v>
      </c>
      <c r="Y231" s="63">
        <f t="shared" si="82"/>
        <v>584.13750000000005</v>
      </c>
      <c r="Z231" s="50">
        <f t="shared" si="83"/>
        <v>584.14</v>
      </c>
      <c r="AA231" s="51"/>
      <c r="AB231" s="52">
        <v>0.11849999999999999</v>
      </c>
      <c r="AC231" s="50">
        <f t="shared" si="102"/>
        <v>0</v>
      </c>
      <c r="AD231" s="50">
        <f t="shared" si="103"/>
        <v>0</v>
      </c>
      <c r="AE231" s="50">
        <f t="shared" si="104"/>
        <v>1.8959999999999999</v>
      </c>
      <c r="AF231" s="53">
        <f t="shared" si="84"/>
        <v>1.9</v>
      </c>
      <c r="AH231" s="4">
        <f t="shared" si="94"/>
        <v>584.14</v>
      </c>
      <c r="AJ231" s="4">
        <f t="shared" si="95"/>
        <v>584.14</v>
      </c>
      <c r="AL231" s="4">
        <f t="shared" si="96"/>
        <v>584.14</v>
      </c>
      <c r="AN231" s="4">
        <f t="shared" si="93"/>
        <v>584.14</v>
      </c>
      <c r="AO231" s="92"/>
      <c r="AQ231" s="93"/>
      <c r="AS231" s="93"/>
      <c r="AT231" s="93"/>
      <c r="AU231" s="93"/>
    </row>
    <row r="232" spans="1:47" x14ac:dyDescent="0.25">
      <c r="A232" s="201"/>
      <c r="B232" s="33" t="s">
        <v>71</v>
      </c>
      <c r="C232" s="96" t="s">
        <v>3318</v>
      </c>
      <c r="D232" s="43">
        <v>10</v>
      </c>
      <c r="E232" s="86">
        <v>10</v>
      </c>
      <c r="F232" s="36">
        <v>250</v>
      </c>
      <c r="G232" s="59">
        <f t="shared" si="97"/>
        <v>560.66</v>
      </c>
      <c r="H232" s="37"/>
      <c r="I232" s="38" t="s">
        <v>158</v>
      </c>
      <c r="J232" s="39">
        <f t="shared" si="98"/>
        <v>0</v>
      </c>
      <c r="K232" s="64" t="s">
        <v>1127</v>
      </c>
      <c r="M232" s="64" t="s">
        <v>1128</v>
      </c>
      <c r="P232" s="68">
        <f t="shared" si="81"/>
        <v>0</v>
      </c>
      <c r="Q232" s="78"/>
      <c r="R232" s="71">
        <f t="shared" si="99"/>
        <v>0</v>
      </c>
      <c r="S232" s="32" t="str">
        <f t="shared" si="80"/>
        <v>-</v>
      </c>
      <c r="T232" s="2">
        <v>448.53</v>
      </c>
      <c r="U232" s="2"/>
      <c r="V232" s="49">
        <v>1.25</v>
      </c>
      <c r="W232" s="49">
        <f t="shared" si="100"/>
        <v>560.66249999999991</v>
      </c>
      <c r="X232" s="50">
        <f t="shared" si="101"/>
        <v>0</v>
      </c>
      <c r="Y232" s="63">
        <f t="shared" si="82"/>
        <v>560.66249999999991</v>
      </c>
      <c r="Z232" s="50">
        <f t="shared" si="83"/>
        <v>560.66</v>
      </c>
      <c r="AA232" s="51"/>
      <c r="AB232" s="52">
        <v>0.1336</v>
      </c>
      <c r="AC232" s="50">
        <f t="shared" si="102"/>
        <v>0</v>
      </c>
      <c r="AD232" s="50">
        <f t="shared" si="103"/>
        <v>0</v>
      </c>
      <c r="AE232" s="50">
        <f t="shared" si="104"/>
        <v>2.1375999999999999</v>
      </c>
      <c r="AF232" s="53">
        <f t="shared" si="84"/>
        <v>2.14</v>
      </c>
      <c r="AH232" s="4">
        <f t="shared" si="94"/>
        <v>560.66</v>
      </c>
      <c r="AJ232" s="4">
        <f t="shared" si="95"/>
        <v>560.66</v>
      </c>
      <c r="AL232" s="4">
        <f t="shared" si="96"/>
        <v>560.66</v>
      </c>
      <c r="AN232" s="4">
        <f t="shared" si="93"/>
        <v>560.66</v>
      </c>
      <c r="AO232" s="92"/>
      <c r="AQ232" s="93"/>
      <c r="AS232" s="93"/>
      <c r="AT232" s="93"/>
      <c r="AU232" s="93"/>
    </row>
    <row r="233" spans="1:47" x14ac:dyDescent="0.25">
      <c r="A233" s="201"/>
      <c r="B233" s="33" t="s">
        <v>208</v>
      </c>
      <c r="C233" s="96" t="s">
        <v>3319</v>
      </c>
      <c r="D233" s="43">
        <v>10</v>
      </c>
      <c r="E233" s="86">
        <v>10</v>
      </c>
      <c r="F233" s="36">
        <v>180</v>
      </c>
      <c r="G233" s="59">
        <f t="shared" si="97"/>
        <v>686.83</v>
      </c>
      <c r="H233" s="37"/>
      <c r="I233" s="38" t="s">
        <v>158</v>
      </c>
      <c r="J233" s="39">
        <f t="shared" si="98"/>
        <v>0</v>
      </c>
      <c r="K233" s="64" t="s">
        <v>1129</v>
      </c>
      <c r="M233" s="64" t="s">
        <v>1130</v>
      </c>
      <c r="P233" s="68">
        <f t="shared" si="81"/>
        <v>0</v>
      </c>
      <c r="Q233" s="78"/>
      <c r="R233" s="71">
        <f t="shared" si="99"/>
        <v>0</v>
      </c>
      <c r="S233" s="32" t="str">
        <f t="shared" si="80"/>
        <v>-</v>
      </c>
      <c r="T233" s="2">
        <v>549.46</v>
      </c>
      <c r="U233" s="2"/>
      <c r="V233" s="49">
        <v>1.25</v>
      </c>
      <c r="W233" s="49">
        <f t="shared" si="100"/>
        <v>686.82500000000005</v>
      </c>
      <c r="X233" s="50">
        <f t="shared" si="101"/>
        <v>0</v>
      </c>
      <c r="Y233" s="63">
        <f t="shared" si="82"/>
        <v>686.82500000000005</v>
      </c>
      <c r="Z233" s="50">
        <f t="shared" si="83"/>
        <v>686.83</v>
      </c>
      <c r="AA233" s="51"/>
      <c r="AB233" s="52">
        <v>0.1333</v>
      </c>
      <c r="AC233" s="50">
        <f t="shared" si="102"/>
        <v>0</v>
      </c>
      <c r="AD233" s="50">
        <f t="shared" si="103"/>
        <v>0</v>
      </c>
      <c r="AE233" s="50">
        <f t="shared" si="104"/>
        <v>2.1328</v>
      </c>
      <c r="AF233" s="53">
        <f t="shared" si="84"/>
        <v>2.13</v>
      </c>
      <c r="AH233" s="4">
        <f t="shared" si="94"/>
        <v>686.83</v>
      </c>
      <c r="AJ233" s="4">
        <f t="shared" si="95"/>
        <v>686.83</v>
      </c>
      <c r="AL233" s="4">
        <f t="shared" si="96"/>
        <v>686.83</v>
      </c>
      <c r="AN233" s="4">
        <f t="shared" si="93"/>
        <v>686.83</v>
      </c>
      <c r="AO233" s="92"/>
      <c r="AQ233" s="93"/>
      <c r="AS233" s="93"/>
      <c r="AT233" s="93"/>
      <c r="AU233" s="93"/>
    </row>
    <row r="234" spans="1:47" x14ac:dyDescent="0.25">
      <c r="A234" s="201"/>
      <c r="B234" s="33" t="s">
        <v>70</v>
      </c>
      <c r="C234" s="96" t="s">
        <v>3320</v>
      </c>
      <c r="D234" s="43">
        <v>10</v>
      </c>
      <c r="E234" s="86">
        <v>10</v>
      </c>
      <c r="F234" s="36">
        <v>200</v>
      </c>
      <c r="G234" s="59">
        <f t="shared" si="97"/>
        <v>679.06</v>
      </c>
      <c r="H234" s="37"/>
      <c r="I234" s="38" t="s">
        <v>158</v>
      </c>
      <c r="J234" s="39">
        <f t="shared" si="98"/>
        <v>0</v>
      </c>
      <c r="K234" s="64" t="s">
        <v>1131</v>
      </c>
      <c r="M234" s="64" t="s">
        <v>1132</v>
      </c>
      <c r="P234" s="68">
        <f t="shared" si="81"/>
        <v>0</v>
      </c>
      <c r="Q234" s="78"/>
      <c r="R234" s="71">
        <f t="shared" si="99"/>
        <v>0</v>
      </c>
      <c r="S234" s="32" t="str">
        <f t="shared" si="80"/>
        <v>-</v>
      </c>
      <c r="T234" s="2">
        <v>543.25</v>
      </c>
      <c r="U234" s="2"/>
      <c r="V234" s="49">
        <v>1.25</v>
      </c>
      <c r="W234" s="49">
        <f t="shared" si="100"/>
        <v>679.0625</v>
      </c>
      <c r="X234" s="50">
        <f t="shared" si="101"/>
        <v>0</v>
      </c>
      <c r="Y234" s="63">
        <f t="shared" si="82"/>
        <v>679.0625</v>
      </c>
      <c r="Z234" s="50">
        <f t="shared" si="83"/>
        <v>679.06</v>
      </c>
      <c r="AA234" s="51"/>
      <c r="AB234" s="52">
        <v>0.16199999999999998</v>
      </c>
      <c r="AC234" s="50">
        <f t="shared" si="102"/>
        <v>0</v>
      </c>
      <c r="AD234" s="50">
        <f t="shared" si="103"/>
        <v>0</v>
      </c>
      <c r="AE234" s="50">
        <f t="shared" si="104"/>
        <v>2.5919999999999996</v>
      </c>
      <c r="AF234" s="53">
        <f t="shared" si="84"/>
        <v>2.59</v>
      </c>
      <c r="AH234" s="4">
        <f t="shared" si="94"/>
        <v>679.06</v>
      </c>
      <c r="AJ234" s="4">
        <f t="shared" si="95"/>
        <v>679.06</v>
      </c>
      <c r="AL234" s="4">
        <f t="shared" si="96"/>
        <v>679.06</v>
      </c>
      <c r="AN234" s="4">
        <f t="shared" si="93"/>
        <v>679.06</v>
      </c>
      <c r="AO234" s="92"/>
      <c r="AQ234" s="93"/>
      <c r="AS234" s="93"/>
      <c r="AT234" s="93"/>
      <c r="AU234" s="93"/>
    </row>
    <row r="235" spans="1:47" x14ac:dyDescent="0.25">
      <c r="A235" s="201"/>
      <c r="B235" s="33" t="s">
        <v>69</v>
      </c>
      <c r="C235" s="96" t="s">
        <v>3321</v>
      </c>
      <c r="D235" s="43">
        <v>10</v>
      </c>
      <c r="E235" s="86">
        <v>10</v>
      </c>
      <c r="F235" s="36">
        <v>100</v>
      </c>
      <c r="G235" s="59">
        <f t="shared" si="97"/>
        <v>831.11</v>
      </c>
      <c r="H235" s="37"/>
      <c r="I235" s="38" t="s">
        <v>158</v>
      </c>
      <c r="J235" s="39">
        <f t="shared" si="98"/>
        <v>0</v>
      </c>
      <c r="K235" s="64" t="s">
        <v>1133</v>
      </c>
      <c r="M235" s="64" t="s">
        <v>1134</v>
      </c>
      <c r="P235" s="68">
        <f t="shared" si="81"/>
        <v>0</v>
      </c>
      <c r="Q235" s="78"/>
      <c r="R235" s="71">
        <f t="shared" si="99"/>
        <v>0</v>
      </c>
      <c r="S235" s="32" t="str">
        <f t="shared" ref="S235:S249" si="105">IF(P235&gt;18,"ПЕРЕБОР","-")</f>
        <v>-</v>
      </c>
      <c r="T235" s="2">
        <v>664.89</v>
      </c>
      <c r="U235" s="2"/>
      <c r="V235" s="49">
        <v>1.25</v>
      </c>
      <c r="W235" s="49">
        <f t="shared" si="100"/>
        <v>831.11249999999995</v>
      </c>
      <c r="X235" s="50">
        <f t="shared" si="101"/>
        <v>0</v>
      </c>
      <c r="Y235" s="63">
        <f t="shared" si="82"/>
        <v>831.11249999999995</v>
      </c>
      <c r="Z235" s="50">
        <f t="shared" si="83"/>
        <v>831.11</v>
      </c>
      <c r="AA235" s="51"/>
      <c r="AB235" s="52">
        <v>0.185</v>
      </c>
      <c r="AC235" s="50">
        <f t="shared" si="102"/>
        <v>0</v>
      </c>
      <c r="AD235" s="50">
        <f t="shared" si="103"/>
        <v>0</v>
      </c>
      <c r="AE235" s="50">
        <f t="shared" si="104"/>
        <v>2.96</v>
      </c>
      <c r="AF235" s="53">
        <f t="shared" si="84"/>
        <v>2.96</v>
      </c>
      <c r="AH235" s="4">
        <f t="shared" si="94"/>
        <v>831.11</v>
      </c>
      <c r="AJ235" s="4">
        <f t="shared" si="95"/>
        <v>831.11</v>
      </c>
      <c r="AL235" s="4">
        <f t="shared" si="96"/>
        <v>831.11</v>
      </c>
      <c r="AN235" s="4">
        <f t="shared" si="93"/>
        <v>831.11</v>
      </c>
      <c r="AO235" s="92"/>
      <c r="AQ235" s="93"/>
      <c r="AS235" s="93"/>
      <c r="AT235" s="93"/>
      <c r="AU235" s="93"/>
    </row>
    <row r="236" spans="1:47" x14ac:dyDescent="0.25">
      <c r="A236" s="201"/>
      <c r="B236" s="33" t="s">
        <v>68</v>
      </c>
      <c r="C236" s="96" t="s">
        <v>3322</v>
      </c>
      <c r="D236" s="43">
        <v>10</v>
      </c>
      <c r="E236" s="86">
        <v>10</v>
      </c>
      <c r="F236" s="36">
        <v>100</v>
      </c>
      <c r="G236" s="59">
        <f t="shared" si="97"/>
        <v>911.39</v>
      </c>
      <c r="H236" s="37"/>
      <c r="I236" s="38" t="s">
        <v>158</v>
      </c>
      <c r="J236" s="39">
        <f t="shared" si="98"/>
        <v>0</v>
      </c>
      <c r="K236" s="64" t="s">
        <v>1135</v>
      </c>
      <c r="M236" s="64" t="s">
        <v>1136</v>
      </c>
      <c r="P236" s="68">
        <f t="shared" ref="P236:P249" si="106">$P$8</f>
        <v>0</v>
      </c>
      <c r="Q236" s="78"/>
      <c r="R236" s="71">
        <f t="shared" si="99"/>
        <v>0</v>
      </c>
      <c r="S236" s="32" t="str">
        <f t="shared" si="105"/>
        <v>-</v>
      </c>
      <c r="T236" s="2">
        <v>729.11</v>
      </c>
      <c r="U236" s="2"/>
      <c r="V236" s="49">
        <v>1.25</v>
      </c>
      <c r="W236" s="49">
        <f t="shared" si="100"/>
        <v>911.38750000000005</v>
      </c>
      <c r="X236" s="50">
        <f t="shared" si="101"/>
        <v>0</v>
      </c>
      <c r="Y236" s="63">
        <f t="shared" si="82"/>
        <v>911.38750000000005</v>
      </c>
      <c r="Z236" s="50">
        <f t="shared" si="83"/>
        <v>911.39</v>
      </c>
      <c r="AA236" s="51"/>
      <c r="AB236" s="52">
        <v>0.23400000000000001</v>
      </c>
      <c r="AC236" s="50">
        <f t="shared" si="102"/>
        <v>0</v>
      </c>
      <c r="AD236" s="50">
        <f t="shared" si="103"/>
        <v>0</v>
      </c>
      <c r="AE236" s="50">
        <f t="shared" si="104"/>
        <v>3.7440000000000002</v>
      </c>
      <c r="AF236" s="53">
        <f t="shared" si="84"/>
        <v>3.74</v>
      </c>
      <c r="AH236" s="4">
        <f t="shared" si="94"/>
        <v>911.39</v>
      </c>
      <c r="AJ236" s="4">
        <f t="shared" si="95"/>
        <v>911.39</v>
      </c>
      <c r="AL236" s="4">
        <f t="shared" si="96"/>
        <v>911.39</v>
      </c>
      <c r="AN236" s="4">
        <f t="shared" si="93"/>
        <v>911.39</v>
      </c>
      <c r="AO236" s="92"/>
      <c r="AQ236" s="93"/>
      <c r="AS236" s="93"/>
      <c r="AT236" s="93"/>
      <c r="AU236" s="93"/>
    </row>
    <row r="237" spans="1:47" x14ac:dyDescent="0.25">
      <c r="A237" s="201"/>
      <c r="B237" s="33" t="s">
        <v>209</v>
      </c>
      <c r="C237" s="96" t="s">
        <v>3323</v>
      </c>
      <c r="D237" s="43">
        <v>10</v>
      </c>
      <c r="E237" s="86">
        <v>10</v>
      </c>
      <c r="F237" s="36">
        <v>50</v>
      </c>
      <c r="G237" s="59">
        <f t="shared" si="97"/>
        <v>1052.95</v>
      </c>
      <c r="H237" s="37"/>
      <c r="I237" s="38" t="s">
        <v>158</v>
      </c>
      <c r="J237" s="39">
        <f t="shared" si="98"/>
        <v>0</v>
      </c>
      <c r="K237" s="64" t="s">
        <v>1137</v>
      </c>
      <c r="M237" s="64" t="s">
        <v>1138</v>
      </c>
      <c r="P237" s="68">
        <f t="shared" si="106"/>
        <v>0</v>
      </c>
      <c r="Q237" s="78"/>
      <c r="R237" s="71">
        <f t="shared" si="99"/>
        <v>0</v>
      </c>
      <c r="S237" s="32" t="str">
        <f t="shared" si="105"/>
        <v>-</v>
      </c>
      <c r="T237" s="2">
        <v>842.36</v>
      </c>
      <c r="U237" s="2"/>
      <c r="V237" s="49">
        <v>1.25</v>
      </c>
      <c r="W237" s="49">
        <f t="shared" si="100"/>
        <v>1052.95</v>
      </c>
      <c r="X237" s="50">
        <f t="shared" si="101"/>
        <v>0</v>
      </c>
      <c r="Y237" s="63">
        <f t="shared" si="82"/>
        <v>1052.95</v>
      </c>
      <c r="Z237" s="50">
        <f t="shared" si="83"/>
        <v>1052.95</v>
      </c>
      <c r="AA237" s="51"/>
      <c r="AB237" s="52">
        <v>0.3</v>
      </c>
      <c r="AC237" s="50">
        <f t="shared" si="102"/>
        <v>0</v>
      </c>
      <c r="AD237" s="50">
        <f t="shared" si="103"/>
        <v>0</v>
      </c>
      <c r="AE237" s="50">
        <f t="shared" si="104"/>
        <v>4.8</v>
      </c>
      <c r="AF237" s="53">
        <f t="shared" si="84"/>
        <v>4.8</v>
      </c>
      <c r="AH237" s="4">
        <f t="shared" si="94"/>
        <v>1052.95</v>
      </c>
      <c r="AJ237" s="4">
        <f t="shared" si="95"/>
        <v>1052.95</v>
      </c>
      <c r="AL237" s="4">
        <f t="shared" si="96"/>
        <v>1052.95</v>
      </c>
      <c r="AN237" s="4">
        <f t="shared" si="93"/>
        <v>1052.95</v>
      </c>
      <c r="AO237" s="92"/>
      <c r="AQ237" s="93"/>
      <c r="AS237" s="93"/>
      <c r="AT237" s="93"/>
      <c r="AU237" s="93"/>
    </row>
    <row r="238" spans="1:47" x14ac:dyDescent="0.25">
      <c r="A238" s="201"/>
      <c r="B238" s="33" t="s">
        <v>254</v>
      </c>
      <c r="C238" s="96" t="s">
        <v>3324</v>
      </c>
      <c r="D238" s="43">
        <v>10</v>
      </c>
      <c r="E238" s="86">
        <v>10</v>
      </c>
      <c r="F238" s="36">
        <v>50</v>
      </c>
      <c r="G238" s="59">
        <f t="shared" si="97"/>
        <v>1100.28</v>
      </c>
      <c r="H238" s="37"/>
      <c r="I238" s="38" t="s">
        <v>158</v>
      </c>
      <c r="J238" s="39">
        <f t="shared" si="98"/>
        <v>0</v>
      </c>
      <c r="K238" s="64" t="s">
        <v>1139</v>
      </c>
      <c r="M238" s="64" t="s">
        <v>1140</v>
      </c>
      <c r="P238" s="68">
        <f t="shared" si="106"/>
        <v>0</v>
      </c>
      <c r="Q238" s="78"/>
      <c r="R238" s="71">
        <f t="shared" si="99"/>
        <v>0</v>
      </c>
      <c r="S238" s="32" t="str">
        <f t="shared" si="105"/>
        <v>-</v>
      </c>
      <c r="T238" s="2">
        <v>880.22</v>
      </c>
      <c r="U238" s="2"/>
      <c r="V238" s="49">
        <v>1.25</v>
      </c>
      <c r="W238" s="49">
        <f t="shared" si="100"/>
        <v>1100.2750000000001</v>
      </c>
      <c r="X238" s="50">
        <f t="shared" si="101"/>
        <v>0</v>
      </c>
      <c r="Y238" s="63">
        <f t="shared" ref="Y238:Y249" si="107">W238-(W238*X238)</f>
        <v>1100.2750000000001</v>
      </c>
      <c r="Z238" s="50">
        <f t="shared" ref="Z238:Z249" si="108">ROUND(Y238,2)</f>
        <v>1100.28</v>
      </c>
      <c r="AA238" s="51"/>
      <c r="AB238" s="52">
        <v>0.33600000000000002</v>
      </c>
      <c r="AC238" s="50">
        <f t="shared" si="102"/>
        <v>0</v>
      </c>
      <c r="AD238" s="50">
        <f t="shared" si="103"/>
        <v>0</v>
      </c>
      <c r="AE238" s="50">
        <f t="shared" si="104"/>
        <v>5.3760000000000003</v>
      </c>
      <c r="AF238" s="53">
        <f t="shared" ref="AF238:AF249" si="109">ROUND(AE238,2)</f>
        <v>5.38</v>
      </c>
      <c r="AH238" s="4">
        <f t="shared" si="94"/>
        <v>1100.28</v>
      </c>
      <c r="AJ238" s="4">
        <f t="shared" si="95"/>
        <v>1100.28</v>
      </c>
      <c r="AL238" s="4">
        <f t="shared" si="96"/>
        <v>1100.28</v>
      </c>
      <c r="AN238" s="4">
        <f t="shared" si="93"/>
        <v>1100.28</v>
      </c>
      <c r="AO238" s="92"/>
      <c r="AQ238" s="93"/>
      <c r="AS238" s="93"/>
      <c r="AT238" s="93"/>
      <c r="AU238" s="93"/>
    </row>
    <row r="239" spans="1:47" x14ac:dyDescent="0.25">
      <c r="A239" s="201"/>
      <c r="B239" s="33" t="s">
        <v>67</v>
      </c>
      <c r="C239" s="96" t="s">
        <v>3325</v>
      </c>
      <c r="D239" s="43">
        <v>10</v>
      </c>
      <c r="E239" s="86">
        <v>10</v>
      </c>
      <c r="F239" s="36">
        <v>50</v>
      </c>
      <c r="G239" s="59">
        <f t="shared" si="97"/>
        <v>1390.54</v>
      </c>
      <c r="H239" s="37"/>
      <c r="I239" s="38" t="s">
        <v>158</v>
      </c>
      <c r="J239" s="39">
        <f t="shared" si="98"/>
        <v>0</v>
      </c>
      <c r="K239" s="64" t="s">
        <v>1141</v>
      </c>
      <c r="M239" s="64" t="s">
        <v>1142</v>
      </c>
      <c r="P239" s="68">
        <f t="shared" si="106"/>
        <v>0</v>
      </c>
      <c r="Q239" s="78"/>
      <c r="R239" s="71">
        <f t="shared" si="99"/>
        <v>0</v>
      </c>
      <c r="S239" s="32" t="str">
        <f t="shared" si="105"/>
        <v>-</v>
      </c>
      <c r="T239" s="2">
        <v>1112.43</v>
      </c>
      <c r="U239" s="2"/>
      <c r="V239" s="49">
        <v>1.25</v>
      </c>
      <c r="W239" s="49">
        <f t="shared" si="100"/>
        <v>1390.5375000000001</v>
      </c>
      <c r="X239" s="50">
        <f t="shared" si="101"/>
        <v>0</v>
      </c>
      <c r="Y239" s="63">
        <f t="shared" si="107"/>
        <v>1390.5375000000001</v>
      </c>
      <c r="Z239" s="50">
        <f t="shared" si="108"/>
        <v>1390.54</v>
      </c>
      <c r="AA239" s="51"/>
      <c r="AB239" s="52">
        <v>0.39</v>
      </c>
      <c r="AC239" s="50">
        <f t="shared" si="102"/>
        <v>0</v>
      </c>
      <c r="AD239" s="50">
        <f t="shared" si="103"/>
        <v>0</v>
      </c>
      <c r="AE239" s="50">
        <f t="shared" si="104"/>
        <v>6.24</v>
      </c>
      <c r="AF239" s="53">
        <f t="shared" si="109"/>
        <v>6.24</v>
      </c>
      <c r="AH239" s="4">
        <f t="shared" si="94"/>
        <v>1390.54</v>
      </c>
      <c r="AJ239" s="4">
        <f t="shared" si="95"/>
        <v>1390.54</v>
      </c>
      <c r="AL239" s="4">
        <f t="shared" si="96"/>
        <v>1390.54</v>
      </c>
      <c r="AN239" s="4">
        <f t="shared" si="93"/>
        <v>1390.54</v>
      </c>
      <c r="AO239" s="92"/>
      <c r="AQ239" s="93"/>
      <c r="AS239" s="93"/>
      <c r="AT239" s="93"/>
      <c r="AU239" s="93"/>
    </row>
    <row r="240" spans="1:47" x14ac:dyDescent="0.25">
      <c r="A240" s="201"/>
      <c r="B240" s="33" t="s">
        <v>210</v>
      </c>
      <c r="C240" s="96" t="s">
        <v>3326</v>
      </c>
      <c r="D240" s="43">
        <v>5</v>
      </c>
      <c r="E240" s="86">
        <v>10</v>
      </c>
      <c r="F240" s="36">
        <v>100</v>
      </c>
      <c r="G240" s="59">
        <f t="shared" si="97"/>
        <v>800.95</v>
      </c>
      <c r="H240" s="37"/>
      <c r="I240" s="38" t="s">
        <v>158</v>
      </c>
      <c r="J240" s="39">
        <f t="shared" si="98"/>
        <v>0</v>
      </c>
      <c r="K240" s="64" t="s">
        <v>1143</v>
      </c>
      <c r="M240" s="64" t="s">
        <v>1144</v>
      </c>
      <c r="P240" s="68">
        <f t="shared" si="106"/>
        <v>0</v>
      </c>
      <c r="Q240" s="78"/>
      <c r="R240" s="71">
        <f t="shared" si="99"/>
        <v>0</v>
      </c>
      <c r="S240" s="32" t="str">
        <f t="shared" si="105"/>
        <v>-</v>
      </c>
      <c r="T240" s="2">
        <v>640.76</v>
      </c>
      <c r="U240" s="2"/>
      <c r="V240" s="49">
        <v>1.25</v>
      </c>
      <c r="W240" s="49">
        <f t="shared" si="100"/>
        <v>800.95</v>
      </c>
      <c r="X240" s="50">
        <f t="shared" si="101"/>
        <v>0</v>
      </c>
      <c r="Y240" s="63">
        <f t="shared" si="107"/>
        <v>800.95</v>
      </c>
      <c r="Z240" s="50">
        <f t="shared" si="108"/>
        <v>800.95</v>
      </c>
      <c r="AA240" s="51"/>
      <c r="AB240" s="52">
        <v>0.22500000000000001</v>
      </c>
      <c r="AC240" s="50">
        <f t="shared" si="102"/>
        <v>0</v>
      </c>
      <c r="AD240" s="50">
        <f t="shared" si="103"/>
        <v>0</v>
      </c>
      <c r="AE240" s="50">
        <f t="shared" si="104"/>
        <v>3.6</v>
      </c>
      <c r="AF240" s="53">
        <f t="shared" si="109"/>
        <v>3.6</v>
      </c>
      <c r="AH240" s="4">
        <f t="shared" si="94"/>
        <v>800.95</v>
      </c>
      <c r="AJ240" s="4">
        <f t="shared" si="95"/>
        <v>800.95</v>
      </c>
      <c r="AL240" s="4">
        <f t="shared" si="96"/>
        <v>800.95</v>
      </c>
      <c r="AN240" s="4">
        <f t="shared" si="93"/>
        <v>800.95</v>
      </c>
      <c r="AO240" s="92"/>
      <c r="AQ240" s="93"/>
      <c r="AS240" s="93"/>
      <c r="AT240" s="93"/>
      <c r="AU240" s="93"/>
    </row>
    <row r="241" spans="1:47" x14ac:dyDescent="0.25">
      <c r="A241" s="201"/>
      <c r="B241" s="33" t="s">
        <v>211</v>
      </c>
      <c r="C241" s="96" t="s">
        <v>3327</v>
      </c>
      <c r="D241" s="43">
        <v>5</v>
      </c>
      <c r="E241" s="86">
        <v>10</v>
      </c>
      <c r="F241" s="36">
        <v>90</v>
      </c>
      <c r="G241" s="59">
        <f t="shared" si="97"/>
        <v>967.51</v>
      </c>
      <c r="H241" s="37"/>
      <c r="I241" s="38" t="s">
        <v>158</v>
      </c>
      <c r="J241" s="39">
        <f t="shared" si="98"/>
        <v>0</v>
      </c>
      <c r="K241" s="64" t="s">
        <v>1145</v>
      </c>
      <c r="M241" s="64" t="s">
        <v>1146</v>
      </c>
      <c r="P241" s="68">
        <f t="shared" si="106"/>
        <v>0</v>
      </c>
      <c r="Q241" s="78"/>
      <c r="R241" s="71">
        <f t="shared" si="99"/>
        <v>0</v>
      </c>
      <c r="S241" s="32" t="str">
        <f t="shared" si="105"/>
        <v>-</v>
      </c>
      <c r="T241" s="2">
        <v>774.01</v>
      </c>
      <c r="U241" s="2"/>
      <c r="V241" s="49">
        <v>1.25</v>
      </c>
      <c r="W241" s="49">
        <f t="shared" si="100"/>
        <v>967.51250000000005</v>
      </c>
      <c r="X241" s="50">
        <f t="shared" si="101"/>
        <v>0</v>
      </c>
      <c r="Y241" s="63">
        <f t="shared" si="107"/>
        <v>967.51250000000005</v>
      </c>
      <c r="Z241" s="50">
        <f t="shared" si="108"/>
        <v>967.51</v>
      </c>
      <c r="AA241" s="51"/>
      <c r="AB241" s="52">
        <v>0.2656</v>
      </c>
      <c r="AC241" s="50">
        <f t="shared" si="102"/>
        <v>0</v>
      </c>
      <c r="AD241" s="50">
        <f t="shared" si="103"/>
        <v>0</v>
      </c>
      <c r="AE241" s="50">
        <f t="shared" si="104"/>
        <v>4.2496</v>
      </c>
      <c r="AF241" s="53">
        <f t="shared" si="109"/>
        <v>4.25</v>
      </c>
      <c r="AH241" s="4">
        <f t="shared" si="94"/>
        <v>967.51</v>
      </c>
      <c r="AJ241" s="4">
        <f t="shared" si="95"/>
        <v>967.51</v>
      </c>
      <c r="AL241" s="4">
        <f t="shared" si="96"/>
        <v>967.51</v>
      </c>
      <c r="AN241" s="4">
        <f t="shared" si="93"/>
        <v>967.51</v>
      </c>
      <c r="AO241" s="92"/>
      <c r="AQ241" s="93"/>
      <c r="AS241" s="93"/>
      <c r="AT241" s="93"/>
      <c r="AU241" s="93"/>
    </row>
    <row r="242" spans="1:47" x14ac:dyDescent="0.25">
      <c r="A242" s="201"/>
      <c r="B242" s="33" t="s">
        <v>212</v>
      </c>
      <c r="C242" s="96" t="s">
        <v>3328</v>
      </c>
      <c r="D242" s="43">
        <v>5</v>
      </c>
      <c r="E242" s="86">
        <v>10</v>
      </c>
      <c r="F242" s="36">
        <v>90</v>
      </c>
      <c r="G242" s="59">
        <f t="shared" si="97"/>
        <v>1034.1500000000001</v>
      </c>
      <c r="H242" s="37"/>
      <c r="I242" s="38" t="s">
        <v>158</v>
      </c>
      <c r="J242" s="39">
        <f t="shared" si="98"/>
        <v>0</v>
      </c>
      <c r="K242" s="64" t="s">
        <v>1147</v>
      </c>
      <c r="M242" s="64" t="s">
        <v>1148</v>
      </c>
      <c r="P242" s="68">
        <f t="shared" si="106"/>
        <v>0</v>
      </c>
      <c r="Q242" s="78"/>
      <c r="R242" s="71">
        <f t="shared" si="99"/>
        <v>0</v>
      </c>
      <c r="S242" s="32" t="str">
        <f t="shared" si="105"/>
        <v>-</v>
      </c>
      <c r="T242" s="2">
        <v>827.32</v>
      </c>
      <c r="U242" s="2"/>
      <c r="V242" s="49">
        <v>1.25</v>
      </c>
      <c r="W242" s="49">
        <f t="shared" si="100"/>
        <v>1034.1500000000001</v>
      </c>
      <c r="X242" s="50">
        <f t="shared" si="101"/>
        <v>0</v>
      </c>
      <c r="Y242" s="63">
        <f t="shared" si="107"/>
        <v>1034.1500000000001</v>
      </c>
      <c r="Z242" s="50">
        <f t="shared" si="108"/>
        <v>1034.1500000000001</v>
      </c>
      <c r="AA242" s="51"/>
      <c r="AB242" s="52">
        <v>0.27779999999999999</v>
      </c>
      <c r="AC242" s="50">
        <f t="shared" si="102"/>
        <v>0</v>
      </c>
      <c r="AD242" s="50">
        <f t="shared" si="103"/>
        <v>0</v>
      </c>
      <c r="AE242" s="50">
        <f t="shared" si="104"/>
        <v>4.4447999999999999</v>
      </c>
      <c r="AF242" s="53">
        <f t="shared" si="109"/>
        <v>4.4400000000000004</v>
      </c>
      <c r="AH242" s="4">
        <f t="shared" si="94"/>
        <v>1034.1500000000001</v>
      </c>
      <c r="AJ242" s="4">
        <f t="shared" si="95"/>
        <v>1034.1500000000001</v>
      </c>
      <c r="AL242" s="4">
        <f t="shared" si="96"/>
        <v>1034.1500000000001</v>
      </c>
      <c r="AN242" s="4">
        <f t="shared" si="93"/>
        <v>1034.1500000000001</v>
      </c>
      <c r="AO242" s="92"/>
      <c r="AQ242" s="93"/>
      <c r="AS242" s="93"/>
      <c r="AT242" s="93"/>
      <c r="AU242" s="93"/>
    </row>
    <row r="243" spans="1:47" x14ac:dyDescent="0.25">
      <c r="A243" s="201"/>
      <c r="B243" s="33" t="s">
        <v>66</v>
      </c>
      <c r="C243" s="34" t="s">
        <v>3329</v>
      </c>
      <c r="D243" s="43">
        <v>5</v>
      </c>
      <c r="E243" s="86">
        <v>10</v>
      </c>
      <c r="F243" s="36">
        <v>100</v>
      </c>
      <c r="G243" s="59">
        <f t="shared" si="97"/>
        <v>1063.8399999999999</v>
      </c>
      <c r="H243" s="37"/>
      <c r="I243" s="38" t="s">
        <v>158</v>
      </c>
      <c r="J243" s="39">
        <f t="shared" si="98"/>
        <v>0</v>
      </c>
      <c r="K243" s="64" t="s">
        <v>1149</v>
      </c>
      <c r="M243" s="64" t="s">
        <v>1150</v>
      </c>
      <c r="P243" s="68">
        <f t="shared" si="106"/>
        <v>0</v>
      </c>
      <c r="Q243" s="78"/>
      <c r="R243" s="71">
        <f t="shared" si="99"/>
        <v>0</v>
      </c>
      <c r="S243" s="32" t="str">
        <f t="shared" si="105"/>
        <v>-</v>
      </c>
      <c r="T243" s="2">
        <v>851.07</v>
      </c>
      <c r="U243" s="2"/>
      <c r="V243" s="49">
        <v>1.25</v>
      </c>
      <c r="W243" s="49">
        <f t="shared" si="100"/>
        <v>1063.8375000000001</v>
      </c>
      <c r="X243" s="50">
        <f t="shared" si="101"/>
        <v>0</v>
      </c>
      <c r="Y243" s="63">
        <f t="shared" si="107"/>
        <v>1063.8375000000001</v>
      </c>
      <c r="Z243" s="50">
        <f t="shared" si="108"/>
        <v>1063.8399999999999</v>
      </c>
      <c r="AA243" s="51"/>
      <c r="AB243" s="52">
        <v>0.33</v>
      </c>
      <c r="AC243" s="50">
        <f t="shared" si="102"/>
        <v>0</v>
      </c>
      <c r="AD243" s="50">
        <f t="shared" si="103"/>
        <v>0</v>
      </c>
      <c r="AE243" s="50">
        <f t="shared" si="104"/>
        <v>5.28</v>
      </c>
      <c r="AF243" s="53">
        <f t="shared" si="109"/>
        <v>5.28</v>
      </c>
      <c r="AH243" s="4">
        <f t="shared" si="94"/>
        <v>1063.8399999999999</v>
      </c>
      <c r="AJ243" s="4">
        <f t="shared" si="95"/>
        <v>1063.8399999999999</v>
      </c>
      <c r="AL243" s="4">
        <f t="shared" si="96"/>
        <v>1063.8399999999999</v>
      </c>
      <c r="AN243" s="4">
        <f t="shared" si="93"/>
        <v>1063.8399999999999</v>
      </c>
      <c r="AO243" s="92"/>
      <c r="AQ243" s="93"/>
      <c r="AS243" s="93"/>
      <c r="AT243" s="93"/>
      <c r="AU243" s="93"/>
    </row>
    <row r="244" spans="1:47" x14ac:dyDescent="0.25">
      <c r="A244" s="201"/>
      <c r="B244" s="33" t="s">
        <v>508</v>
      </c>
      <c r="C244" s="96" t="s">
        <v>3330</v>
      </c>
      <c r="D244" s="43">
        <v>5</v>
      </c>
      <c r="E244" s="86">
        <v>10</v>
      </c>
      <c r="F244" s="36">
        <v>50</v>
      </c>
      <c r="G244" s="59">
        <f t="shared" si="97"/>
        <v>1630.04</v>
      </c>
      <c r="H244" s="37"/>
      <c r="I244" s="38" t="s">
        <v>158</v>
      </c>
      <c r="J244" s="39">
        <f t="shared" si="98"/>
        <v>0</v>
      </c>
      <c r="K244" s="64" t="s">
        <v>1151</v>
      </c>
      <c r="M244" s="64" t="s">
        <v>1152</v>
      </c>
      <c r="P244" s="68">
        <f t="shared" si="106"/>
        <v>0</v>
      </c>
      <c r="Q244" s="78"/>
      <c r="R244" s="71">
        <f t="shared" si="99"/>
        <v>0</v>
      </c>
      <c r="S244" s="32" t="str">
        <f t="shared" si="105"/>
        <v>-</v>
      </c>
      <c r="T244" s="2">
        <v>1304.03</v>
      </c>
      <c r="U244" s="2"/>
      <c r="V244" s="49">
        <v>1.25</v>
      </c>
      <c r="W244" s="49">
        <f t="shared" si="100"/>
        <v>1630.0374999999999</v>
      </c>
      <c r="X244" s="50">
        <f t="shared" si="101"/>
        <v>0</v>
      </c>
      <c r="Y244" s="63">
        <f t="shared" si="107"/>
        <v>1630.0374999999999</v>
      </c>
      <c r="Z244" s="50">
        <f t="shared" si="108"/>
        <v>1630.04</v>
      </c>
      <c r="AA244" s="51"/>
      <c r="AB244" s="52">
        <v>0.36399999999999999</v>
      </c>
      <c r="AC244" s="50">
        <f t="shared" si="102"/>
        <v>0</v>
      </c>
      <c r="AD244" s="50">
        <f t="shared" si="103"/>
        <v>0</v>
      </c>
      <c r="AE244" s="50">
        <f t="shared" si="104"/>
        <v>5.8239999999999998</v>
      </c>
      <c r="AF244" s="53">
        <f t="shared" si="109"/>
        <v>5.82</v>
      </c>
      <c r="AH244" s="4">
        <f t="shared" si="94"/>
        <v>1630.04</v>
      </c>
      <c r="AJ244" s="4">
        <f t="shared" si="95"/>
        <v>1630.04</v>
      </c>
      <c r="AL244" s="4">
        <f t="shared" si="96"/>
        <v>1630.04</v>
      </c>
      <c r="AN244" s="4">
        <f t="shared" si="93"/>
        <v>1630.04</v>
      </c>
      <c r="AO244" s="92"/>
      <c r="AQ244" s="93"/>
      <c r="AS244" s="93"/>
      <c r="AT244" s="93"/>
      <c r="AU244" s="93"/>
    </row>
    <row r="245" spans="1:47" x14ac:dyDescent="0.25">
      <c r="A245" s="201"/>
      <c r="B245" s="33" t="s">
        <v>213</v>
      </c>
      <c r="C245" s="96" t="s">
        <v>3331</v>
      </c>
      <c r="D245" s="43">
        <v>5</v>
      </c>
      <c r="E245" s="86">
        <v>10</v>
      </c>
      <c r="F245" s="36">
        <v>50</v>
      </c>
      <c r="G245" s="59">
        <f t="shared" si="97"/>
        <v>1277.73</v>
      </c>
      <c r="H245" s="37"/>
      <c r="I245" s="38" t="s">
        <v>158</v>
      </c>
      <c r="J245" s="39">
        <f t="shared" si="98"/>
        <v>0</v>
      </c>
      <c r="K245" s="64" t="s">
        <v>1153</v>
      </c>
      <c r="M245" s="64" t="s">
        <v>1154</v>
      </c>
      <c r="P245" s="68">
        <f t="shared" si="106"/>
        <v>0</v>
      </c>
      <c r="Q245" s="78"/>
      <c r="R245" s="71">
        <f t="shared" si="99"/>
        <v>0</v>
      </c>
      <c r="S245" s="32" t="str">
        <f t="shared" si="105"/>
        <v>-</v>
      </c>
      <c r="T245" s="2">
        <v>1022.18</v>
      </c>
      <c r="U245" s="2"/>
      <c r="V245" s="49">
        <v>1.25</v>
      </c>
      <c r="W245" s="49">
        <f t="shared" si="100"/>
        <v>1277.7249999999999</v>
      </c>
      <c r="X245" s="50">
        <f t="shared" si="101"/>
        <v>0</v>
      </c>
      <c r="Y245" s="63">
        <f t="shared" si="107"/>
        <v>1277.7249999999999</v>
      </c>
      <c r="Z245" s="50">
        <f t="shared" si="108"/>
        <v>1277.73</v>
      </c>
      <c r="AA245" s="51"/>
      <c r="AB245" s="52">
        <v>0.39400000000000002</v>
      </c>
      <c r="AC245" s="50">
        <f t="shared" si="102"/>
        <v>0</v>
      </c>
      <c r="AD245" s="50">
        <f t="shared" si="103"/>
        <v>0</v>
      </c>
      <c r="AE245" s="50">
        <f t="shared" si="104"/>
        <v>6.3040000000000003</v>
      </c>
      <c r="AF245" s="53">
        <f t="shared" si="109"/>
        <v>6.3</v>
      </c>
      <c r="AH245" s="4">
        <f t="shared" si="94"/>
        <v>1277.73</v>
      </c>
      <c r="AJ245" s="4">
        <f t="shared" si="95"/>
        <v>1277.73</v>
      </c>
      <c r="AL245" s="4">
        <f t="shared" si="96"/>
        <v>1277.73</v>
      </c>
      <c r="AN245" s="4">
        <f t="shared" si="93"/>
        <v>1277.73</v>
      </c>
      <c r="AO245" s="92"/>
      <c r="AQ245" s="93"/>
      <c r="AS245" s="93"/>
      <c r="AT245" s="93"/>
      <c r="AU245" s="93"/>
    </row>
    <row r="246" spans="1:47" x14ac:dyDescent="0.25">
      <c r="A246" s="201"/>
      <c r="B246" s="33" t="s">
        <v>214</v>
      </c>
      <c r="C246" s="34" t="s">
        <v>3332</v>
      </c>
      <c r="D246" s="43">
        <v>5</v>
      </c>
      <c r="E246" s="86">
        <v>10</v>
      </c>
      <c r="F246" s="36">
        <v>50</v>
      </c>
      <c r="G246" s="59">
        <f t="shared" si="97"/>
        <v>1376.75</v>
      </c>
      <c r="H246" s="37"/>
      <c r="I246" s="38" t="s">
        <v>158</v>
      </c>
      <c r="J246" s="39">
        <f t="shared" si="98"/>
        <v>0</v>
      </c>
      <c r="K246" s="64" t="s">
        <v>1155</v>
      </c>
      <c r="M246" s="64" t="s">
        <v>1156</v>
      </c>
      <c r="P246" s="68">
        <f t="shared" si="106"/>
        <v>0</v>
      </c>
      <c r="Q246" s="78"/>
      <c r="R246" s="71">
        <f t="shared" si="99"/>
        <v>0</v>
      </c>
      <c r="S246" s="32" t="str">
        <f t="shared" si="105"/>
        <v>-</v>
      </c>
      <c r="T246" s="2">
        <v>1101.4000000000001</v>
      </c>
      <c r="U246" s="2"/>
      <c r="V246" s="49">
        <v>1.25</v>
      </c>
      <c r="W246" s="49">
        <f t="shared" si="100"/>
        <v>1376.75</v>
      </c>
      <c r="X246" s="50">
        <f t="shared" si="101"/>
        <v>0</v>
      </c>
      <c r="Y246" s="63">
        <f t="shared" si="107"/>
        <v>1376.75</v>
      </c>
      <c r="Z246" s="50">
        <f t="shared" si="108"/>
        <v>1376.75</v>
      </c>
      <c r="AA246" s="51"/>
      <c r="AB246" s="52">
        <v>0.43</v>
      </c>
      <c r="AC246" s="50">
        <f t="shared" si="102"/>
        <v>0</v>
      </c>
      <c r="AD246" s="50">
        <f t="shared" si="103"/>
        <v>0</v>
      </c>
      <c r="AE246" s="50">
        <f t="shared" si="104"/>
        <v>6.88</v>
      </c>
      <c r="AF246" s="53">
        <f t="shared" si="109"/>
        <v>6.88</v>
      </c>
      <c r="AH246" s="4">
        <f t="shared" si="94"/>
        <v>1376.75</v>
      </c>
      <c r="AJ246" s="4">
        <f t="shared" si="95"/>
        <v>1376.75</v>
      </c>
      <c r="AL246" s="4">
        <f t="shared" si="96"/>
        <v>1376.75</v>
      </c>
      <c r="AN246" s="4">
        <f t="shared" si="93"/>
        <v>1376.75</v>
      </c>
      <c r="AO246" s="92"/>
      <c r="AQ246" s="93"/>
      <c r="AS246" s="93"/>
      <c r="AT246" s="93"/>
      <c r="AU246" s="93"/>
    </row>
    <row r="247" spans="1:47" x14ac:dyDescent="0.25">
      <c r="A247" s="201"/>
      <c r="B247" s="33" t="s">
        <v>215</v>
      </c>
      <c r="C247" s="96" t="s">
        <v>3333</v>
      </c>
      <c r="D247" s="43">
        <v>5</v>
      </c>
      <c r="E247" s="86">
        <v>10</v>
      </c>
      <c r="F247" s="36">
        <v>50</v>
      </c>
      <c r="G247" s="59">
        <f t="shared" si="97"/>
        <v>1579.75</v>
      </c>
      <c r="H247" s="37"/>
      <c r="I247" s="38" t="s">
        <v>158</v>
      </c>
      <c r="J247" s="39">
        <f t="shared" si="98"/>
        <v>0</v>
      </c>
      <c r="K247" s="64" t="s">
        <v>1157</v>
      </c>
      <c r="M247" s="64" t="s">
        <v>1158</v>
      </c>
      <c r="P247" s="68">
        <f t="shared" si="106"/>
        <v>0</v>
      </c>
      <c r="Q247" s="78"/>
      <c r="R247" s="71">
        <f t="shared" si="99"/>
        <v>0</v>
      </c>
      <c r="S247" s="32" t="str">
        <f t="shared" si="105"/>
        <v>-</v>
      </c>
      <c r="T247" s="2">
        <v>1263.8</v>
      </c>
      <c r="U247" s="2"/>
      <c r="V247" s="49">
        <v>1.25</v>
      </c>
      <c r="W247" s="49">
        <f t="shared" si="100"/>
        <v>1579.75</v>
      </c>
      <c r="X247" s="50">
        <f t="shared" si="101"/>
        <v>0</v>
      </c>
      <c r="Y247" s="63">
        <f t="shared" si="107"/>
        <v>1579.75</v>
      </c>
      <c r="Z247" s="50">
        <f t="shared" si="108"/>
        <v>1579.75</v>
      </c>
      <c r="AA247" s="51"/>
      <c r="AB247" s="52">
        <v>0.47</v>
      </c>
      <c r="AC247" s="50">
        <f t="shared" si="102"/>
        <v>0</v>
      </c>
      <c r="AD247" s="50">
        <f t="shared" si="103"/>
        <v>0</v>
      </c>
      <c r="AE247" s="50">
        <f t="shared" si="104"/>
        <v>7.52</v>
      </c>
      <c r="AF247" s="53">
        <f t="shared" si="109"/>
        <v>7.52</v>
      </c>
      <c r="AH247" s="4">
        <f t="shared" si="94"/>
        <v>1579.75</v>
      </c>
      <c r="AJ247" s="4">
        <f t="shared" si="95"/>
        <v>1579.75</v>
      </c>
      <c r="AL247" s="4">
        <f t="shared" si="96"/>
        <v>1579.75</v>
      </c>
      <c r="AN247" s="4">
        <f t="shared" si="93"/>
        <v>1579.75</v>
      </c>
      <c r="AO247" s="92"/>
      <c r="AQ247" s="93"/>
      <c r="AS247" s="93"/>
      <c r="AT247" s="93"/>
      <c r="AU247" s="93"/>
    </row>
    <row r="248" spans="1:47" x14ac:dyDescent="0.25">
      <c r="A248" s="201"/>
      <c r="B248" s="33" t="s">
        <v>216</v>
      </c>
      <c r="C248" s="96" t="s">
        <v>3334</v>
      </c>
      <c r="D248" s="43">
        <v>5</v>
      </c>
      <c r="E248" s="86">
        <v>10</v>
      </c>
      <c r="F248" s="36">
        <v>50</v>
      </c>
      <c r="G248" s="59">
        <f t="shared" si="97"/>
        <v>1748.76</v>
      </c>
      <c r="H248" s="37"/>
      <c r="I248" s="38" t="s">
        <v>158</v>
      </c>
      <c r="J248" s="39">
        <f t="shared" si="98"/>
        <v>0</v>
      </c>
      <c r="K248" s="64" t="s">
        <v>1159</v>
      </c>
      <c r="M248" s="64" t="s">
        <v>1160</v>
      </c>
      <c r="P248" s="68">
        <f t="shared" si="106"/>
        <v>0</v>
      </c>
      <c r="Q248" s="78"/>
      <c r="R248" s="71">
        <f t="shared" si="99"/>
        <v>0</v>
      </c>
      <c r="S248" s="32" t="str">
        <f t="shared" si="105"/>
        <v>-</v>
      </c>
      <c r="T248" s="2">
        <v>1399.01</v>
      </c>
      <c r="U248" s="2"/>
      <c r="V248" s="49">
        <v>1.25</v>
      </c>
      <c r="W248" s="49">
        <f t="shared" si="100"/>
        <v>1748.7625</v>
      </c>
      <c r="X248" s="50">
        <f t="shared" si="101"/>
        <v>0</v>
      </c>
      <c r="Y248" s="63">
        <f t="shared" si="107"/>
        <v>1748.7625</v>
      </c>
      <c r="Z248" s="50">
        <f t="shared" si="108"/>
        <v>1748.76</v>
      </c>
      <c r="AA248" s="51"/>
      <c r="AB248" s="52">
        <v>0.51</v>
      </c>
      <c r="AC248" s="50">
        <f t="shared" si="102"/>
        <v>0</v>
      </c>
      <c r="AD248" s="50">
        <f t="shared" si="103"/>
        <v>0</v>
      </c>
      <c r="AE248" s="50">
        <f t="shared" si="104"/>
        <v>8.16</v>
      </c>
      <c r="AF248" s="53">
        <f t="shared" si="109"/>
        <v>8.16</v>
      </c>
      <c r="AH248" s="4">
        <f t="shared" si="94"/>
        <v>1748.76</v>
      </c>
      <c r="AJ248" s="4">
        <f t="shared" si="95"/>
        <v>1748.76</v>
      </c>
      <c r="AL248" s="4">
        <f t="shared" si="96"/>
        <v>1748.76</v>
      </c>
      <c r="AN248" s="4">
        <f t="shared" si="93"/>
        <v>1748.76</v>
      </c>
      <c r="AO248" s="92"/>
      <c r="AQ248" s="93"/>
      <c r="AS248" s="93"/>
      <c r="AT248" s="93"/>
      <c r="AU248" s="93"/>
    </row>
    <row r="249" spans="1:47" x14ac:dyDescent="0.25">
      <c r="A249" s="201"/>
      <c r="B249" s="33" t="s">
        <v>652</v>
      </c>
      <c r="C249" s="96" t="s">
        <v>3335</v>
      </c>
      <c r="D249" s="43">
        <v>5</v>
      </c>
      <c r="E249" s="86">
        <v>10</v>
      </c>
      <c r="F249" s="36">
        <v>40</v>
      </c>
      <c r="G249" s="59">
        <f t="shared" si="97"/>
        <v>2085.09</v>
      </c>
      <c r="H249" s="37"/>
      <c r="I249" s="38" t="s">
        <v>158</v>
      </c>
      <c r="J249" s="39">
        <f t="shared" si="98"/>
        <v>0</v>
      </c>
      <c r="K249" s="64" t="s">
        <v>1161</v>
      </c>
      <c r="M249" s="64" t="s">
        <v>1162</v>
      </c>
      <c r="P249" s="68">
        <f t="shared" si="106"/>
        <v>0</v>
      </c>
      <c r="Q249" s="78"/>
      <c r="R249" s="71">
        <f t="shared" si="99"/>
        <v>0</v>
      </c>
      <c r="S249" s="32" t="str">
        <f t="shared" si="105"/>
        <v>-</v>
      </c>
      <c r="T249" s="2">
        <v>1668.07</v>
      </c>
      <c r="U249" s="2"/>
      <c r="V249" s="49">
        <v>1.25</v>
      </c>
      <c r="W249" s="49">
        <f t="shared" si="100"/>
        <v>2085.0875000000001</v>
      </c>
      <c r="X249" s="50">
        <f t="shared" si="101"/>
        <v>0</v>
      </c>
      <c r="Y249" s="63">
        <f t="shared" si="107"/>
        <v>2085.0875000000001</v>
      </c>
      <c r="Z249" s="50">
        <f t="shared" si="108"/>
        <v>2085.09</v>
      </c>
      <c r="AA249" s="51"/>
      <c r="AB249" s="52">
        <v>0.5625</v>
      </c>
      <c r="AC249" s="50">
        <f t="shared" si="102"/>
        <v>0</v>
      </c>
      <c r="AD249" s="50">
        <f t="shared" si="103"/>
        <v>0</v>
      </c>
      <c r="AE249" s="50">
        <f t="shared" si="104"/>
        <v>9</v>
      </c>
      <c r="AF249" s="53">
        <f t="shared" si="109"/>
        <v>9</v>
      </c>
      <c r="AH249" s="4">
        <f t="shared" si="94"/>
        <v>2085.09</v>
      </c>
      <c r="AJ249" s="4">
        <f t="shared" si="95"/>
        <v>2085.09</v>
      </c>
      <c r="AL249" s="4">
        <f t="shared" si="96"/>
        <v>2085.09</v>
      </c>
      <c r="AN249" s="4">
        <f t="shared" si="93"/>
        <v>2085.09</v>
      </c>
      <c r="AO249" s="92"/>
      <c r="AQ249" s="93"/>
      <c r="AS249" s="93"/>
      <c r="AT249" s="93"/>
      <c r="AU249" s="93"/>
    </row>
    <row r="250" spans="1:47" x14ac:dyDescent="0.25">
      <c r="A250" s="202"/>
      <c r="B250" s="199" t="s">
        <v>1801</v>
      </c>
      <c r="C250" s="199"/>
      <c r="D250" s="199"/>
      <c r="E250" s="199"/>
      <c r="F250" s="199"/>
      <c r="G250" s="199"/>
      <c r="H250" s="199"/>
      <c r="I250" s="199"/>
      <c r="J250" s="199"/>
      <c r="O250" s="74" t="s">
        <v>1801</v>
      </c>
      <c r="P250" s="75"/>
      <c r="Q250" s="76"/>
      <c r="R250" s="71"/>
      <c r="S250" s="71"/>
      <c r="T250"/>
      <c r="U250"/>
      <c r="AB250"/>
      <c r="AC250"/>
      <c r="AD250"/>
      <c r="AE250"/>
      <c r="AN250" s="4"/>
      <c r="AO250" s="92"/>
      <c r="AS250" s="93"/>
      <c r="AT250" s="93"/>
      <c r="AU250" s="93"/>
    </row>
    <row r="251" spans="1:47" x14ac:dyDescent="0.25">
      <c r="A251" s="203"/>
      <c r="B251" s="33" t="s">
        <v>1802</v>
      </c>
      <c r="C251" s="34" t="s">
        <v>3336</v>
      </c>
      <c r="D251" s="35">
        <v>1</v>
      </c>
      <c r="E251" s="86">
        <v>50</v>
      </c>
      <c r="F251" s="36">
        <v>300</v>
      </c>
      <c r="G251" s="59">
        <f>AH251</f>
        <v>103.65</v>
      </c>
      <c r="H251" s="37"/>
      <c r="I251" s="38" t="s">
        <v>158</v>
      </c>
      <c r="J251" s="39">
        <f t="shared" ref="J251:J295" si="110">G251*H251</f>
        <v>0</v>
      </c>
      <c r="K251" s="64" t="s">
        <v>2091</v>
      </c>
      <c r="M251" s="64" t="s">
        <v>2097</v>
      </c>
      <c r="P251" s="68">
        <f t="shared" ref="P251:P298" si="111">$P$8</f>
        <v>0</v>
      </c>
      <c r="Q251" s="78"/>
      <c r="R251" s="71">
        <f t="shared" ref="R251:R257" si="112">IF(Q251&gt;0,Q251,P251)</f>
        <v>0</v>
      </c>
      <c r="S251" s="32" t="str">
        <f t="shared" ref="S251:S257" si="113">IF(P251&gt;18,"ПЕРЕБОР","-")</f>
        <v>-</v>
      </c>
      <c r="T251" s="2">
        <v>82.92</v>
      </c>
      <c r="U251" s="2"/>
      <c r="V251" s="49">
        <v>1.25</v>
      </c>
      <c r="W251" s="49">
        <f t="shared" ref="W251:W295" si="114">T251*V251</f>
        <v>103.65</v>
      </c>
      <c r="X251" s="50">
        <f t="shared" ref="X251:X295" si="115">R251*0.01</f>
        <v>0</v>
      </c>
      <c r="Y251" s="63">
        <f>W251-(W251*X251)</f>
        <v>103.65</v>
      </c>
      <c r="Z251" s="50">
        <f>ROUND(Y251,2)</f>
        <v>103.65</v>
      </c>
      <c r="AA251" s="51"/>
      <c r="AB251" s="52">
        <v>5.3333333333333337E-2</v>
      </c>
      <c r="AC251" s="50">
        <f t="shared" ref="AC251:AC295" si="116">H251*AB251</f>
        <v>0</v>
      </c>
      <c r="AD251" s="50">
        <f>AC251*$P$7</f>
        <v>0</v>
      </c>
      <c r="AE251" s="50">
        <f>AB251*$P$7</f>
        <v>0.85333333333333339</v>
      </c>
      <c r="AF251" s="53">
        <f>ROUND(AE251,2)</f>
        <v>0.85</v>
      </c>
      <c r="AH251" s="4">
        <f t="shared" si="94"/>
        <v>103.65</v>
      </c>
      <c r="AJ251" s="4">
        <f t="shared" si="95"/>
        <v>103.65</v>
      </c>
      <c r="AL251" s="4">
        <f t="shared" si="96"/>
        <v>103.65</v>
      </c>
      <c r="AN251" s="4">
        <f t="shared" si="93"/>
        <v>103.65</v>
      </c>
      <c r="AO251" s="92"/>
      <c r="AQ251" s="93"/>
      <c r="AS251" s="93"/>
      <c r="AT251" s="93"/>
      <c r="AU251" s="93"/>
    </row>
    <row r="252" spans="1:47" x14ac:dyDescent="0.25">
      <c r="A252" s="203"/>
      <c r="B252" s="33" t="s">
        <v>1803</v>
      </c>
      <c r="C252" s="34" t="s">
        <v>3337</v>
      </c>
      <c r="D252" s="35">
        <v>1</v>
      </c>
      <c r="E252" s="86">
        <v>50</v>
      </c>
      <c r="F252" s="36">
        <v>300</v>
      </c>
      <c r="G252" s="59">
        <f>AH252</f>
        <v>77.08</v>
      </c>
      <c r="H252" s="37"/>
      <c r="I252" s="38" t="s">
        <v>158</v>
      </c>
      <c r="J252" s="39">
        <f t="shared" si="110"/>
        <v>0</v>
      </c>
      <c r="K252" s="64" t="s">
        <v>2092</v>
      </c>
      <c r="M252" s="64" t="s">
        <v>2098</v>
      </c>
      <c r="P252" s="68">
        <f t="shared" si="111"/>
        <v>0</v>
      </c>
      <c r="Q252" s="78"/>
      <c r="R252" s="71">
        <f t="shared" si="112"/>
        <v>0</v>
      </c>
      <c r="S252" s="32" t="str">
        <f t="shared" si="113"/>
        <v>-</v>
      </c>
      <c r="T252" s="2">
        <v>61.66</v>
      </c>
      <c r="U252" s="2"/>
      <c r="V252" s="49">
        <v>1.25</v>
      </c>
      <c r="W252" s="49">
        <f t="shared" si="114"/>
        <v>77.074999999999989</v>
      </c>
      <c r="X252" s="50">
        <f t="shared" si="115"/>
        <v>0</v>
      </c>
      <c r="Y252" s="63">
        <f>W252-(W252*X252)</f>
        <v>77.074999999999989</v>
      </c>
      <c r="Z252" s="50">
        <f>ROUND(Y252,2)</f>
        <v>77.08</v>
      </c>
      <c r="AA252" s="51"/>
      <c r="AB252" s="52">
        <v>6.6666666666666666E-2</v>
      </c>
      <c r="AC252" s="50">
        <f t="shared" si="116"/>
        <v>0</v>
      </c>
      <c r="AD252" s="50">
        <f>AC252*$P$7</f>
        <v>0</v>
      </c>
      <c r="AE252" s="50">
        <f>AB252*$P$7</f>
        <v>1.0666666666666667</v>
      </c>
      <c r="AF252" s="53">
        <f>ROUND(AE252,2)</f>
        <v>1.07</v>
      </c>
      <c r="AH252" s="4">
        <f t="shared" si="94"/>
        <v>77.08</v>
      </c>
      <c r="AJ252" s="4">
        <f t="shared" si="95"/>
        <v>77.08</v>
      </c>
      <c r="AL252" s="4">
        <f t="shared" si="96"/>
        <v>77.08</v>
      </c>
      <c r="AN252" s="4">
        <f t="shared" si="93"/>
        <v>77.08</v>
      </c>
      <c r="AO252" s="92"/>
      <c r="AQ252" s="93"/>
      <c r="AS252" s="93"/>
      <c r="AT252" s="93"/>
      <c r="AU252" s="93"/>
    </row>
    <row r="253" spans="1:47" x14ac:dyDescent="0.25">
      <c r="A253" s="203"/>
      <c r="B253" s="33" t="s">
        <v>1804</v>
      </c>
      <c r="C253" s="34" t="s">
        <v>3338</v>
      </c>
      <c r="D253" s="35">
        <v>1</v>
      </c>
      <c r="E253" s="86">
        <v>50</v>
      </c>
      <c r="F253" s="36">
        <v>200</v>
      </c>
      <c r="G253" s="59">
        <f>AH253</f>
        <v>125.13</v>
      </c>
      <c r="H253" s="37"/>
      <c r="I253" s="38" t="s">
        <v>158</v>
      </c>
      <c r="J253" s="39">
        <f t="shared" si="110"/>
        <v>0</v>
      </c>
      <c r="K253" s="64" t="s">
        <v>2093</v>
      </c>
      <c r="M253" s="64" t="s">
        <v>2099</v>
      </c>
      <c r="P253" s="68">
        <f t="shared" si="111"/>
        <v>0</v>
      </c>
      <c r="Q253" s="78"/>
      <c r="R253" s="71">
        <f t="shared" si="112"/>
        <v>0</v>
      </c>
      <c r="S253" s="32" t="str">
        <f t="shared" si="113"/>
        <v>-</v>
      </c>
      <c r="T253" s="2">
        <v>100.1</v>
      </c>
      <c r="U253" s="2"/>
      <c r="V253" s="49">
        <v>1.25</v>
      </c>
      <c r="W253" s="49">
        <f t="shared" si="114"/>
        <v>125.125</v>
      </c>
      <c r="X253" s="50">
        <f t="shared" si="115"/>
        <v>0</v>
      </c>
      <c r="Y253" s="63">
        <f>W253-(W253*X253)</f>
        <v>125.125</v>
      </c>
      <c r="Z253" s="50">
        <f>ROUND(Y253,2)</f>
        <v>125.13</v>
      </c>
      <c r="AA253" s="51"/>
      <c r="AB253" s="52">
        <v>8.5000000000000006E-2</v>
      </c>
      <c r="AC253" s="50">
        <f t="shared" si="116"/>
        <v>0</v>
      </c>
      <c r="AD253" s="50">
        <f>AC253*$P$7</f>
        <v>0</v>
      </c>
      <c r="AE253" s="50">
        <f>AB253*$P$7</f>
        <v>1.36</v>
      </c>
      <c r="AF253" s="53">
        <f>ROUND(AE253,2)</f>
        <v>1.36</v>
      </c>
      <c r="AH253" s="4">
        <f t="shared" si="94"/>
        <v>125.13</v>
      </c>
      <c r="AJ253" s="4">
        <f t="shared" si="95"/>
        <v>125.13</v>
      </c>
      <c r="AL253" s="4">
        <f t="shared" si="96"/>
        <v>125.13</v>
      </c>
      <c r="AN253" s="4">
        <f t="shared" si="93"/>
        <v>125.13</v>
      </c>
      <c r="AO253" s="92"/>
      <c r="AQ253" s="93"/>
      <c r="AS253" s="93"/>
      <c r="AT253" s="93"/>
      <c r="AU253" s="93"/>
    </row>
    <row r="254" spans="1:47" x14ac:dyDescent="0.25">
      <c r="A254" s="203"/>
      <c r="B254" s="33" t="s">
        <v>1805</v>
      </c>
      <c r="C254" s="34" t="s">
        <v>3339</v>
      </c>
      <c r="D254" s="35">
        <v>1</v>
      </c>
      <c r="E254" s="86">
        <v>50</v>
      </c>
      <c r="F254" s="36">
        <v>200</v>
      </c>
      <c r="G254" s="59">
        <f>AH254</f>
        <v>146.06</v>
      </c>
      <c r="H254" s="37"/>
      <c r="I254" s="38" t="s">
        <v>158</v>
      </c>
      <c r="J254" s="39">
        <f t="shared" si="110"/>
        <v>0</v>
      </c>
      <c r="K254" s="64" t="s">
        <v>2094</v>
      </c>
      <c r="M254" s="64" t="s">
        <v>2100</v>
      </c>
      <c r="P254" s="68">
        <f t="shared" si="111"/>
        <v>0</v>
      </c>
      <c r="Q254" s="78"/>
      <c r="R254" s="71">
        <f t="shared" si="112"/>
        <v>0</v>
      </c>
      <c r="S254" s="32" t="str">
        <f t="shared" si="113"/>
        <v>-</v>
      </c>
      <c r="T254" s="2">
        <v>116.85</v>
      </c>
      <c r="U254" s="2"/>
      <c r="V254" s="49">
        <v>1.25</v>
      </c>
      <c r="W254" s="49">
        <f t="shared" si="114"/>
        <v>146.0625</v>
      </c>
      <c r="X254" s="50">
        <f t="shared" si="115"/>
        <v>0</v>
      </c>
      <c r="Y254" s="63">
        <f>W254-(W254*X254)</f>
        <v>146.0625</v>
      </c>
      <c r="Z254" s="50">
        <f>ROUND(Y254,2)</f>
        <v>146.06</v>
      </c>
      <c r="AA254" s="51"/>
      <c r="AB254" s="52">
        <v>0.11</v>
      </c>
      <c r="AC254" s="50">
        <f t="shared" si="116"/>
        <v>0</v>
      </c>
      <c r="AD254" s="50">
        <f>AC254*$P$7</f>
        <v>0</v>
      </c>
      <c r="AE254" s="50">
        <f>AB254*$P$7</f>
        <v>1.76</v>
      </c>
      <c r="AF254" s="53">
        <f>ROUND(AE254,2)</f>
        <v>1.76</v>
      </c>
      <c r="AH254" s="4">
        <f t="shared" si="94"/>
        <v>146.06</v>
      </c>
      <c r="AJ254" s="4">
        <f t="shared" si="95"/>
        <v>146.06</v>
      </c>
      <c r="AL254" s="4">
        <f t="shared" si="96"/>
        <v>146.06</v>
      </c>
      <c r="AN254" s="4">
        <f t="shared" si="93"/>
        <v>146.06</v>
      </c>
      <c r="AO254" s="92"/>
      <c r="AQ254" s="93"/>
      <c r="AS254" s="93"/>
      <c r="AT254" s="93"/>
      <c r="AU254" s="93"/>
    </row>
    <row r="255" spans="1:47" x14ac:dyDescent="0.25">
      <c r="A255" s="203"/>
      <c r="B255" s="33" t="s">
        <v>1806</v>
      </c>
      <c r="C255" s="34" t="s">
        <v>3340</v>
      </c>
      <c r="D255" s="35">
        <v>1</v>
      </c>
      <c r="E255" s="86">
        <v>50</v>
      </c>
      <c r="F255" s="36">
        <v>100</v>
      </c>
      <c r="G255" s="59">
        <f>AH255</f>
        <v>110.29</v>
      </c>
      <c r="H255" s="37"/>
      <c r="I255" s="38" t="s">
        <v>158</v>
      </c>
      <c r="J255" s="39">
        <f t="shared" si="110"/>
        <v>0</v>
      </c>
      <c r="K255" s="64" t="s">
        <v>2095</v>
      </c>
      <c r="M255" s="64" t="s">
        <v>2101</v>
      </c>
      <c r="P255" s="68">
        <f t="shared" si="111"/>
        <v>0</v>
      </c>
      <c r="Q255" s="78"/>
      <c r="R255" s="71">
        <f t="shared" si="112"/>
        <v>0</v>
      </c>
      <c r="S255" s="32" t="str">
        <f t="shared" si="113"/>
        <v>-</v>
      </c>
      <c r="T255" s="2">
        <v>88.23</v>
      </c>
      <c r="U255" s="2"/>
      <c r="V255" s="49">
        <v>1.25</v>
      </c>
      <c r="W255" s="49">
        <f t="shared" si="114"/>
        <v>110.28750000000001</v>
      </c>
      <c r="X255" s="50">
        <f t="shared" si="115"/>
        <v>0</v>
      </c>
      <c r="Y255" s="63">
        <f>W255-(W255*X255)</f>
        <v>110.28750000000001</v>
      </c>
      <c r="Z255" s="50">
        <f>ROUND(Y255,2)</f>
        <v>110.29</v>
      </c>
      <c r="AA255" s="51"/>
      <c r="AB255" s="52">
        <v>0.15</v>
      </c>
      <c r="AC255" s="50">
        <f t="shared" si="116"/>
        <v>0</v>
      </c>
      <c r="AD255" s="50">
        <f>AC255*$P$7</f>
        <v>0</v>
      </c>
      <c r="AE255" s="50">
        <f>AB255*$P$7</f>
        <v>2.4</v>
      </c>
      <c r="AF255" s="53">
        <f>ROUND(AE255,2)</f>
        <v>2.4</v>
      </c>
      <c r="AH255" s="4">
        <f t="shared" si="94"/>
        <v>110.29</v>
      </c>
      <c r="AJ255" s="4">
        <f t="shared" si="95"/>
        <v>110.29</v>
      </c>
      <c r="AL255" s="4">
        <f t="shared" si="96"/>
        <v>110.29</v>
      </c>
      <c r="AN255" s="4">
        <f t="shared" si="93"/>
        <v>110.29</v>
      </c>
      <c r="AO255" s="92"/>
      <c r="AQ255" s="93"/>
      <c r="AS255" s="93"/>
      <c r="AT255" s="93"/>
      <c r="AU255" s="93"/>
    </row>
    <row r="256" spans="1:47" x14ac:dyDescent="0.25">
      <c r="A256" s="203"/>
      <c r="B256" s="33" t="s">
        <v>1807</v>
      </c>
      <c r="C256" s="34" t="s">
        <v>3341</v>
      </c>
      <c r="D256" s="35">
        <v>1</v>
      </c>
      <c r="E256" s="86">
        <v>50</v>
      </c>
      <c r="F256" s="36">
        <v>100</v>
      </c>
      <c r="G256" s="59">
        <f t="shared" ref="G256:G298" si="117">AH256</f>
        <v>173.45</v>
      </c>
      <c r="H256" s="37"/>
      <c r="I256" s="38" t="s">
        <v>158</v>
      </c>
      <c r="J256" s="39">
        <f t="shared" si="110"/>
        <v>0</v>
      </c>
      <c r="K256" s="64" t="s">
        <v>2096</v>
      </c>
      <c r="M256" s="64" t="s">
        <v>2102</v>
      </c>
      <c r="P256" s="68">
        <f t="shared" si="111"/>
        <v>0</v>
      </c>
      <c r="Q256" s="78"/>
      <c r="R256" s="71">
        <f t="shared" si="112"/>
        <v>0</v>
      </c>
      <c r="S256" s="32" t="str">
        <f t="shared" si="113"/>
        <v>-</v>
      </c>
      <c r="T256" s="2">
        <v>138.76</v>
      </c>
      <c r="U256" s="2"/>
      <c r="V256" s="49">
        <v>1.25</v>
      </c>
      <c r="W256" s="49">
        <f t="shared" si="114"/>
        <v>173.45</v>
      </c>
      <c r="X256" s="50">
        <f t="shared" si="115"/>
        <v>0</v>
      </c>
      <c r="Y256" s="63">
        <f t="shared" ref="Y256:Y295" si="118">W256-(W256*X256)</f>
        <v>173.45</v>
      </c>
      <c r="Z256" s="50">
        <f t="shared" ref="Z256:Z295" si="119">ROUND(Y256,2)</f>
        <v>173.45</v>
      </c>
      <c r="AA256" s="51"/>
      <c r="AB256" s="52">
        <v>0.18</v>
      </c>
      <c r="AC256" s="50">
        <f t="shared" si="116"/>
        <v>0</v>
      </c>
      <c r="AD256" s="50">
        <f t="shared" ref="AD256:AD279" si="120">AC256*$P$7</f>
        <v>0</v>
      </c>
      <c r="AE256" s="50">
        <f t="shared" ref="AE256:AE279" si="121">AB256*$P$7</f>
        <v>2.88</v>
      </c>
      <c r="AF256" s="53">
        <f t="shared" ref="AF256:AF279" si="122">ROUND(AE256,2)</f>
        <v>2.88</v>
      </c>
      <c r="AH256" s="4">
        <f t="shared" si="94"/>
        <v>173.45</v>
      </c>
      <c r="AJ256" s="4">
        <f t="shared" si="95"/>
        <v>173.45</v>
      </c>
      <c r="AL256" s="4">
        <f t="shared" si="96"/>
        <v>173.45</v>
      </c>
      <c r="AN256" s="4">
        <f t="shared" si="93"/>
        <v>173.45</v>
      </c>
      <c r="AO256" s="92"/>
      <c r="AQ256" s="93"/>
      <c r="AS256" s="93"/>
      <c r="AT256" s="93"/>
      <c r="AU256" s="93"/>
    </row>
    <row r="257" spans="1:47" x14ac:dyDescent="0.25">
      <c r="A257" s="203"/>
      <c r="B257" s="33" t="s">
        <v>1974</v>
      </c>
      <c r="C257" s="34" t="s">
        <v>3342</v>
      </c>
      <c r="D257" s="35">
        <v>1</v>
      </c>
      <c r="E257" s="86">
        <v>25</v>
      </c>
      <c r="F257" s="36">
        <v>50</v>
      </c>
      <c r="G257" s="59">
        <f t="shared" si="117"/>
        <v>167.91</v>
      </c>
      <c r="H257" s="37"/>
      <c r="I257" s="38" t="s">
        <v>158</v>
      </c>
      <c r="J257" s="39">
        <f t="shared" si="110"/>
        <v>0</v>
      </c>
      <c r="K257" s="64" t="s">
        <v>2013</v>
      </c>
      <c r="M257" s="64" t="s">
        <v>2052</v>
      </c>
      <c r="P257" s="68">
        <f t="shared" si="111"/>
        <v>0</v>
      </c>
      <c r="Q257" s="78"/>
      <c r="R257" s="71">
        <f t="shared" si="112"/>
        <v>0</v>
      </c>
      <c r="S257" s="32" t="str">
        <f t="shared" si="113"/>
        <v>-</v>
      </c>
      <c r="T257" s="2">
        <v>134.33000000000001</v>
      </c>
      <c r="U257" s="2"/>
      <c r="V257" s="49">
        <v>1.25</v>
      </c>
      <c r="W257" s="49">
        <f t="shared" si="114"/>
        <v>167.91250000000002</v>
      </c>
      <c r="X257" s="50">
        <f t="shared" si="115"/>
        <v>0</v>
      </c>
      <c r="Y257" s="63">
        <f t="shared" si="118"/>
        <v>167.91250000000002</v>
      </c>
      <c r="Z257" s="50">
        <f t="shared" si="119"/>
        <v>167.91</v>
      </c>
      <c r="AA257" s="51"/>
      <c r="AB257" s="52">
        <v>0.26</v>
      </c>
      <c r="AC257" s="50">
        <f t="shared" si="116"/>
        <v>0</v>
      </c>
      <c r="AD257" s="50">
        <f t="shared" si="120"/>
        <v>0</v>
      </c>
      <c r="AE257" s="50">
        <f t="shared" si="121"/>
        <v>4.16</v>
      </c>
      <c r="AF257" s="53">
        <f t="shared" si="122"/>
        <v>4.16</v>
      </c>
      <c r="AH257" s="4">
        <f t="shared" si="94"/>
        <v>167.91</v>
      </c>
      <c r="AJ257" s="4">
        <f t="shared" si="95"/>
        <v>167.91</v>
      </c>
      <c r="AL257" s="4">
        <f t="shared" si="96"/>
        <v>167.91</v>
      </c>
      <c r="AN257" s="4">
        <f t="shared" si="93"/>
        <v>167.91</v>
      </c>
      <c r="AO257" s="92"/>
      <c r="AQ257" s="93"/>
      <c r="AS257" s="93"/>
      <c r="AT257" s="93"/>
      <c r="AU257" s="93"/>
    </row>
    <row r="258" spans="1:47" x14ac:dyDescent="0.25">
      <c r="A258" s="203"/>
      <c r="B258" s="33" t="s">
        <v>1975</v>
      </c>
      <c r="C258" s="34" t="s">
        <v>3343</v>
      </c>
      <c r="D258" s="35">
        <v>1</v>
      </c>
      <c r="E258" s="86">
        <v>25</v>
      </c>
      <c r="F258" s="36">
        <v>50</v>
      </c>
      <c r="G258" s="59">
        <f t="shared" si="117"/>
        <v>281.89999999999998</v>
      </c>
      <c r="H258" s="37"/>
      <c r="I258" s="38" t="s">
        <v>158</v>
      </c>
      <c r="J258" s="39">
        <f t="shared" si="110"/>
        <v>0</v>
      </c>
      <c r="K258" s="64" t="s">
        <v>2014</v>
      </c>
      <c r="M258" s="64" t="s">
        <v>2053</v>
      </c>
      <c r="P258" s="68">
        <f t="shared" si="111"/>
        <v>0</v>
      </c>
      <c r="Q258" s="78"/>
      <c r="R258" s="71">
        <f t="shared" ref="R258:R283" si="123">IF(Q258&gt;0,Q258,P258)</f>
        <v>0</v>
      </c>
      <c r="S258" s="32" t="str">
        <f t="shared" ref="S258:S283" si="124">IF(P258&gt;18,"ПЕРЕБОР","-")</f>
        <v>-</v>
      </c>
      <c r="T258" s="2">
        <v>225.52</v>
      </c>
      <c r="U258" s="2"/>
      <c r="V258" s="49">
        <v>1.25</v>
      </c>
      <c r="W258" s="49">
        <f t="shared" si="114"/>
        <v>281.90000000000003</v>
      </c>
      <c r="X258" s="50">
        <f t="shared" si="115"/>
        <v>0</v>
      </c>
      <c r="Y258" s="63">
        <f t="shared" si="118"/>
        <v>281.90000000000003</v>
      </c>
      <c r="Z258" s="50">
        <f t="shared" si="119"/>
        <v>281.89999999999998</v>
      </c>
      <c r="AA258" s="51"/>
      <c r="AB258" s="52">
        <v>0.28000000000000003</v>
      </c>
      <c r="AC258" s="50">
        <f t="shared" si="116"/>
        <v>0</v>
      </c>
      <c r="AD258" s="50">
        <f t="shared" si="120"/>
        <v>0</v>
      </c>
      <c r="AE258" s="50">
        <f t="shared" si="121"/>
        <v>4.4800000000000004</v>
      </c>
      <c r="AF258" s="53">
        <f t="shared" si="122"/>
        <v>4.4800000000000004</v>
      </c>
      <c r="AH258" s="4">
        <f t="shared" si="94"/>
        <v>281.89999999999998</v>
      </c>
      <c r="AJ258" s="4">
        <f t="shared" si="95"/>
        <v>281.89999999999998</v>
      </c>
      <c r="AL258" s="4">
        <f t="shared" si="96"/>
        <v>281.89999999999998</v>
      </c>
      <c r="AN258" s="4">
        <f t="shared" si="93"/>
        <v>281.89999999999998</v>
      </c>
      <c r="AO258" s="92"/>
      <c r="AQ258" s="93"/>
      <c r="AS258" s="93"/>
      <c r="AT258" s="93"/>
      <c r="AU258" s="93"/>
    </row>
    <row r="259" spans="1:47" x14ac:dyDescent="0.25">
      <c r="A259" s="203"/>
      <c r="B259" s="33" t="s">
        <v>1976</v>
      </c>
      <c r="C259" s="34" t="s">
        <v>3344</v>
      </c>
      <c r="D259" s="35">
        <v>1</v>
      </c>
      <c r="E259" s="86">
        <v>25</v>
      </c>
      <c r="F259" s="36">
        <v>100</v>
      </c>
      <c r="G259" s="59">
        <f t="shared" si="117"/>
        <v>131.83000000000001</v>
      </c>
      <c r="H259" s="37"/>
      <c r="I259" s="38" t="s">
        <v>158</v>
      </c>
      <c r="J259" s="39">
        <f t="shared" si="110"/>
        <v>0</v>
      </c>
      <c r="K259" s="64" t="s">
        <v>2015</v>
      </c>
      <c r="M259" s="64" t="s">
        <v>2054</v>
      </c>
      <c r="P259" s="68">
        <f t="shared" si="111"/>
        <v>0</v>
      </c>
      <c r="Q259" s="78"/>
      <c r="R259" s="71">
        <f t="shared" si="123"/>
        <v>0</v>
      </c>
      <c r="S259" s="32" t="str">
        <f t="shared" si="124"/>
        <v>-</v>
      </c>
      <c r="T259" s="2">
        <v>105.46</v>
      </c>
      <c r="U259" s="2"/>
      <c r="V259" s="49">
        <v>1.25</v>
      </c>
      <c r="W259" s="49">
        <f t="shared" si="114"/>
        <v>131.82499999999999</v>
      </c>
      <c r="X259" s="50">
        <f t="shared" si="115"/>
        <v>0</v>
      </c>
      <c r="Y259" s="63">
        <f t="shared" si="118"/>
        <v>131.82499999999999</v>
      </c>
      <c r="Z259" s="50">
        <f t="shared" si="119"/>
        <v>131.83000000000001</v>
      </c>
      <c r="AA259" s="51"/>
      <c r="AB259" s="52">
        <v>0.17</v>
      </c>
      <c r="AC259" s="50">
        <f t="shared" si="116"/>
        <v>0</v>
      </c>
      <c r="AD259" s="50">
        <f t="shared" si="120"/>
        <v>0</v>
      </c>
      <c r="AE259" s="50">
        <f t="shared" si="121"/>
        <v>2.72</v>
      </c>
      <c r="AF259" s="53">
        <f t="shared" si="122"/>
        <v>2.72</v>
      </c>
      <c r="AH259" s="4">
        <f t="shared" si="94"/>
        <v>131.83000000000001</v>
      </c>
      <c r="AJ259" s="4">
        <f t="shared" si="95"/>
        <v>131.83000000000001</v>
      </c>
      <c r="AL259" s="4">
        <f t="shared" si="96"/>
        <v>131.83000000000001</v>
      </c>
      <c r="AN259" s="4">
        <f t="shared" si="93"/>
        <v>131.83000000000001</v>
      </c>
      <c r="AO259" s="92"/>
      <c r="AQ259" s="93"/>
      <c r="AS259" s="93"/>
      <c r="AT259" s="93"/>
      <c r="AU259" s="93"/>
    </row>
    <row r="260" spans="1:47" x14ac:dyDescent="0.25">
      <c r="A260" s="203"/>
      <c r="B260" s="33" t="s">
        <v>1977</v>
      </c>
      <c r="C260" s="34" t="s">
        <v>3345</v>
      </c>
      <c r="D260" s="35">
        <v>1</v>
      </c>
      <c r="E260" s="86">
        <v>25</v>
      </c>
      <c r="F260" s="36">
        <v>50</v>
      </c>
      <c r="G260" s="59">
        <f t="shared" si="117"/>
        <v>195.55</v>
      </c>
      <c r="H260" s="37"/>
      <c r="I260" s="38" t="s">
        <v>158</v>
      </c>
      <c r="J260" s="39">
        <f t="shared" si="110"/>
        <v>0</v>
      </c>
      <c r="K260" s="64" t="s">
        <v>2016</v>
      </c>
      <c r="M260" s="64" t="s">
        <v>2055</v>
      </c>
      <c r="P260" s="68">
        <f t="shared" si="111"/>
        <v>0</v>
      </c>
      <c r="Q260" s="78"/>
      <c r="R260" s="71">
        <f t="shared" si="123"/>
        <v>0</v>
      </c>
      <c r="S260" s="32" t="str">
        <f t="shared" si="124"/>
        <v>-</v>
      </c>
      <c r="T260" s="2">
        <v>156.44</v>
      </c>
      <c r="U260" s="2"/>
      <c r="V260" s="49">
        <v>1.25</v>
      </c>
      <c r="W260" s="49">
        <f t="shared" si="114"/>
        <v>195.55</v>
      </c>
      <c r="X260" s="50">
        <f t="shared" si="115"/>
        <v>0</v>
      </c>
      <c r="Y260" s="63">
        <f t="shared" si="118"/>
        <v>195.55</v>
      </c>
      <c r="Z260" s="50">
        <f t="shared" si="119"/>
        <v>195.55</v>
      </c>
      <c r="AA260" s="51"/>
      <c r="AB260" s="52">
        <v>0.26</v>
      </c>
      <c r="AC260" s="50">
        <f t="shared" si="116"/>
        <v>0</v>
      </c>
      <c r="AD260" s="50">
        <f t="shared" si="120"/>
        <v>0</v>
      </c>
      <c r="AE260" s="50">
        <f t="shared" si="121"/>
        <v>4.16</v>
      </c>
      <c r="AF260" s="53">
        <f t="shared" si="122"/>
        <v>4.16</v>
      </c>
      <c r="AH260" s="4">
        <f t="shared" si="94"/>
        <v>195.55</v>
      </c>
      <c r="AJ260" s="4">
        <f t="shared" si="95"/>
        <v>195.55</v>
      </c>
      <c r="AL260" s="4">
        <f t="shared" si="96"/>
        <v>195.55</v>
      </c>
      <c r="AN260" s="4">
        <f t="shared" si="93"/>
        <v>195.55</v>
      </c>
      <c r="AO260" s="92"/>
      <c r="AQ260" s="93"/>
      <c r="AS260" s="93"/>
      <c r="AT260" s="93"/>
      <c r="AU260" s="93"/>
    </row>
    <row r="261" spans="1:47" x14ac:dyDescent="0.25">
      <c r="A261" s="203"/>
      <c r="B261" s="33" t="s">
        <v>1978</v>
      </c>
      <c r="C261" s="34" t="s">
        <v>3346</v>
      </c>
      <c r="D261" s="35">
        <v>1</v>
      </c>
      <c r="E261" s="86">
        <v>25</v>
      </c>
      <c r="F261" s="36">
        <v>50</v>
      </c>
      <c r="G261" s="59">
        <f t="shared" si="117"/>
        <v>230.04</v>
      </c>
      <c r="H261" s="37"/>
      <c r="I261" s="38" t="s">
        <v>158</v>
      </c>
      <c r="J261" s="39">
        <f t="shared" si="110"/>
        <v>0</v>
      </c>
      <c r="K261" s="64" t="s">
        <v>2017</v>
      </c>
      <c r="M261" s="64" t="s">
        <v>2056</v>
      </c>
      <c r="P261" s="68">
        <f t="shared" si="111"/>
        <v>0</v>
      </c>
      <c r="Q261" s="78"/>
      <c r="R261" s="71">
        <f t="shared" si="123"/>
        <v>0</v>
      </c>
      <c r="S261" s="32" t="str">
        <f t="shared" si="124"/>
        <v>-</v>
      </c>
      <c r="T261" s="2">
        <v>184.03</v>
      </c>
      <c r="U261" s="2"/>
      <c r="V261" s="49">
        <v>1.25</v>
      </c>
      <c r="W261" s="49">
        <f t="shared" si="114"/>
        <v>230.03749999999999</v>
      </c>
      <c r="X261" s="50">
        <f t="shared" si="115"/>
        <v>0</v>
      </c>
      <c r="Y261" s="63">
        <f t="shared" si="118"/>
        <v>230.03749999999999</v>
      </c>
      <c r="Z261" s="50">
        <f t="shared" si="119"/>
        <v>230.04</v>
      </c>
      <c r="AA261" s="51"/>
      <c r="AB261" s="52">
        <v>0.3</v>
      </c>
      <c r="AC261" s="50">
        <f t="shared" si="116"/>
        <v>0</v>
      </c>
      <c r="AD261" s="50">
        <f t="shared" si="120"/>
        <v>0</v>
      </c>
      <c r="AE261" s="50">
        <f t="shared" si="121"/>
        <v>4.8</v>
      </c>
      <c r="AF261" s="53">
        <f t="shared" si="122"/>
        <v>4.8</v>
      </c>
      <c r="AH261" s="4">
        <f t="shared" si="94"/>
        <v>230.04</v>
      </c>
      <c r="AJ261" s="4">
        <f t="shared" si="95"/>
        <v>230.04</v>
      </c>
      <c r="AL261" s="4">
        <f t="shared" si="96"/>
        <v>230.04</v>
      </c>
      <c r="AN261" s="4">
        <f t="shared" si="93"/>
        <v>230.04</v>
      </c>
      <c r="AO261" s="92"/>
      <c r="AQ261" s="93"/>
      <c r="AS261" s="93"/>
      <c r="AT261" s="93"/>
      <c r="AU261" s="93"/>
    </row>
    <row r="262" spans="1:47" x14ac:dyDescent="0.25">
      <c r="A262" s="203"/>
      <c r="B262" s="33" t="s">
        <v>1979</v>
      </c>
      <c r="C262" s="34" t="s">
        <v>3347</v>
      </c>
      <c r="D262" s="35">
        <v>1</v>
      </c>
      <c r="E262" s="86">
        <v>25</v>
      </c>
      <c r="F262" s="36">
        <v>50</v>
      </c>
      <c r="G262" s="59">
        <f t="shared" si="117"/>
        <v>347.38</v>
      </c>
      <c r="H262" s="37"/>
      <c r="I262" s="38" t="s">
        <v>158</v>
      </c>
      <c r="J262" s="39">
        <f t="shared" si="110"/>
        <v>0</v>
      </c>
      <c r="K262" s="64" t="s">
        <v>2018</v>
      </c>
      <c r="M262" s="64" t="s">
        <v>2057</v>
      </c>
      <c r="P262" s="68">
        <f t="shared" si="111"/>
        <v>0</v>
      </c>
      <c r="Q262" s="78"/>
      <c r="R262" s="71">
        <f t="shared" si="123"/>
        <v>0</v>
      </c>
      <c r="S262" s="32" t="str">
        <f t="shared" si="124"/>
        <v>-</v>
      </c>
      <c r="T262" s="2">
        <v>277.89999999999998</v>
      </c>
      <c r="U262" s="2"/>
      <c r="V262" s="49">
        <v>1.25</v>
      </c>
      <c r="W262" s="49">
        <f t="shared" si="114"/>
        <v>347.375</v>
      </c>
      <c r="X262" s="50">
        <f t="shared" si="115"/>
        <v>0</v>
      </c>
      <c r="Y262" s="63">
        <f t="shared" si="118"/>
        <v>347.375</v>
      </c>
      <c r="Z262" s="50">
        <f t="shared" si="119"/>
        <v>347.38</v>
      </c>
      <c r="AA262" s="51"/>
      <c r="AB262" s="52">
        <v>0.36</v>
      </c>
      <c r="AC262" s="50">
        <f t="shared" si="116"/>
        <v>0</v>
      </c>
      <c r="AD262" s="50">
        <f t="shared" si="120"/>
        <v>0</v>
      </c>
      <c r="AE262" s="50">
        <f t="shared" si="121"/>
        <v>5.76</v>
      </c>
      <c r="AF262" s="53">
        <f t="shared" si="122"/>
        <v>5.76</v>
      </c>
      <c r="AH262" s="4">
        <f t="shared" si="94"/>
        <v>347.38</v>
      </c>
      <c r="AJ262" s="4">
        <f t="shared" si="95"/>
        <v>347.38</v>
      </c>
      <c r="AL262" s="4">
        <f t="shared" si="96"/>
        <v>347.38</v>
      </c>
      <c r="AN262" s="4">
        <f t="shared" si="93"/>
        <v>347.38</v>
      </c>
      <c r="AO262" s="92"/>
      <c r="AQ262" s="93"/>
      <c r="AS262" s="93"/>
      <c r="AT262" s="93"/>
      <c r="AU262" s="93"/>
    </row>
    <row r="263" spans="1:47" x14ac:dyDescent="0.25">
      <c r="A263" s="203"/>
      <c r="B263" s="33" t="s">
        <v>1980</v>
      </c>
      <c r="C263" s="34" t="s">
        <v>3348</v>
      </c>
      <c r="D263" s="35">
        <v>1</v>
      </c>
      <c r="E263" s="86">
        <v>25</v>
      </c>
      <c r="F263" s="36">
        <v>100</v>
      </c>
      <c r="G263" s="59">
        <f t="shared" si="117"/>
        <v>149.05000000000001</v>
      </c>
      <c r="H263" s="37"/>
      <c r="I263" s="38" t="s">
        <v>158</v>
      </c>
      <c r="J263" s="39">
        <f t="shared" si="110"/>
        <v>0</v>
      </c>
      <c r="K263" s="64" t="s">
        <v>2019</v>
      </c>
      <c r="M263" s="64" t="s">
        <v>2058</v>
      </c>
      <c r="P263" s="68">
        <f t="shared" si="111"/>
        <v>0</v>
      </c>
      <c r="Q263" s="78"/>
      <c r="R263" s="71">
        <f t="shared" si="123"/>
        <v>0</v>
      </c>
      <c r="S263" s="32" t="str">
        <f t="shared" si="124"/>
        <v>-</v>
      </c>
      <c r="T263" s="2">
        <v>119.24</v>
      </c>
      <c r="U263" s="2"/>
      <c r="V263" s="49">
        <v>1.25</v>
      </c>
      <c r="W263" s="49">
        <f t="shared" si="114"/>
        <v>149.04999999999998</v>
      </c>
      <c r="X263" s="50">
        <f t="shared" si="115"/>
        <v>0</v>
      </c>
      <c r="Y263" s="63">
        <f t="shared" si="118"/>
        <v>149.04999999999998</v>
      </c>
      <c r="Z263" s="50">
        <f t="shared" si="119"/>
        <v>149.05000000000001</v>
      </c>
      <c r="AA263" s="51"/>
      <c r="AB263" s="52">
        <v>0.19</v>
      </c>
      <c r="AC263" s="50">
        <f t="shared" si="116"/>
        <v>0</v>
      </c>
      <c r="AD263" s="50">
        <f t="shared" si="120"/>
        <v>0</v>
      </c>
      <c r="AE263" s="50">
        <f t="shared" si="121"/>
        <v>3.04</v>
      </c>
      <c r="AF263" s="53">
        <f t="shared" si="122"/>
        <v>3.04</v>
      </c>
      <c r="AH263" s="4">
        <f t="shared" si="94"/>
        <v>149.05000000000001</v>
      </c>
      <c r="AJ263" s="4">
        <f t="shared" si="95"/>
        <v>149.05000000000001</v>
      </c>
      <c r="AL263" s="4">
        <f t="shared" si="96"/>
        <v>149.05000000000001</v>
      </c>
      <c r="AN263" s="4">
        <f t="shared" si="93"/>
        <v>149.05000000000001</v>
      </c>
      <c r="AO263" s="92"/>
      <c r="AQ263" s="93"/>
      <c r="AS263" s="93"/>
      <c r="AT263" s="93"/>
      <c r="AU263" s="93"/>
    </row>
    <row r="264" spans="1:47" x14ac:dyDescent="0.25">
      <c r="A264" s="203"/>
      <c r="B264" s="33" t="s">
        <v>1981</v>
      </c>
      <c r="C264" s="34" t="s">
        <v>3349</v>
      </c>
      <c r="D264" s="35">
        <v>1</v>
      </c>
      <c r="E264" s="86">
        <v>25</v>
      </c>
      <c r="F264" s="36">
        <v>50</v>
      </c>
      <c r="G264" s="59">
        <f t="shared" si="117"/>
        <v>217.4</v>
      </c>
      <c r="H264" s="37"/>
      <c r="I264" s="38" t="s">
        <v>158</v>
      </c>
      <c r="J264" s="39">
        <f t="shared" si="110"/>
        <v>0</v>
      </c>
      <c r="K264" s="64" t="s">
        <v>2020</v>
      </c>
      <c r="M264" s="64" t="s">
        <v>2059</v>
      </c>
      <c r="P264" s="68">
        <f t="shared" si="111"/>
        <v>0</v>
      </c>
      <c r="Q264" s="78"/>
      <c r="R264" s="71">
        <f t="shared" si="123"/>
        <v>0</v>
      </c>
      <c r="S264" s="32" t="str">
        <f t="shared" si="124"/>
        <v>-</v>
      </c>
      <c r="T264" s="2">
        <v>173.92</v>
      </c>
      <c r="U264" s="2"/>
      <c r="V264" s="49">
        <v>1.25</v>
      </c>
      <c r="W264" s="49">
        <f t="shared" si="114"/>
        <v>217.39999999999998</v>
      </c>
      <c r="X264" s="50">
        <f t="shared" si="115"/>
        <v>0</v>
      </c>
      <c r="Y264" s="63">
        <f t="shared" si="118"/>
        <v>217.39999999999998</v>
      </c>
      <c r="Z264" s="50">
        <f t="shared" si="119"/>
        <v>217.4</v>
      </c>
      <c r="AA264" s="51"/>
      <c r="AB264" s="52">
        <v>0.32</v>
      </c>
      <c r="AC264" s="50">
        <f t="shared" si="116"/>
        <v>0</v>
      </c>
      <c r="AD264" s="50">
        <f t="shared" si="120"/>
        <v>0</v>
      </c>
      <c r="AE264" s="50">
        <f t="shared" si="121"/>
        <v>5.12</v>
      </c>
      <c r="AF264" s="53">
        <f t="shared" si="122"/>
        <v>5.12</v>
      </c>
      <c r="AH264" s="4">
        <f t="shared" si="94"/>
        <v>217.4</v>
      </c>
      <c r="AJ264" s="4">
        <f t="shared" si="95"/>
        <v>217.4</v>
      </c>
      <c r="AL264" s="4">
        <f t="shared" si="96"/>
        <v>217.4</v>
      </c>
      <c r="AN264" s="4">
        <f t="shared" si="93"/>
        <v>217.4</v>
      </c>
      <c r="AO264" s="92"/>
      <c r="AQ264" s="93"/>
      <c r="AS264" s="93"/>
      <c r="AT264" s="93"/>
      <c r="AU264" s="93"/>
    </row>
    <row r="265" spans="1:47" x14ac:dyDescent="0.25">
      <c r="A265" s="203"/>
      <c r="B265" s="33" t="s">
        <v>1982</v>
      </c>
      <c r="C265" s="34" t="s">
        <v>3350</v>
      </c>
      <c r="D265" s="35">
        <v>1</v>
      </c>
      <c r="E265" s="86">
        <v>25</v>
      </c>
      <c r="F265" s="36">
        <v>50</v>
      </c>
      <c r="G265" s="59">
        <f t="shared" si="117"/>
        <v>274.91000000000003</v>
      </c>
      <c r="H265" s="37"/>
      <c r="I265" s="38" t="s">
        <v>158</v>
      </c>
      <c r="J265" s="39">
        <f t="shared" si="110"/>
        <v>0</v>
      </c>
      <c r="K265" s="64" t="s">
        <v>2021</v>
      </c>
      <c r="M265" s="64" t="s">
        <v>2060</v>
      </c>
      <c r="P265" s="68">
        <f t="shared" si="111"/>
        <v>0</v>
      </c>
      <c r="Q265" s="78"/>
      <c r="R265" s="71">
        <f t="shared" si="123"/>
        <v>0</v>
      </c>
      <c r="S265" s="32" t="str">
        <f t="shared" si="124"/>
        <v>-</v>
      </c>
      <c r="T265" s="2">
        <v>219.93</v>
      </c>
      <c r="U265" s="2"/>
      <c r="V265" s="49">
        <v>1.25</v>
      </c>
      <c r="W265" s="49">
        <f t="shared" si="114"/>
        <v>274.91250000000002</v>
      </c>
      <c r="X265" s="50">
        <f t="shared" si="115"/>
        <v>0</v>
      </c>
      <c r="Y265" s="63">
        <f t="shared" si="118"/>
        <v>274.91250000000002</v>
      </c>
      <c r="Z265" s="50">
        <f t="shared" si="119"/>
        <v>274.91000000000003</v>
      </c>
      <c r="AA265" s="51"/>
      <c r="AB265" s="52">
        <v>0.36</v>
      </c>
      <c r="AC265" s="50">
        <f t="shared" si="116"/>
        <v>0</v>
      </c>
      <c r="AD265" s="50">
        <f t="shared" si="120"/>
        <v>0</v>
      </c>
      <c r="AE265" s="50">
        <f t="shared" si="121"/>
        <v>5.76</v>
      </c>
      <c r="AF265" s="53">
        <f t="shared" si="122"/>
        <v>5.76</v>
      </c>
      <c r="AH265" s="4">
        <f t="shared" si="94"/>
        <v>274.91000000000003</v>
      </c>
      <c r="AJ265" s="4">
        <f t="shared" si="95"/>
        <v>274.91000000000003</v>
      </c>
      <c r="AL265" s="4">
        <f t="shared" si="96"/>
        <v>274.91000000000003</v>
      </c>
      <c r="AN265" s="4">
        <f t="shared" si="93"/>
        <v>274.91000000000003</v>
      </c>
      <c r="AO265" s="92"/>
      <c r="AQ265" s="93"/>
      <c r="AS265" s="93"/>
      <c r="AT265" s="93"/>
      <c r="AU265" s="93"/>
    </row>
    <row r="266" spans="1:47" x14ac:dyDescent="0.25">
      <c r="A266" s="203"/>
      <c r="B266" s="33" t="s">
        <v>1983</v>
      </c>
      <c r="C266" s="34" t="s">
        <v>3351</v>
      </c>
      <c r="D266" s="35">
        <v>1</v>
      </c>
      <c r="E266" s="86" t="s">
        <v>2584</v>
      </c>
      <c r="F266" s="36">
        <v>25</v>
      </c>
      <c r="G266" s="59">
        <f t="shared" si="117"/>
        <v>378.43</v>
      </c>
      <c r="H266" s="37"/>
      <c r="I266" s="38" t="s">
        <v>158</v>
      </c>
      <c r="J266" s="39">
        <f t="shared" si="110"/>
        <v>0</v>
      </c>
      <c r="K266" s="64" t="s">
        <v>2022</v>
      </c>
      <c r="M266" s="64" t="s">
        <v>2061</v>
      </c>
      <c r="P266" s="68">
        <f t="shared" si="111"/>
        <v>0</v>
      </c>
      <c r="Q266" s="78"/>
      <c r="R266" s="71">
        <f t="shared" si="123"/>
        <v>0</v>
      </c>
      <c r="S266" s="32" t="str">
        <f t="shared" si="124"/>
        <v>-</v>
      </c>
      <c r="T266" s="2">
        <v>302.74</v>
      </c>
      <c r="U266" s="2"/>
      <c r="V266" s="49">
        <v>1.25</v>
      </c>
      <c r="W266" s="49">
        <f t="shared" si="114"/>
        <v>378.42500000000001</v>
      </c>
      <c r="X266" s="50">
        <f t="shared" si="115"/>
        <v>0</v>
      </c>
      <c r="Y266" s="63">
        <f t="shared" si="118"/>
        <v>378.42500000000001</v>
      </c>
      <c r="Z266" s="50">
        <f t="shared" si="119"/>
        <v>378.43</v>
      </c>
      <c r="AA266" s="51"/>
      <c r="AB266" s="52">
        <v>0.48</v>
      </c>
      <c r="AC266" s="50">
        <f t="shared" si="116"/>
        <v>0</v>
      </c>
      <c r="AD266" s="50">
        <f t="shared" si="120"/>
        <v>0</v>
      </c>
      <c r="AE266" s="50">
        <f t="shared" si="121"/>
        <v>7.68</v>
      </c>
      <c r="AF266" s="53">
        <f t="shared" si="122"/>
        <v>7.68</v>
      </c>
      <c r="AH266" s="4">
        <f t="shared" si="94"/>
        <v>378.43</v>
      </c>
      <c r="AJ266" s="4">
        <f t="shared" si="95"/>
        <v>378.43</v>
      </c>
      <c r="AL266" s="4">
        <f t="shared" si="96"/>
        <v>378.43</v>
      </c>
      <c r="AN266" s="4">
        <f t="shared" si="93"/>
        <v>378.43</v>
      </c>
      <c r="AO266" s="92"/>
      <c r="AQ266" s="93"/>
      <c r="AS266" s="93"/>
      <c r="AT266" s="93"/>
      <c r="AU266" s="93"/>
    </row>
    <row r="267" spans="1:47" x14ac:dyDescent="0.25">
      <c r="A267" s="203"/>
      <c r="B267" s="33" t="s">
        <v>1984</v>
      </c>
      <c r="C267" s="34" t="s">
        <v>3352</v>
      </c>
      <c r="D267" s="35">
        <v>1</v>
      </c>
      <c r="E267" s="86">
        <v>25</v>
      </c>
      <c r="F267" s="36">
        <v>100</v>
      </c>
      <c r="G267" s="59">
        <f t="shared" si="117"/>
        <v>185.19</v>
      </c>
      <c r="H267" s="37"/>
      <c r="I267" s="38" t="s">
        <v>158</v>
      </c>
      <c r="J267" s="39">
        <f t="shared" si="110"/>
        <v>0</v>
      </c>
      <c r="K267" s="64" t="s">
        <v>2023</v>
      </c>
      <c r="M267" s="64" t="s">
        <v>2062</v>
      </c>
      <c r="P267" s="68">
        <f t="shared" si="111"/>
        <v>0</v>
      </c>
      <c r="Q267" s="78"/>
      <c r="R267" s="71">
        <f t="shared" si="123"/>
        <v>0</v>
      </c>
      <c r="S267" s="32" t="str">
        <f t="shared" si="124"/>
        <v>-</v>
      </c>
      <c r="T267" s="2">
        <v>148.15</v>
      </c>
      <c r="U267" s="2"/>
      <c r="V267" s="49">
        <v>1.25</v>
      </c>
      <c r="W267" s="49">
        <f t="shared" si="114"/>
        <v>185.1875</v>
      </c>
      <c r="X267" s="50">
        <f t="shared" si="115"/>
        <v>0</v>
      </c>
      <c r="Y267" s="63">
        <f t="shared" si="118"/>
        <v>185.1875</v>
      </c>
      <c r="Z267" s="50">
        <f t="shared" si="119"/>
        <v>185.19</v>
      </c>
      <c r="AA267" s="51"/>
      <c r="AB267" s="52">
        <v>0.21</v>
      </c>
      <c r="AC267" s="50">
        <f t="shared" si="116"/>
        <v>0</v>
      </c>
      <c r="AD267" s="50">
        <f t="shared" si="120"/>
        <v>0</v>
      </c>
      <c r="AE267" s="50">
        <f t="shared" si="121"/>
        <v>3.36</v>
      </c>
      <c r="AF267" s="53">
        <f t="shared" si="122"/>
        <v>3.36</v>
      </c>
      <c r="AH267" s="4">
        <f t="shared" si="94"/>
        <v>185.19</v>
      </c>
      <c r="AJ267" s="4">
        <f t="shared" si="95"/>
        <v>185.19</v>
      </c>
      <c r="AL267" s="4">
        <f t="shared" si="96"/>
        <v>185.19</v>
      </c>
      <c r="AN267" s="4">
        <f t="shared" ref="AN267:AN329" si="125">IF($V$3,AJ267-((AJ267*1.18031)-AJ267),AJ267)</f>
        <v>185.19</v>
      </c>
      <c r="AO267" s="92"/>
      <c r="AQ267" s="93"/>
      <c r="AS267" s="93"/>
      <c r="AT267" s="93"/>
      <c r="AU267" s="93"/>
    </row>
    <row r="268" spans="1:47" x14ac:dyDescent="0.25">
      <c r="A268" s="203"/>
      <c r="B268" s="33" t="s">
        <v>1985</v>
      </c>
      <c r="C268" s="34" t="s">
        <v>3353</v>
      </c>
      <c r="D268" s="35">
        <v>1</v>
      </c>
      <c r="E268" s="86">
        <v>25</v>
      </c>
      <c r="F268" s="36">
        <v>50</v>
      </c>
      <c r="G268" s="59">
        <f t="shared" si="117"/>
        <v>264.55</v>
      </c>
      <c r="H268" s="37"/>
      <c r="I268" s="38" t="s">
        <v>158</v>
      </c>
      <c r="J268" s="39">
        <f t="shared" si="110"/>
        <v>0</v>
      </c>
      <c r="K268" s="64" t="s">
        <v>2024</v>
      </c>
      <c r="M268" s="64" t="s">
        <v>2063</v>
      </c>
      <c r="P268" s="68">
        <f t="shared" si="111"/>
        <v>0</v>
      </c>
      <c r="Q268" s="78"/>
      <c r="R268" s="71">
        <f t="shared" si="123"/>
        <v>0</v>
      </c>
      <c r="S268" s="32" t="str">
        <f t="shared" si="124"/>
        <v>-</v>
      </c>
      <c r="T268" s="2">
        <v>211.64</v>
      </c>
      <c r="U268" s="2"/>
      <c r="V268" s="49">
        <v>1.25</v>
      </c>
      <c r="W268" s="49">
        <f t="shared" si="114"/>
        <v>264.54999999999995</v>
      </c>
      <c r="X268" s="50">
        <f t="shared" si="115"/>
        <v>0</v>
      </c>
      <c r="Y268" s="63">
        <f t="shared" si="118"/>
        <v>264.54999999999995</v>
      </c>
      <c r="Z268" s="50">
        <f t="shared" si="119"/>
        <v>264.55</v>
      </c>
      <c r="AA268" s="51"/>
      <c r="AB268" s="52">
        <v>0.34</v>
      </c>
      <c r="AC268" s="50">
        <f t="shared" si="116"/>
        <v>0</v>
      </c>
      <c r="AD268" s="50">
        <f t="shared" si="120"/>
        <v>0</v>
      </c>
      <c r="AE268" s="50">
        <f t="shared" si="121"/>
        <v>5.44</v>
      </c>
      <c r="AF268" s="53">
        <f t="shared" si="122"/>
        <v>5.44</v>
      </c>
      <c r="AH268" s="4">
        <f t="shared" si="94"/>
        <v>264.55</v>
      </c>
      <c r="AJ268" s="4">
        <f t="shared" si="95"/>
        <v>264.55</v>
      </c>
      <c r="AL268" s="4">
        <f t="shared" si="96"/>
        <v>264.55</v>
      </c>
      <c r="AN268" s="4">
        <f t="shared" si="125"/>
        <v>264.55</v>
      </c>
      <c r="AO268" s="92"/>
      <c r="AQ268" s="93"/>
      <c r="AS268" s="93"/>
      <c r="AT268" s="93"/>
      <c r="AU268" s="93"/>
    </row>
    <row r="269" spans="1:47" x14ac:dyDescent="0.25">
      <c r="A269" s="203"/>
      <c r="B269" s="33" t="s">
        <v>1986</v>
      </c>
      <c r="C269" s="34" t="s">
        <v>3354</v>
      </c>
      <c r="D269" s="35">
        <v>1</v>
      </c>
      <c r="E269" s="86">
        <v>25</v>
      </c>
      <c r="F269" s="36">
        <v>50</v>
      </c>
      <c r="G269" s="59">
        <f t="shared" si="117"/>
        <v>326.66000000000003</v>
      </c>
      <c r="H269" s="37"/>
      <c r="I269" s="38" t="s">
        <v>158</v>
      </c>
      <c r="J269" s="39">
        <f t="shared" si="110"/>
        <v>0</v>
      </c>
      <c r="K269" s="64" t="s">
        <v>2025</v>
      </c>
      <c r="M269" s="64" t="s">
        <v>2064</v>
      </c>
      <c r="P269" s="68">
        <f t="shared" si="111"/>
        <v>0</v>
      </c>
      <c r="Q269" s="78"/>
      <c r="R269" s="71">
        <f t="shared" si="123"/>
        <v>0</v>
      </c>
      <c r="S269" s="32" t="str">
        <f t="shared" si="124"/>
        <v>-</v>
      </c>
      <c r="T269" s="2">
        <v>261.33</v>
      </c>
      <c r="U269" s="2"/>
      <c r="V269" s="49">
        <v>1.25</v>
      </c>
      <c r="W269" s="49">
        <f t="shared" si="114"/>
        <v>326.66249999999997</v>
      </c>
      <c r="X269" s="50">
        <f t="shared" si="115"/>
        <v>0</v>
      </c>
      <c r="Y269" s="63">
        <f t="shared" si="118"/>
        <v>326.66249999999997</v>
      </c>
      <c r="Z269" s="50">
        <f t="shared" si="119"/>
        <v>326.66000000000003</v>
      </c>
      <c r="AA269" s="51"/>
      <c r="AB269" s="52">
        <v>0.44</v>
      </c>
      <c r="AC269" s="50">
        <f t="shared" si="116"/>
        <v>0</v>
      </c>
      <c r="AD269" s="50">
        <f t="shared" si="120"/>
        <v>0</v>
      </c>
      <c r="AE269" s="50">
        <f t="shared" si="121"/>
        <v>7.04</v>
      </c>
      <c r="AF269" s="53">
        <f t="shared" si="122"/>
        <v>7.04</v>
      </c>
      <c r="AH269" s="4">
        <f t="shared" si="94"/>
        <v>326.66000000000003</v>
      </c>
      <c r="AJ269" s="4">
        <f t="shared" si="95"/>
        <v>326.66000000000003</v>
      </c>
      <c r="AL269" s="4">
        <f t="shared" si="96"/>
        <v>326.66000000000003</v>
      </c>
      <c r="AN269" s="4">
        <f t="shared" si="125"/>
        <v>326.66000000000003</v>
      </c>
      <c r="AO269" s="92"/>
      <c r="AQ269" s="93"/>
      <c r="AS269" s="93"/>
      <c r="AT269" s="93"/>
      <c r="AU269" s="93"/>
    </row>
    <row r="270" spans="1:47" x14ac:dyDescent="0.25">
      <c r="A270" s="203"/>
      <c r="B270" s="33" t="s">
        <v>1987</v>
      </c>
      <c r="C270" s="34" t="s">
        <v>3355</v>
      </c>
      <c r="D270" s="35">
        <v>1</v>
      </c>
      <c r="E270" s="86" t="s">
        <v>2584</v>
      </c>
      <c r="F270" s="36">
        <v>25</v>
      </c>
      <c r="G270" s="59">
        <f t="shared" si="117"/>
        <v>443.66</v>
      </c>
      <c r="H270" s="37"/>
      <c r="I270" s="38" t="s">
        <v>158</v>
      </c>
      <c r="J270" s="39">
        <f t="shared" si="110"/>
        <v>0</v>
      </c>
      <c r="K270" s="64" t="s">
        <v>2026</v>
      </c>
      <c r="M270" s="64" t="s">
        <v>2065</v>
      </c>
      <c r="P270" s="68">
        <f t="shared" si="111"/>
        <v>0</v>
      </c>
      <c r="Q270" s="78"/>
      <c r="R270" s="71">
        <f t="shared" si="123"/>
        <v>0</v>
      </c>
      <c r="S270" s="32" t="str">
        <f t="shared" si="124"/>
        <v>-</v>
      </c>
      <c r="T270" s="2">
        <v>354.93</v>
      </c>
      <c r="U270" s="2"/>
      <c r="V270" s="49">
        <v>1.25</v>
      </c>
      <c r="W270" s="49">
        <f t="shared" si="114"/>
        <v>443.66250000000002</v>
      </c>
      <c r="X270" s="50">
        <f t="shared" si="115"/>
        <v>0</v>
      </c>
      <c r="Y270" s="63">
        <f t="shared" si="118"/>
        <v>443.66250000000002</v>
      </c>
      <c r="Z270" s="50">
        <f t="shared" si="119"/>
        <v>443.66</v>
      </c>
      <c r="AA270" s="51"/>
      <c r="AB270" s="52">
        <v>0.52</v>
      </c>
      <c r="AC270" s="50">
        <f t="shared" si="116"/>
        <v>0</v>
      </c>
      <c r="AD270" s="50">
        <f t="shared" si="120"/>
        <v>0</v>
      </c>
      <c r="AE270" s="50">
        <f t="shared" si="121"/>
        <v>8.32</v>
      </c>
      <c r="AF270" s="53">
        <f t="shared" si="122"/>
        <v>8.32</v>
      </c>
      <c r="AH270" s="4">
        <f t="shared" si="94"/>
        <v>443.66</v>
      </c>
      <c r="AJ270" s="4">
        <f t="shared" si="95"/>
        <v>443.66</v>
      </c>
      <c r="AL270" s="4">
        <f t="shared" si="96"/>
        <v>443.66</v>
      </c>
      <c r="AN270" s="4">
        <f t="shared" si="125"/>
        <v>443.66</v>
      </c>
      <c r="AO270" s="92"/>
      <c r="AQ270" s="93"/>
      <c r="AS270" s="93"/>
      <c r="AT270" s="93"/>
      <c r="AU270" s="93"/>
    </row>
    <row r="271" spans="1:47" x14ac:dyDescent="0.25">
      <c r="A271" s="203"/>
      <c r="B271" s="33" t="s">
        <v>1988</v>
      </c>
      <c r="C271" s="34" t="s">
        <v>3356</v>
      </c>
      <c r="D271" s="35">
        <v>1</v>
      </c>
      <c r="E271" s="86">
        <v>25</v>
      </c>
      <c r="F271" s="36">
        <v>50</v>
      </c>
      <c r="G271" s="59">
        <f t="shared" si="117"/>
        <v>210.09</v>
      </c>
      <c r="H271" s="37"/>
      <c r="I271" s="38" t="s">
        <v>158</v>
      </c>
      <c r="J271" s="39">
        <f t="shared" si="110"/>
        <v>0</v>
      </c>
      <c r="K271" s="64" t="s">
        <v>2027</v>
      </c>
      <c r="M271" s="64" t="s">
        <v>2066</v>
      </c>
      <c r="P271" s="68">
        <f t="shared" si="111"/>
        <v>0</v>
      </c>
      <c r="Q271" s="78"/>
      <c r="R271" s="71">
        <f t="shared" si="123"/>
        <v>0</v>
      </c>
      <c r="S271" s="32" t="str">
        <f t="shared" si="124"/>
        <v>-</v>
      </c>
      <c r="T271" s="2">
        <v>168.07</v>
      </c>
      <c r="U271" s="2"/>
      <c r="V271" s="49">
        <v>1.25</v>
      </c>
      <c r="W271" s="49">
        <f t="shared" si="114"/>
        <v>210.08749999999998</v>
      </c>
      <c r="X271" s="50">
        <f t="shared" si="115"/>
        <v>0</v>
      </c>
      <c r="Y271" s="63">
        <f t="shared" si="118"/>
        <v>210.08749999999998</v>
      </c>
      <c r="Z271" s="50">
        <f t="shared" si="119"/>
        <v>210.09</v>
      </c>
      <c r="AA271" s="51"/>
      <c r="AB271" s="52">
        <v>0.26</v>
      </c>
      <c r="AC271" s="50">
        <f t="shared" si="116"/>
        <v>0</v>
      </c>
      <c r="AD271" s="50">
        <f t="shared" si="120"/>
        <v>0</v>
      </c>
      <c r="AE271" s="50">
        <f t="shared" si="121"/>
        <v>4.16</v>
      </c>
      <c r="AF271" s="53">
        <f t="shared" si="122"/>
        <v>4.16</v>
      </c>
      <c r="AH271" s="4">
        <f t="shared" si="94"/>
        <v>210.09</v>
      </c>
      <c r="AJ271" s="4">
        <f t="shared" si="95"/>
        <v>210.09</v>
      </c>
      <c r="AL271" s="4">
        <f t="shared" si="96"/>
        <v>210.09</v>
      </c>
      <c r="AN271" s="4">
        <f t="shared" si="125"/>
        <v>210.09</v>
      </c>
      <c r="AO271" s="92"/>
      <c r="AQ271" s="93"/>
      <c r="AS271" s="93"/>
      <c r="AT271" s="93"/>
      <c r="AU271" s="93"/>
    </row>
    <row r="272" spans="1:47" x14ac:dyDescent="0.25">
      <c r="A272" s="203"/>
      <c r="B272" s="33" t="s">
        <v>1989</v>
      </c>
      <c r="C272" s="34" t="s">
        <v>3357</v>
      </c>
      <c r="D272" s="35">
        <v>1</v>
      </c>
      <c r="E272" s="86">
        <v>25</v>
      </c>
      <c r="F272" s="36">
        <v>50</v>
      </c>
      <c r="G272" s="59">
        <f t="shared" si="117"/>
        <v>327.81</v>
      </c>
      <c r="H272" s="37"/>
      <c r="I272" s="38" t="s">
        <v>158</v>
      </c>
      <c r="J272" s="39">
        <f t="shared" si="110"/>
        <v>0</v>
      </c>
      <c r="K272" s="64" t="s">
        <v>2028</v>
      </c>
      <c r="M272" s="64" t="s">
        <v>2067</v>
      </c>
      <c r="P272" s="68">
        <f t="shared" si="111"/>
        <v>0</v>
      </c>
      <c r="Q272" s="78"/>
      <c r="R272" s="71">
        <f t="shared" si="123"/>
        <v>0</v>
      </c>
      <c r="S272" s="32" t="str">
        <f t="shared" si="124"/>
        <v>-</v>
      </c>
      <c r="T272" s="2">
        <v>262.25</v>
      </c>
      <c r="U272" s="2"/>
      <c r="V272" s="49">
        <v>1.25</v>
      </c>
      <c r="W272" s="49">
        <f t="shared" si="114"/>
        <v>327.8125</v>
      </c>
      <c r="X272" s="50">
        <f t="shared" si="115"/>
        <v>0</v>
      </c>
      <c r="Y272" s="63">
        <f t="shared" si="118"/>
        <v>327.8125</v>
      </c>
      <c r="Z272" s="50">
        <f t="shared" si="119"/>
        <v>327.81</v>
      </c>
      <c r="AA272" s="51"/>
      <c r="AB272" s="52">
        <v>0.4</v>
      </c>
      <c r="AC272" s="50">
        <f t="shared" si="116"/>
        <v>0</v>
      </c>
      <c r="AD272" s="50">
        <f t="shared" si="120"/>
        <v>0</v>
      </c>
      <c r="AE272" s="50">
        <f t="shared" si="121"/>
        <v>6.4</v>
      </c>
      <c r="AF272" s="53">
        <f t="shared" si="122"/>
        <v>6.4</v>
      </c>
      <c r="AH272" s="4">
        <f t="shared" si="94"/>
        <v>327.81</v>
      </c>
      <c r="AJ272" s="4">
        <f t="shared" si="95"/>
        <v>327.81</v>
      </c>
      <c r="AL272" s="4">
        <f t="shared" si="96"/>
        <v>327.81</v>
      </c>
      <c r="AN272" s="4">
        <f t="shared" si="125"/>
        <v>327.81</v>
      </c>
      <c r="AO272" s="92"/>
      <c r="AQ272" s="93"/>
      <c r="AS272" s="93"/>
      <c r="AT272" s="93"/>
      <c r="AU272" s="93"/>
    </row>
    <row r="273" spans="1:47" x14ac:dyDescent="0.25">
      <c r="A273" s="203"/>
      <c r="B273" s="33" t="s">
        <v>1990</v>
      </c>
      <c r="C273" s="34" t="s">
        <v>3358</v>
      </c>
      <c r="D273" s="35">
        <v>1</v>
      </c>
      <c r="E273" s="86" t="s">
        <v>2584</v>
      </c>
      <c r="F273" s="36">
        <v>25</v>
      </c>
      <c r="G273" s="59">
        <f t="shared" si="117"/>
        <v>408.34</v>
      </c>
      <c r="H273" s="37"/>
      <c r="I273" s="38" t="s">
        <v>158</v>
      </c>
      <c r="J273" s="39">
        <f t="shared" si="110"/>
        <v>0</v>
      </c>
      <c r="K273" s="64" t="s">
        <v>2029</v>
      </c>
      <c r="M273" s="64" t="s">
        <v>2068</v>
      </c>
      <c r="P273" s="68">
        <f t="shared" si="111"/>
        <v>0</v>
      </c>
      <c r="Q273" s="78"/>
      <c r="R273" s="71">
        <f t="shared" si="123"/>
        <v>0</v>
      </c>
      <c r="S273" s="32" t="str">
        <f t="shared" si="124"/>
        <v>-</v>
      </c>
      <c r="T273" s="2">
        <v>326.67</v>
      </c>
      <c r="U273" s="2"/>
      <c r="V273" s="49">
        <v>1.25</v>
      </c>
      <c r="W273" s="49">
        <f t="shared" si="114"/>
        <v>408.33750000000003</v>
      </c>
      <c r="X273" s="50">
        <f t="shared" si="115"/>
        <v>0</v>
      </c>
      <c r="Y273" s="63">
        <f t="shared" si="118"/>
        <v>408.33750000000003</v>
      </c>
      <c r="Z273" s="50">
        <f t="shared" si="119"/>
        <v>408.34</v>
      </c>
      <c r="AA273" s="51"/>
      <c r="AB273" s="52">
        <v>0.52</v>
      </c>
      <c r="AC273" s="50">
        <f t="shared" si="116"/>
        <v>0</v>
      </c>
      <c r="AD273" s="50">
        <f t="shared" si="120"/>
        <v>0</v>
      </c>
      <c r="AE273" s="50">
        <f t="shared" si="121"/>
        <v>8.32</v>
      </c>
      <c r="AF273" s="53">
        <f t="shared" si="122"/>
        <v>8.32</v>
      </c>
      <c r="AH273" s="4">
        <f t="shared" si="94"/>
        <v>408.34</v>
      </c>
      <c r="AJ273" s="4">
        <f t="shared" si="95"/>
        <v>408.34</v>
      </c>
      <c r="AL273" s="4">
        <f t="shared" si="96"/>
        <v>408.34</v>
      </c>
      <c r="AN273" s="4">
        <f t="shared" si="125"/>
        <v>408.34</v>
      </c>
      <c r="AO273" s="92"/>
      <c r="AQ273" s="93"/>
      <c r="AS273" s="93"/>
      <c r="AT273" s="93"/>
      <c r="AU273" s="93"/>
    </row>
    <row r="274" spans="1:47" x14ac:dyDescent="0.25">
      <c r="A274" s="203"/>
      <c r="B274" s="33" t="s">
        <v>1991</v>
      </c>
      <c r="C274" s="34" t="s">
        <v>3359</v>
      </c>
      <c r="D274" s="35">
        <v>1</v>
      </c>
      <c r="E274" s="86" t="s">
        <v>2584</v>
      </c>
      <c r="F274" s="36">
        <v>25</v>
      </c>
      <c r="G274" s="59">
        <f t="shared" si="117"/>
        <v>546.48</v>
      </c>
      <c r="H274" s="37"/>
      <c r="I274" s="38" t="s">
        <v>158</v>
      </c>
      <c r="J274" s="39">
        <f t="shared" si="110"/>
        <v>0</v>
      </c>
      <c r="K274" s="64" t="s">
        <v>2030</v>
      </c>
      <c r="M274" s="64" t="s">
        <v>2069</v>
      </c>
      <c r="P274" s="68">
        <f t="shared" si="111"/>
        <v>0</v>
      </c>
      <c r="Q274" s="78"/>
      <c r="R274" s="71">
        <f t="shared" si="123"/>
        <v>0</v>
      </c>
      <c r="S274" s="32" t="str">
        <f t="shared" si="124"/>
        <v>-</v>
      </c>
      <c r="T274" s="2">
        <v>437.18</v>
      </c>
      <c r="U274" s="2"/>
      <c r="V274" s="49">
        <v>1.25</v>
      </c>
      <c r="W274" s="49">
        <f t="shared" si="114"/>
        <v>546.47500000000002</v>
      </c>
      <c r="X274" s="50">
        <f t="shared" si="115"/>
        <v>0</v>
      </c>
      <c r="Y274" s="63">
        <f t="shared" si="118"/>
        <v>546.47500000000002</v>
      </c>
      <c r="Z274" s="50">
        <f t="shared" si="119"/>
        <v>546.48</v>
      </c>
      <c r="AA274" s="51"/>
      <c r="AB274" s="52">
        <v>0.68</v>
      </c>
      <c r="AC274" s="50">
        <f t="shared" si="116"/>
        <v>0</v>
      </c>
      <c r="AD274" s="50">
        <f t="shared" si="120"/>
        <v>0</v>
      </c>
      <c r="AE274" s="50">
        <f t="shared" si="121"/>
        <v>10.88</v>
      </c>
      <c r="AF274" s="53">
        <f t="shared" si="122"/>
        <v>10.88</v>
      </c>
      <c r="AH274" s="4">
        <f t="shared" si="94"/>
        <v>546.48</v>
      </c>
      <c r="AJ274" s="4">
        <f t="shared" si="95"/>
        <v>546.48</v>
      </c>
      <c r="AL274" s="4">
        <f t="shared" si="96"/>
        <v>546.48</v>
      </c>
      <c r="AN274" s="4">
        <f t="shared" si="125"/>
        <v>546.48</v>
      </c>
      <c r="AO274" s="92"/>
      <c r="AQ274" s="93"/>
      <c r="AS274" s="93"/>
      <c r="AT274" s="93"/>
      <c r="AU274" s="93"/>
    </row>
    <row r="275" spans="1:47" x14ac:dyDescent="0.25">
      <c r="A275" s="203"/>
      <c r="B275" s="33" t="s">
        <v>1992</v>
      </c>
      <c r="C275" s="34" t="s">
        <v>3360</v>
      </c>
      <c r="D275" s="35">
        <v>1</v>
      </c>
      <c r="E275" s="86">
        <v>25</v>
      </c>
      <c r="F275" s="36">
        <v>50</v>
      </c>
      <c r="G275" s="59">
        <f t="shared" si="117"/>
        <v>253.06</v>
      </c>
      <c r="H275" s="37"/>
      <c r="I275" s="38" t="s">
        <v>158</v>
      </c>
      <c r="J275" s="39">
        <f t="shared" si="110"/>
        <v>0</v>
      </c>
      <c r="K275" s="64" t="s">
        <v>2031</v>
      </c>
      <c r="M275" s="64" t="s">
        <v>2070</v>
      </c>
      <c r="P275" s="68">
        <f t="shared" si="111"/>
        <v>0</v>
      </c>
      <c r="Q275" s="78"/>
      <c r="R275" s="71">
        <f t="shared" si="123"/>
        <v>0</v>
      </c>
      <c r="S275" s="32" t="str">
        <f t="shared" si="124"/>
        <v>-</v>
      </c>
      <c r="T275" s="2">
        <v>202.45</v>
      </c>
      <c r="U275" s="2"/>
      <c r="V275" s="49">
        <v>1.25</v>
      </c>
      <c r="W275" s="49">
        <f t="shared" si="114"/>
        <v>253.0625</v>
      </c>
      <c r="X275" s="50">
        <f t="shared" si="115"/>
        <v>0</v>
      </c>
      <c r="Y275" s="63">
        <f t="shared" si="118"/>
        <v>253.0625</v>
      </c>
      <c r="Z275" s="50">
        <f t="shared" si="119"/>
        <v>253.06</v>
      </c>
      <c r="AA275" s="51"/>
      <c r="AB275" s="52">
        <v>0.28000000000000003</v>
      </c>
      <c r="AC275" s="50">
        <f t="shared" si="116"/>
        <v>0</v>
      </c>
      <c r="AD275" s="50">
        <f t="shared" si="120"/>
        <v>0</v>
      </c>
      <c r="AE275" s="50">
        <f t="shared" si="121"/>
        <v>4.4800000000000004</v>
      </c>
      <c r="AF275" s="53">
        <f t="shared" si="122"/>
        <v>4.4800000000000004</v>
      </c>
      <c r="AH275" s="4">
        <f t="shared" ref="AH275:AH354" si="126">ROUNDUP(AN275,2)</f>
        <v>253.06</v>
      </c>
      <c r="AJ275" s="4">
        <f t="shared" ref="AJ275:AJ354" si="127">IF($V$4,AL275+AF275,AL275)</f>
        <v>253.06</v>
      </c>
      <c r="AL275" s="4">
        <f t="shared" ref="AL275:AL354" si="128">IF($V$5,Z275-Z275*10%,Z275)</f>
        <v>253.06</v>
      </c>
      <c r="AN275" s="4">
        <f t="shared" si="125"/>
        <v>253.06</v>
      </c>
      <c r="AO275" s="92"/>
      <c r="AQ275" s="93"/>
      <c r="AS275" s="93"/>
      <c r="AT275" s="93"/>
      <c r="AU275" s="93"/>
    </row>
    <row r="276" spans="1:47" x14ac:dyDescent="0.25">
      <c r="A276" s="203"/>
      <c r="B276" s="33" t="s">
        <v>1993</v>
      </c>
      <c r="C276" s="34" t="s">
        <v>3361</v>
      </c>
      <c r="D276" s="35">
        <v>1</v>
      </c>
      <c r="E276" s="86">
        <v>25</v>
      </c>
      <c r="F276" s="36">
        <v>50</v>
      </c>
      <c r="G276" s="59">
        <f t="shared" si="117"/>
        <v>322.77999999999997</v>
      </c>
      <c r="H276" s="37"/>
      <c r="I276" s="38" t="s">
        <v>158</v>
      </c>
      <c r="J276" s="39">
        <f t="shared" si="110"/>
        <v>0</v>
      </c>
      <c r="K276" s="64" t="s">
        <v>2032</v>
      </c>
      <c r="M276" s="64" t="s">
        <v>2071</v>
      </c>
      <c r="P276" s="68">
        <f t="shared" si="111"/>
        <v>0</v>
      </c>
      <c r="Q276" s="78"/>
      <c r="R276" s="71">
        <f t="shared" si="123"/>
        <v>0</v>
      </c>
      <c r="S276" s="32" t="str">
        <f t="shared" si="124"/>
        <v>-</v>
      </c>
      <c r="T276" s="2">
        <v>258.22000000000003</v>
      </c>
      <c r="U276" s="2"/>
      <c r="V276" s="49">
        <v>1.25</v>
      </c>
      <c r="W276" s="49">
        <f t="shared" si="114"/>
        <v>322.77500000000003</v>
      </c>
      <c r="X276" s="50">
        <f t="shared" si="115"/>
        <v>0</v>
      </c>
      <c r="Y276" s="63">
        <f t="shared" si="118"/>
        <v>322.77500000000003</v>
      </c>
      <c r="Z276" s="50">
        <f t="shared" si="119"/>
        <v>322.77999999999997</v>
      </c>
      <c r="AA276" s="51"/>
      <c r="AB276" s="52">
        <v>0.42</v>
      </c>
      <c r="AC276" s="50">
        <f t="shared" si="116"/>
        <v>0</v>
      </c>
      <c r="AD276" s="50">
        <f t="shared" si="120"/>
        <v>0</v>
      </c>
      <c r="AE276" s="50">
        <f t="shared" si="121"/>
        <v>6.72</v>
      </c>
      <c r="AF276" s="53">
        <f t="shared" si="122"/>
        <v>6.72</v>
      </c>
      <c r="AH276" s="4">
        <f t="shared" si="126"/>
        <v>322.77999999999997</v>
      </c>
      <c r="AJ276" s="4">
        <f t="shared" si="127"/>
        <v>322.77999999999997</v>
      </c>
      <c r="AL276" s="4">
        <f t="shared" si="128"/>
        <v>322.77999999999997</v>
      </c>
      <c r="AN276" s="4">
        <f t="shared" si="125"/>
        <v>322.77999999999997</v>
      </c>
      <c r="AO276" s="92"/>
      <c r="AQ276" s="93"/>
      <c r="AS276" s="93"/>
      <c r="AT276" s="93"/>
      <c r="AU276" s="93"/>
    </row>
    <row r="277" spans="1:47" x14ac:dyDescent="0.25">
      <c r="A277" s="203"/>
      <c r="B277" s="33" t="s">
        <v>1994</v>
      </c>
      <c r="C277" s="34" t="s">
        <v>3362</v>
      </c>
      <c r="D277" s="35">
        <v>1</v>
      </c>
      <c r="E277" s="86" t="s">
        <v>2584</v>
      </c>
      <c r="F277" s="36">
        <v>25</v>
      </c>
      <c r="G277" s="59">
        <f t="shared" si="117"/>
        <v>460.1</v>
      </c>
      <c r="H277" s="37"/>
      <c r="I277" s="38" t="s">
        <v>158</v>
      </c>
      <c r="J277" s="39">
        <f t="shared" si="110"/>
        <v>0</v>
      </c>
      <c r="K277" s="64" t="s">
        <v>2033</v>
      </c>
      <c r="M277" s="64" t="s">
        <v>2072</v>
      </c>
      <c r="P277" s="68">
        <f t="shared" si="111"/>
        <v>0</v>
      </c>
      <c r="Q277" s="78"/>
      <c r="R277" s="71">
        <f t="shared" si="123"/>
        <v>0</v>
      </c>
      <c r="S277" s="32" t="str">
        <f t="shared" si="124"/>
        <v>-</v>
      </c>
      <c r="T277" s="2">
        <v>368.08</v>
      </c>
      <c r="U277" s="2"/>
      <c r="V277" s="49">
        <v>1.25</v>
      </c>
      <c r="W277" s="49">
        <f t="shared" si="114"/>
        <v>460.09999999999997</v>
      </c>
      <c r="X277" s="50">
        <f t="shared" si="115"/>
        <v>0</v>
      </c>
      <c r="Y277" s="63">
        <f t="shared" si="118"/>
        <v>460.09999999999997</v>
      </c>
      <c r="Z277" s="50">
        <f t="shared" si="119"/>
        <v>460.1</v>
      </c>
      <c r="AA277" s="51"/>
      <c r="AB277" s="52">
        <v>0.6</v>
      </c>
      <c r="AC277" s="50">
        <f t="shared" si="116"/>
        <v>0</v>
      </c>
      <c r="AD277" s="50">
        <f t="shared" si="120"/>
        <v>0</v>
      </c>
      <c r="AE277" s="50">
        <f t="shared" si="121"/>
        <v>9.6</v>
      </c>
      <c r="AF277" s="53">
        <f t="shared" si="122"/>
        <v>9.6</v>
      </c>
      <c r="AH277" s="4">
        <f t="shared" si="126"/>
        <v>460.1</v>
      </c>
      <c r="AJ277" s="4">
        <f t="shared" si="127"/>
        <v>460.1</v>
      </c>
      <c r="AL277" s="4">
        <f t="shared" si="128"/>
        <v>460.1</v>
      </c>
      <c r="AN277" s="4">
        <f t="shared" si="125"/>
        <v>460.1</v>
      </c>
      <c r="AO277" s="92"/>
      <c r="AQ277" s="93"/>
      <c r="AS277" s="93"/>
      <c r="AT277" s="93"/>
      <c r="AU277" s="93"/>
    </row>
    <row r="278" spans="1:47" x14ac:dyDescent="0.25">
      <c r="A278" s="203"/>
      <c r="B278" s="33" t="s">
        <v>1995</v>
      </c>
      <c r="C278" s="34" t="s">
        <v>3363</v>
      </c>
      <c r="D278" s="35">
        <v>1</v>
      </c>
      <c r="E278" s="86" t="s">
        <v>2584</v>
      </c>
      <c r="F278" s="36">
        <v>25</v>
      </c>
      <c r="G278" s="59">
        <f t="shared" si="117"/>
        <v>610.33000000000004</v>
      </c>
      <c r="H278" s="37"/>
      <c r="I278" s="38" t="s">
        <v>158</v>
      </c>
      <c r="J278" s="39">
        <f t="shared" si="110"/>
        <v>0</v>
      </c>
      <c r="K278" s="64" t="s">
        <v>2034</v>
      </c>
      <c r="M278" s="64" t="s">
        <v>2073</v>
      </c>
      <c r="P278" s="68">
        <f t="shared" si="111"/>
        <v>0</v>
      </c>
      <c r="Q278" s="78"/>
      <c r="R278" s="71">
        <f t="shared" si="123"/>
        <v>0</v>
      </c>
      <c r="S278" s="32" t="str">
        <f t="shared" si="124"/>
        <v>-</v>
      </c>
      <c r="T278" s="2">
        <v>488.26</v>
      </c>
      <c r="U278" s="2"/>
      <c r="V278" s="49">
        <v>1.25</v>
      </c>
      <c r="W278" s="49">
        <f t="shared" si="114"/>
        <v>610.32500000000005</v>
      </c>
      <c r="X278" s="50">
        <f t="shared" si="115"/>
        <v>0</v>
      </c>
      <c r="Y278" s="63">
        <f t="shared" si="118"/>
        <v>610.32500000000005</v>
      </c>
      <c r="Z278" s="50">
        <f t="shared" si="119"/>
        <v>610.33000000000004</v>
      </c>
      <c r="AA278" s="51"/>
      <c r="AB278" s="52">
        <v>0.76</v>
      </c>
      <c r="AC278" s="50">
        <f t="shared" si="116"/>
        <v>0</v>
      </c>
      <c r="AD278" s="50">
        <f t="shared" si="120"/>
        <v>0</v>
      </c>
      <c r="AE278" s="50">
        <f t="shared" si="121"/>
        <v>12.16</v>
      </c>
      <c r="AF278" s="53">
        <f t="shared" si="122"/>
        <v>12.16</v>
      </c>
      <c r="AH278" s="4">
        <f t="shared" si="126"/>
        <v>610.33000000000004</v>
      </c>
      <c r="AJ278" s="4">
        <f t="shared" si="127"/>
        <v>610.33000000000004</v>
      </c>
      <c r="AL278" s="4">
        <f t="shared" si="128"/>
        <v>610.33000000000004</v>
      </c>
      <c r="AN278" s="4">
        <f t="shared" si="125"/>
        <v>610.33000000000004</v>
      </c>
      <c r="AO278" s="92"/>
      <c r="AQ278" s="93"/>
      <c r="AS278" s="93"/>
      <c r="AT278" s="93"/>
      <c r="AU278" s="93"/>
    </row>
    <row r="279" spans="1:47" x14ac:dyDescent="0.25">
      <c r="A279" s="203"/>
      <c r="B279" s="33" t="s">
        <v>1996</v>
      </c>
      <c r="C279" s="34" t="s">
        <v>3364</v>
      </c>
      <c r="D279" s="35">
        <v>1</v>
      </c>
      <c r="E279" s="86" t="s">
        <v>2584</v>
      </c>
      <c r="F279" s="36">
        <v>25</v>
      </c>
      <c r="G279" s="59">
        <f t="shared" si="117"/>
        <v>387.33</v>
      </c>
      <c r="H279" s="37"/>
      <c r="I279" s="38" t="s">
        <v>158</v>
      </c>
      <c r="J279" s="39">
        <f t="shared" si="110"/>
        <v>0</v>
      </c>
      <c r="K279" s="64" t="s">
        <v>2035</v>
      </c>
      <c r="M279" s="64" t="s">
        <v>2074</v>
      </c>
      <c r="P279" s="68">
        <f t="shared" si="111"/>
        <v>0</v>
      </c>
      <c r="Q279" s="78"/>
      <c r="R279" s="71">
        <f t="shared" si="123"/>
        <v>0</v>
      </c>
      <c r="S279" s="32" t="str">
        <f t="shared" si="124"/>
        <v>-</v>
      </c>
      <c r="T279" s="2">
        <v>309.86</v>
      </c>
      <c r="U279" s="2"/>
      <c r="V279" s="49">
        <v>1.25</v>
      </c>
      <c r="W279" s="49">
        <f t="shared" si="114"/>
        <v>387.32500000000005</v>
      </c>
      <c r="X279" s="50">
        <f t="shared" si="115"/>
        <v>0</v>
      </c>
      <c r="Y279" s="63">
        <f t="shared" si="118"/>
        <v>387.32500000000005</v>
      </c>
      <c r="Z279" s="50">
        <f t="shared" si="119"/>
        <v>387.33</v>
      </c>
      <c r="AA279" s="51"/>
      <c r="AB279" s="52">
        <v>0.52</v>
      </c>
      <c r="AC279" s="50">
        <f t="shared" si="116"/>
        <v>0</v>
      </c>
      <c r="AD279" s="50">
        <f t="shared" si="120"/>
        <v>0</v>
      </c>
      <c r="AE279" s="50">
        <f t="shared" si="121"/>
        <v>8.32</v>
      </c>
      <c r="AF279" s="53">
        <f t="shared" si="122"/>
        <v>8.32</v>
      </c>
      <c r="AH279" s="4">
        <f t="shared" si="126"/>
        <v>387.33</v>
      </c>
      <c r="AJ279" s="4">
        <f t="shared" si="127"/>
        <v>387.33</v>
      </c>
      <c r="AL279" s="4">
        <f t="shared" si="128"/>
        <v>387.33</v>
      </c>
      <c r="AN279" s="4">
        <f t="shared" si="125"/>
        <v>387.33</v>
      </c>
      <c r="AO279" s="92"/>
      <c r="AQ279" s="93"/>
      <c r="AS279" s="93"/>
      <c r="AT279" s="93"/>
      <c r="AU279" s="93"/>
    </row>
    <row r="280" spans="1:47" x14ac:dyDescent="0.25">
      <c r="A280" s="203"/>
      <c r="B280" s="33" t="s">
        <v>1997</v>
      </c>
      <c r="C280" s="34" t="s">
        <v>3365</v>
      </c>
      <c r="D280" s="35">
        <v>1</v>
      </c>
      <c r="E280" s="86" t="s">
        <v>2584</v>
      </c>
      <c r="F280" s="36">
        <v>25</v>
      </c>
      <c r="G280" s="59">
        <f t="shared" si="117"/>
        <v>534.85</v>
      </c>
      <c r="H280" s="37"/>
      <c r="I280" s="38" t="s">
        <v>158</v>
      </c>
      <c r="J280" s="39">
        <f t="shared" si="110"/>
        <v>0</v>
      </c>
      <c r="K280" s="64" t="s">
        <v>2036</v>
      </c>
      <c r="M280" s="64" t="s">
        <v>2075</v>
      </c>
      <c r="P280" s="68">
        <f t="shared" si="111"/>
        <v>0</v>
      </c>
      <c r="Q280" s="78"/>
      <c r="R280" s="71">
        <f t="shared" si="123"/>
        <v>0</v>
      </c>
      <c r="S280" s="32" t="str">
        <f t="shared" si="124"/>
        <v>-</v>
      </c>
      <c r="T280" s="2">
        <v>427.88</v>
      </c>
      <c r="U280" s="2"/>
      <c r="V280" s="49">
        <v>1.25</v>
      </c>
      <c r="W280" s="49">
        <f t="shared" si="114"/>
        <v>534.85</v>
      </c>
      <c r="X280" s="50">
        <f t="shared" si="115"/>
        <v>0</v>
      </c>
      <c r="Y280" s="63">
        <f t="shared" si="118"/>
        <v>534.85</v>
      </c>
      <c r="Z280" s="50">
        <f t="shared" si="119"/>
        <v>534.85</v>
      </c>
      <c r="AA280" s="51"/>
      <c r="AB280" s="52">
        <v>0.68</v>
      </c>
      <c r="AC280" s="50">
        <f t="shared" si="116"/>
        <v>0</v>
      </c>
      <c r="AD280" s="50">
        <f t="shared" ref="AD280:AD295" si="129">AC280*$P$7</f>
        <v>0</v>
      </c>
      <c r="AE280" s="50">
        <f t="shared" ref="AE280:AE295" si="130">AB280*$P$7</f>
        <v>10.88</v>
      </c>
      <c r="AF280" s="53">
        <f t="shared" ref="AF280:AF295" si="131">ROUND(AE280,2)</f>
        <v>10.88</v>
      </c>
      <c r="AH280" s="4">
        <f t="shared" si="126"/>
        <v>534.85</v>
      </c>
      <c r="AJ280" s="4">
        <f t="shared" si="127"/>
        <v>534.85</v>
      </c>
      <c r="AL280" s="4">
        <f t="shared" si="128"/>
        <v>534.85</v>
      </c>
      <c r="AN280" s="4">
        <f t="shared" si="125"/>
        <v>534.85</v>
      </c>
      <c r="AO280" s="92"/>
      <c r="AQ280" s="93"/>
      <c r="AS280" s="93"/>
      <c r="AT280" s="93"/>
      <c r="AU280" s="93"/>
    </row>
    <row r="281" spans="1:47" x14ac:dyDescent="0.25">
      <c r="A281" s="203"/>
      <c r="B281" s="33" t="s">
        <v>1998</v>
      </c>
      <c r="C281" s="34" t="s">
        <v>3366</v>
      </c>
      <c r="D281" s="35">
        <v>1</v>
      </c>
      <c r="E281" s="86" t="s">
        <v>2584</v>
      </c>
      <c r="F281" s="36">
        <v>25</v>
      </c>
      <c r="G281" s="59">
        <f t="shared" si="117"/>
        <v>692.48</v>
      </c>
      <c r="H281" s="37"/>
      <c r="I281" s="38" t="s">
        <v>158</v>
      </c>
      <c r="J281" s="39">
        <f t="shared" si="110"/>
        <v>0</v>
      </c>
      <c r="K281" s="64" t="s">
        <v>2037</v>
      </c>
      <c r="M281" s="64" t="s">
        <v>2076</v>
      </c>
      <c r="P281" s="68">
        <f t="shared" si="111"/>
        <v>0</v>
      </c>
      <c r="Q281" s="78"/>
      <c r="R281" s="71">
        <f t="shared" si="123"/>
        <v>0</v>
      </c>
      <c r="S281" s="32" t="str">
        <f t="shared" si="124"/>
        <v>-</v>
      </c>
      <c r="T281" s="2">
        <v>553.98</v>
      </c>
      <c r="U281" s="2"/>
      <c r="V281" s="49">
        <v>1.25</v>
      </c>
      <c r="W281" s="49">
        <f t="shared" si="114"/>
        <v>692.47500000000002</v>
      </c>
      <c r="X281" s="50">
        <f t="shared" si="115"/>
        <v>0</v>
      </c>
      <c r="Y281" s="63">
        <f t="shared" si="118"/>
        <v>692.47500000000002</v>
      </c>
      <c r="Z281" s="50">
        <f t="shared" si="119"/>
        <v>692.48</v>
      </c>
      <c r="AA281" s="51"/>
      <c r="AB281" s="52">
        <v>0.8</v>
      </c>
      <c r="AC281" s="50">
        <f t="shared" si="116"/>
        <v>0</v>
      </c>
      <c r="AD281" s="50">
        <f t="shared" si="129"/>
        <v>0</v>
      </c>
      <c r="AE281" s="50">
        <f t="shared" si="130"/>
        <v>12.8</v>
      </c>
      <c r="AF281" s="53">
        <f t="shared" si="131"/>
        <v>12.8</v>
      </c>
      <c r="AH281" s="4">
        <f t="shared" si="126"/>
        <v>692.48</v>
      </c>
      <c r="AJ281" s="4">
        <f t="shared" si="127"/>
        <v>692.48</v>
      </c>
      <c r="AL281" s="4">
        <f t="shared" si="128"/>
        <v>692.48</v>
      </c>
      <c r="AN281" s="4">
        <f t="shared" si="125"/>
        <v>692.48</v>
      </c>
      <c r="AO281" s="92"/>
      <c r="AQ281" s="93"/>
      <c r="AS281" s="93"/>
      <c r="AT281" s="93"/>
      <c r="AU281" s="93"/>
    </row>
    <row r="282" spans="1:47" x14ac:dyDescent="0.25">
      <c r="A282" s="203"/>
      <c r="B282" s="33" t="s">
        <v>1999</v>
      </c>
      <c r="C282" s="34" t="s">
        <v>3367</v>
      </c>
      <c r="D282" s="35">
        <v>1</v>
      </c>
      <c r="E282" s="86">
        <v>25</v>
      </c>
      <c r="F282" s="36">
        <v>50</v>
      </c>
      <c r="G282" s="59">
        <f t="shared" si="117"/>
        <v>269.95</v>
      </c>
      <c r="H282" s="37"/>
      <c r="I282" s="38" t="s">
        <v>158</v>
      </c>
      <c r="J282" s="39">
        <f t="shared" si="110"/>
        <v>0</v>
      </c>
      <c r="K282" s="64" t="s">
        <v>2038</v>
      </c>
      <c r="M282" s="64" t="s">
        <v>2077</v>
      </c>
      <c r="P282" s="68">
        <f t="shared" si="111"/>
        <v>0</v>
      </c>
      <c r="Q282" s="78"/>
      <c r="R282" s="71">
        <f t="shared" si="123"/>
        <v>0</v>
      </c>
      <c r="S282" s="32" t="str">
        <f t="shared" si="124"/>
        <v>-</v>
      </c>
      <c r="T282" s="2">
        <v>215.96</v>
      </c>
      <c r="U282" s="2"/>
      <c r="V282" s="49">
        <v>1.25</v>
      </c>
      <c r="W282" s="49">
        <f t="shared" si="114"/>
        <v>269.95</v>
      </c>
      <c r="X282" s="50">
        <f t="shared" si="115"/>
        <v>0</v>
      </c>
      <c r="Y282" s="63">
        <f t="shared" si="118"/>
        <v>269.95</v>
      </c>
      <c r="Z282" s="50">
        <f t="shared" si="119"/>
        <v>269.95</v>
      </c>
      <c r="AA282" s="51"/>
      <c r="AB282" s="52">
        <v>0.36</v>
      </c>
      <c r="AC282" s="50">
        <f t="shared" si="116"/>
        <v>0</v>
      </c>
      <c r="AD282" s="50">
        <f t="shared" si="129"/>
        <v>0</v>
      </c>
      <c r="AE282" s="50">
        <f t="shared" si="130"/>
        <v>5.76</v>
      </c>
      <c r="AF282" s="53">
        <f t="shared" si="131"/>
        <v>5.76</v>
      </c>
      <c r="AH282" s="4">
        <f t="shared" si="126"/>
        <v>269.95</v>
      </c>
      <c r="AJ282" s="4">
        <f t="shared" si="127"/>
        <v>269.95</v>
      </c>
      <c r="AL282" s="4">
        <f t="shared" si="128"/>
        <v>269.95</v>
      </c>
      <c r="AN282" s="4">
        <f t="shared" si="125"/>
        <v>269.95</v>
      </c>
      <c r="AO282" s="92"/>
      <c r="AQ282" s="93"/>
      <c r="AS282" s="93"/>
      <c r="AT282" s="93"/>
      <c r="AU282" s="93"/>
    </row>
    <row r="283" spans="1:47" x14ac:dyDescent="0.25">
      <c r="A283" s="203"/>
      <c r="B283" s="33" t="s">
        <v>2000</v>
      </c>
      <c r="C283" s="34" t="s">
        <v>3368</v>
      </c>
      <c r="D283" s="35">
        <v>1</v>
      </c>
      <c r="E283" s="86" t="s">
        <v>2584</v>
      </c>
      <c r="F283" s="36">
        <v>25</v>
      </c>
      <c r="G283" s="59">
        <f t="shared" si="117"/>
        <v>414.09</v>
      </c>
      <c r="H283" s="37"/>
      <c r="I283" s="38" t="s">
        <v>158</v>
      </c>
      <c r="J283" s="39">
        <f t="shared" si="110"/>
        <v>0</v>
      </c>
      <c r="K283" s="64" t="s">
        <v>2039</v>
      </c>
      <c r="M283" s="64" t="s">
        <v>2078</v>
      </c>
      <c r="P283" s="68">
        <f t="shared" si="111"/>
        <v>0</v>
      </c>
      <c r="Q283" s="78"/>
      <c r="R283" s="71">
        <f t="shared" si="123"/>
        <v>0</v>
      </c>
      <c r="S283" s="32" t="str">
        <f t="shared" si="124"/>
        <v>-</v>
      </c>
      <c r="T283" s="2">
        <v>331.27</v>
      </c>
      <c r="U283" s="2"/>
      <c r="V283" s="49">
        <v>1.25</v>
      </c>
      <c r="W283" s="49">
        <f t="shared" si="114"/>
        <v>414.08749999999998</v>
      </c>
      <c r="X283" s="50">
        <f t="shared" si="115"/>
        <v>0</v>
      </c>
      <c r="Y283" s="63">
        <f t="shared" si="118"/>
        <v>414.08749999999998</v>
      </c>
      <c r="Z283" s="50">
        <f t="shared" si="119"/>
        <v>414.09</v>
      </c>
      <c r="AA283" s="51"/>
      <c r="AB283" s="52">
        <v>0.56000000000000005</v>
      </c>
      <c r="AC283" s="50">
        <f t="shared" si="116"/>
        <v>0</v>
      </c>
      <c r="AD283" s="50">
        <f t="shared" si="129"/>
        <v>0</v>
      </c>
      <c r="AE283" s="50">
        <f t="shared" si="130"/>
        <v>8.9600000000000009</v>
      </c>
      <c r="AF283" s="53">
        <f t="shared" si="131"/>
        <v>8.9600000000000009</v>
      </c>
      <c r="AH283" s="4">
        <f t="shared" si="126"/>
        <v>414.09</v>
      </c>
      <c r="AJ283" s="4">
        <f t="shared" si="127"/>
        <v>414.09</v>
      </c>
      <c r="AL283" s="4">
        <f t="shared" si="128"/>
        <v>414.09</v>
      </c>
      <c r="AN283" s="4">
        <f t="shared" si="125"/>
        <v>414.09</v>
      </c>
      <c r="AO283" s="92"/>
      <c r="AQ283" s="93"/>
      <c r="AS283" s="93"/>
      <c r="AT283" s="93"/>
      <c r="AU283" s="93"/>
    </row>
    <row r="284" spans="1:47" x14ac:dyDescent="0.25">
      <c r="A284" s="203"/>
      <c r="B284" s="33" t="s">
        <v>2001</v>
      </c>
      <c r="C284" s="34" t="s">
        <v>3369</v>
      </c>
      <c r="D284" s="35">
        <v>1</v>
      </c>
      <c r="E284" s="86" t="s">
        <v>2584</v>
      </c>
      <c r="F284" s="36">
        <v>25</v>
      </c>
      <c r="G284" s="59">
        <f t="shared" si="117"/>
        <v>563.61</v>
      </c>
      <c r="H284" s="37"/>
      <c r="I284" s="38" t="s">
        <v>158</v>
      </c>
      <c r="J284" s="39">
        <f t="shared" si="110"/>
        <v>0</v>
      </c>
      <c r="K284" s="64" t="s">
        <v>2040</v>
      </c>
      <c r="M284" s="64" t="s">
        <v>2079</v>
      </c>
      <c r="P284" s="68">
        <f t="shared" si="111"/>
        <v>0</v>
      </c>
      <c r="Q284" s="78"/>
      <c r="R284" s="71">
        <f t="shared" ref="R284:R295" si="132">IF(Q284&gt;0,Q284,P284)</f>
        <v>0</v>
      </c>
      <c r="S284" s="32" t="str">
        <f t="shared" ref="S284:S295" si="133">IF(P284&gt;18,"ПЕРЕБОР","-")</f>
        <v>-</v>
      </c>
      <c r="T284" s="2">
        <v>450.89</v>
      </c>
      <c r="U284" s="2"/>
      <c r="V284" s="49">
        <v>1.25</v>
      </c>
      <c r="W284" s="49">
        <f t="shared" si="114"/>
        <v>563.61249999999995</v>
      </c>
      <c r="X284" s="50">
        <f t="shared" si="115"/>
        <v>0</v>
      </c>
      <c r="Y284" s="63">
        <f t="shared" si="118"/>
        <v>563.61249999999995</v>
      </c>
      <c r="Z284" s="50">
        <f t="shared" si="119"/>
        <v>563.61</v>
      </c>
      <c r="AA284" s="51"/>
      <c r="AB284" s="52">
        <v>0.72</v>
      </c>
      <c r="AC284" s="50">
        <f t="shared" si="116"/>
        <v>0</v>
      </c>
      <c r="AD284" s="50">
        <f t="shared" si="129"/>
        <v>0</v>
      </c>
      <c r="AE284" s="50">
        <f t="shared" si="130"/>
        <v>11.52</v>
      </c>
      <c r="AF284" s="53">
        <f t="shared" si="131"/>
        <v>11.52</v>
      </c>
      <c r="AH284" s="4">
        <f t="shared" si="126"/>
        <v>563.61</v>
      </c>
      <c r="AJ284" s="4">
        <f t="shared" si="127"/>
        <v>563.61</v>
      </c>
      <c r="AL284" s="4">
        <f t="shared" si="128"/>
        <v>563.61</v>
      </c>
      <c r="AN284" s="4">
        <f t="shared" si="125"/>
        <v>563.61</v>
      </c>
      <c r="AO284" s="92"/>
      <c r="AQ284" s="93"/>
      <c r="AS284" s="93"/>
      <c r="AT284" s="93"/>
      <c r="AU284" s="93"/>
    </row>
    <row r="285" spans="1:47" x14ac:dyDescent="0.25">
      <c r="A285" s="203"/>
      <c r="B285" s="33" t="s">
        <v>2002</v>
      </c>
      <c r="C285" s="34" t="s">
        <v>3370</v>
      </c>
      <c r="D285" s="35">
        <v>1</v>
      </c>
      <c r="E285" s="86" t="s">
        <v>2584</v>
      </c>
      <c r="F285" s="36">
        <v>20</v>
      </c>
      <c r="G285" s="59">
        <f t="shared" si="117"/>
        <v>739.44</v>
      </c>
      <c r="H285" s="37"/>
      <c r="I285" s="38" t="s">
        <v>158</v>
      </c>
      <c r="J285" s="39">
        <f t="shared" si="110"/>
        <v>0</v>
      </c>
      <c r="K285" s="64" t="s">
        <v>2041</v>
      </c>
      <c r="M285" s="64" t="s">
        <v>2080</v>
      </c>
      <c r="P285" s="68">
        <f t="shared" si="111"/>
        <v>0</v>
      </c>
      <c r="Q285" s="78"/>
      <c r="R285" s="71">
        <f t="shared" si="132"/>
        <v>0</v>
      </c>
      <c r="S285" s="32" t="str">
        <f t="shared" si="133"/>
        <v>-</v>
      </c>
      <c r="T285" s="2">
        <v>591.54999999999995</v>
      </c>
      <c r="U285" s="2"/>
      <c r="V285" s="49">
        <v>1.25</v>
      </c>
      <c r="W285" s="49">
        <f t="shared" si="114"/>
        <v>739.4375</v>
      </c>
      <c r="X285" s="50">
        <f t="shared" si="115"/>
        <v>0</v>
      </c>
      <c r="Y285" s="63">
        <f t="shared" si="118"/>
        <v>739.4375</v>
      </c>
      <c r="Z285" s="50">
        <f t="shared" si="119"/>
        <v>739.44</v>
      </c>
      <c r="AA285" s="51"/>
      <c r="AB285" s="52">
        <v>1</v>
      </c>
      <c r="AC285" s="50">
        <f t="shared" si="116"/>
        <v>0</v>
      </c>
      <c r="AD285" s="50">
        <f t="shared" si="129"/>
        <v>0</v>
      </c>
      <c r="AE285" s="50">
        <f t="shared" si="130"/>
        <v>16</v>
      </c>
      <c r="AF285" s="53">
        <f t="shared" si="131"/>
        <v>16</v>
      </c>
      <c r="AH285" s="4">
        <f t="shared" si="126"/>
        <v>739.44</v>
      </c>
      <c r="AJ285" s="4">
        <f t="shared" si="127"/>
        <v>739.44</v>
      </c>
      <c r="AL285" s="4">
        <f t="shared" si="128"/>
        <v>739.44</v>
      </c>
      <c r="AN285" s="4">
        <f t="shared" si="125"/>
        <v>739.44</v>
      </c>
      <c r="AO285" s="92"/>
      <c r="AQ285" s="93"/>
      <c r="AS285" s="93"/>
      <c r="AT285" s="93"/>
      <c r="AU285" s="93"/>
    </row>
    <row r="286" spans="1:47" x14ac:dyDescent="0.25">
      <c r="A286" s="203"/>
      <c r="B286" s="33" t="s">
        <v>2003</v>
      </c>
      <c r="C286" s="34" t="s">
        <v>3371</v>
      </c>
      <c r="D286" s="35">
        <v>1</v>
      </c>
      <c r="E286" s="86">
        <v>25</v>
      </c>
      <c r="F286" s="36">
        <v>50</v>
      </c>
      <c r="G286" s="59">
        <f t="shared" si="117"/>
        <v>321.35000000000002</v>
      </c>
      <c r="H286" s="37"/>
      <c r="I286" s="38" t="s">
        <v>158</v>
      </c>
      <c r="J286" s="39">
        <f t="shared" si="110"/>
        <v>0</v>
      </c>
      <c r="K286" s="64" t="s">
        <v>2042</v>
      </c>
      <c r="M286" s="64" t="s">
        <v>2081</v>
      </c>
      <c r="P286" s="68">
        <f t="shared" si="111"/>
        <v>0</v>
      </c>
      <c r="Q286" s="78"/>
      <c r="R286" s="71">
        <f t="shared" si="132"/>
        <v>0</v>
      </c>
      <c r="S286" s="32" t="str">
        <f t="shared" si="133"/>
        <v>-</v>
      </c>
      <c r="T286" s="2">
        <v>257.08</v>
      </c>
      <c r="U286" s="2"/>
      <c r="V286" s="49">
        <v>1.25</v>
      </c>
      <c r="W286" s="49">
        <f t="shared" si="114"/>
        <v>321.34999999999997</v>
      </c>
      <c r="X286" s="50">
        <f t="shared" si="115"/>
        <v>0</v>
      </c>
      <c r="Y286" s="63">
        <f t="shared" si="118"/>
        <v>321.34999999999997</v>
      </c>
      <c r="Z286" s="50">
        <f t="shared" si="119"/>
        <v>321.35000000000002</v>
      </c>
      <c r="AA286" s="51"/>
      <c r="AB286" s="52">
        <v>0.38</v>
      </c>
      <c r="AC286" s="50">
        <f t="shared" si="116"/>
        <v>0</v>
      </c>
      <c r="AD286" s="50">
        <f t="shared" si="129"/>
        <v>0</v>
      </c>
      <c r="AE286" s="50">
        <f t="shared" si="130"/>
        <v>6.08</v>
      </c>
      <c r="AF286" s="53">
        <f t="shared" si="131"/>
        <v>6.08</v>
      </c>
      <c r="AH286" s="4">
        <f t="shared" si="126"/>
        <v>321.35000000000002</v>
      </c>
      <c r="AJ286" s="4">
        <f t="shared" si="127"/>
        <v>321.35000000000002</v>
      </c>
      <c r="AL286" s="4">
        <f t="shared" si="128"/>
        <v>321.35000000000002</v>
      </c>
      <c r="AN286" s="4">
        <f t="shared" si="125"/>
        <v>321.35000000000002</v>
      </c>
      <c r="AO286" s="92"/>
      <c r="AQ286" s="93"/>
      <c r="AS286" s="93"/>
      <c r="AT286" s="93"/>
      <c r="AU286" s="93"/>
    </row>
    <row r="287" spans="1:47" x14ac:dyDescent="0.25">
      <c r="A287" s="203"/>
      <c r="B287" s="33" t="s">
        <v>2004</v>
      </c>
      <c r="C287" s="34" t="s">
        <v>3372</v>
      </c>
      <c r="D287" s="35">
        <v>1</v>
      </c>
      <c r="E287" s="86" t="s">
        <v>2584</v>
      </c>
      <c r="F287" s="36">
        <v>25</v>
      </c>
      <c r="G287" s="59">
        <f t="shared" si="117"/>
        <v>479.46</v>
      </c>
      <c r="H287" s="37"/>
      <c r="I287" s="38" t="s">
        <v>158</v>
      </c>
      <c r="J287" s="39">
        <f t="shared" si="110"/>
        <v>0</v>
      </c>
      <c r="K287" s="64" t="s">
        <v>2043</v>
      </c>
      <c r="M287" s="64" t="s">
        <v>2082</v>
      </c>
      <c r="P287" s="68">
        <f t="shared" si="111"/>
        <v>0</v>
      </c>
      <c r="Q287" s="78"/>
      <c r="R287" s="71">
        <f t="shared" si="132"/>
        <v>0</v>
      </c>
      <c r="S287" s="32" t="str">
        <f t="shared" si="133"/>
        <v>-</v>
      </c>
      <c r="T287" s="2">
        <v>383.57</v>
      </c>
      <c r="U287" s="2"/>
      <c r="V287" s="49">
        <v>1.25</v>
      </c>
      <c r="W287" s="49">
        <f t="shared" si="114"/>
        <v>479.46249999999998</v>
      </c>
      <c r="X287" s="50">
        <f t="shared" si="115"/>
        <v>0</v>
      </c>
      <c r="Y287" s="63">
        <f t="shared" si="118"/>
        <v>479.46249999999998</v>
      </c>
      <c r="Z287" s="50">
        <f t="shared" si="119"/>
        <v>479.46</v>
      </c>
      <c r="AA287" s="51"/>
      <c r="AB287" s="52">
        <v>0.64</v>
      </c>
      <c r="AC287" s="50">
        <f t="shared" si="116"/>
        <v>0</v>
      </c>
      <c r="AD287" s="50">
        <f t="shared" si="129"/>
        <v>0</v>
      </c>
      <c r="AE287" s="50">
        <f t="shared" si="130"/>
        <v>10.24</v>
      </c>
      <c r="AF287" s="53">
        <f t="shared" si="131"/>
        <v>10.24</v>
      </c>
      <c r="AH287" s="4">
        <f t="shared" si="126"/>
        <v>479.46</v>
      </c>
      <c r="AJ287" s="4">
        <f t="shared" si="127"/>
        <v>479.46</v>
      </c>
      <c r="AL287" s="4">
        <f t="shared" si="128"/>
        <v>479.46</v>
      </c>
      <c r="AN287" s="4">
        <f t="shared" si="125"/>
        <v>479.46</v>
      </c>
      <c r="AO287" s="92"/>
      <c r="AQ287" s="93"/>
      <c r="AS287" s="93"/>
      <c r="AT287" s="93"/>
      <c r="AU287" s="93"/>
    </row>
    <row r="288" spans="1:47" x14ac:dyDescent="0.25">
      <c r="A288" s="203"/>
      <c r="B288" s="33" t="s">
        <v>2005</v>
      </c>
      <c r="C288" s="34" t="s">
        <v>3373</v>
      </c>
      <c r="D288" s="35">
        <v>1</v>
      </c>
      <c r="E288" s="86" t="s">
        <v>2584</v>
      </c>
      <c r="F288" s="36">
        <v>25</v>
      </c>
      <c r="G288" s="59">
        <f t="shared" si="117"/>
        <v>662.54</v>
      </c>
      <c r="H288" s="37"/>
      <c r="I288" s="38" t="s">
        <v>158</v>
      </c>
      <c r="J288" s="39">
        <f t="shared" si="110"/>
        <v>0</v>
      </c>
      <c r="K288" s="64" t="s">
        <v>2044</v>
      </c>
      <c r="M288" s="64" t="s">
        <v>2083</v>
      </c>
      <c r="P288" s="68">
        <f t="shared" si="111"/>
        <v>0</v>
      </c>
      <c r="Q288" s="78"/>
      <c r="R288" s="71">
        <f t="shared" si="132"/>
        <v>0</v>
      </c>
      <c r="S288" s="32" t="str">
        <f t="shared" si="133"/>
        <v>-</v>
      </c>
      <c r="T288" s="2">
        <v>530.03</v>
      </c>
      <c r="U288" s="2"/>
      <c r="V288" s="49">
        <v>1.25</v>
      </c>
      <c r="W288" s="49">
        <f t="shared" si="114"/>
        <v>662.53749999999991</v>
      </c>
      <c r="X288" s="50">
        <f t="shared" si="115"/>
        <v>0</v>
      </c>
      <c r="Y288" s="63">
        <f t="shared" si="118"/>
        <v>662.53749999999991</v>
      </c>
      <c r="Z288" s="50">
        <f t="shared" si="119"/>
        <v>662.54</v>
      </c>
      <c r="AA288" s="51"/>
      <c r="AB288" s="52">
        <v>0.8</v>
      </c>
      <c r="AC288" s="50">
        <f t="shared" si="116"/>
        <v>0</v>
      </c>
      <c r="AD288" s="50">
        <f t="shared" si="129"/>
        <v>0</v>
      </c>
      <c r="AE288" s="50">
        <f t="shared" si="130"/>
        <v>12.8</v>
      </c>
      <c r="AF288" s="53">
        <f t="shared" si="131"/>
        <v>12.8</v>
      </c>
      <c r="AH288" s="4">
        <f t="shared" si="126"/>
        <v>662.54</v>
      </c>
      <c r="AJ288" s="4">
        <f t="shared" si="127"/>
        <v>662.54</v>
      </c>
      <c r="AL288" s="4">
        <f t="shared" si="128"/>
        <v>662.54</v>
      </c>
      <c r="AN288" s="4">
        <f t="shared" si="125"/>
        <v>662.54</v>
      </c>
      <c r="AO288" s="92"/>
      <c r="AQ288" s="93"/>
      <c r="AS288" s="93"/>
      <c r="AT288" s="93"/>
      <c r="AU288" s="93"/>
    </row>
    <row r="289" spans="1:47" x14ac:dyDescent="0.25">
      <c r="A289" s="203"/>
      <c r="B289" s="33" t="s">
        <v>2006</v>
      </c>
      <c r="C289" s="34" t="s">
        <v>3374</v>
      </c>
      <c r="D289" s="35">
        <v>1</v>
      </c>
      <c r="E289" s="86" t="s">
        <v>2584</v>
      </c>
      <c r="F289" s="36">
        <v>20</v>
      </c>
      <c r="G289" s="59">
        <f t="shared" si="117"/>
        <v>844.51</v>
      </c>
      <c r="H289" s="37"/>
      <c r="I289" s="38" t="s">
        <v>158</v>
      </c>
      <c r="J289" s="39">
        <f t="shared" si="110"/>
        <v>0</v>
      </c>
      <c r="K289" s="64" t="s">
        <v>2045</v>
      </c>
      <c r="M289" s="64" t="s">
        <v>2084</v>
      </c>
      <c r="P289" s="68">
        <f t="shared" si="111"/>
        <v>0</v>
      </c>
      <c r="Q289" s="78"/>
      <c r="R289" s="71">
        <f t="shared" si="132"/>
        <v>0</v>
      </c>
      <c r="S289" s="32" t="str">
        <f t="shared" si="133"/>
        <v>-</v>
      </c>
      <c r="T289" s="2">
        <v>675.61</v>
      </c>
      <c r="U289" s="2"/>
      <c r="V289" s="49">
        <v>1.25</v>
      </c>
      <c r="W289" s="49">
        <f t="shared" si="114"/>
        <v>844.51250000000005</v>
      </c>
      <c r="X289" s="50">
        <f t="shared" si="115"/>
        <v>0</v>
      </c>
      <c r="Y289" s="63">
        <f t="shared" si="118"/>
        <v>844.51250000000005</v>
      </c>
      <c r="Z289" s="50">
        <f t="shared" si="119"/>
        <v>844.51</v>
      </c>
      <c r="AA289" s="51"/>
      <c r="AB289" s="52">
        <v>1.1000000000000001</v>
      </c>
      <c r="AC289" s="50">
        <f t="shared" si="116"/>
        <v>0</v>
      </c>
      <c r="AD289" s="50">
        <f t="shared" si="129"/>
        <v>0</v>
      </c>
      <c r="AE289" s="50">
        <f t="shared" si="130"/>
        <v>17.600000000000001</v>
      </c>
      <c r="AF289" s="53">
        <f t="shared" si="131"/>
        <v>17.600000000000001</v>
      </c>
      <c r="AH289" s="4">
        <f t="shared" si="126"/>
        <v>844.51</v>
      </c>
      <c r="AJ289" s="4">
        <f t="shared" si="127"/>
        <v>844.51</v>
      </c>
      <c r="AL289" s="4">
        <f t="shared" si="128"/>
        <v>844.51</v>
      </c>
      <c r="AN289" s="4">
        <f t="shared" si="125"/>
        <v>844.51</v>
      </c>
      <c r="AO289" s="92"/>
      <c r="AQ289" s="93"/>
      <c r="AS289" s="93"/>
      <c r="AT289" s="93"/>
      <c r="AU289" s="93"/>
    </row>
    <row r="290" spans="1:47" x14ac:dyDescent="0.25">
      <c r="A290" s="203"/>
      <c r="B290" s="33" t="s">
        <v>2007</v>
      </c>
      <c r="C290" s="34" t="s">
        <v>3375</v>
      </c>
      <c r="D290" s="35">
        <v>1</v>
      </c>
      <c r="E290" s="86" t="s">
        <v>2584</v>
      </c>
      <c r="F290" s="36">
        <v>25</v>
      </c>
      <c r="G290" s="59">
        <f t="shared" si="117"/>
        <v>507.05</v>
      </c>
      <c r="H290" s="37"/>
      <c r="I290" s="38" t="s">
        <v>158</v>
      </c>
      <c r="J290" s="39">
        <f t="shared" si="110"/>
        <v>0</v>
      </c>
      <c r="K290" s="64" t="s">
        <v>2046</v>
      </c>
      <c r="M290" s="64" t="s">
        <v>2085</v>
      </c>
      <c r="P290" s="68">
        <f t="shared" si="111"/>
        <v>0</v>
      </c>
      <c r="Q290" s="78"/>
      <c r="R290" s="71">
        <f t="shared" si="132"/>
        <v>0</v>
      </c>
      <c r="S290" s="32" t="str">
        <f t="shared" si="133"/>
        <v>-</v>
      </c>
      <c r="T290" s="2">
        <v>405.64</v>
      </c>
      <c r="U290" s="2"/>
      <c r="V290" s="49">
        <v>1.25</v>
      </c>
      <c r="W290" s="49">
        <f t="shared" si="114"/>
        <v>507.04999999999995</v>
      </c>
      <c r="X290" s="50">
        <f t="shared" si="115"/>
        <v>0</v>
      </c>
      <c r="Y290" s="63">
        <f t="shared" si="118"/>
        <v>507.04999999999995</v>
      </c>
      <c r="Z290" s="50">
        <f t="shared" si="119"/>
        <v>507.05</v>
      </c>
      <c r="AA290" s="51"/>
      <c r="AB290" s="52">
        <v>0.76</v>
      </c>
      <c r="AC290" s="50">
        <f t="shared" si="116"/>
        <v>0</v>
      </c>
      <c r="AD290" s="50">
        <f t="shared" si="129"/>
        <v>0</v>
      </c>
      <c r="AE290" s="50">
        <f t="shared" si="130"/>
        <v>12.16</v>
      </c>
      <c r="AF290" s="53">
        <f t="shared" si="131"/>
        <v>12.16</v>
      </c>
      <c r="AH290" s="4">
        <f t="shared" si="126"/>
        <v>507.05</v>
      </c>
      <c r="AJ290" s="4">
        <f t="shared" si="127"/>
        <v>507.05</v>
      </c>
      <c r="AL290" s="4">
        <f t="shared" si="128"/>
        <v>507.05</v>
      </c>
      <c r="AN290" s="4">
        <f t="shared" si="125"/>
        <v>507.05</v>
      </c>
      <c r="AO290" s="92"/>
      <c r="AQ290" s="93"/>
      <c r="AS290" s="93"/>
      <c r="AT290" s="93"/>
      <c r="AU290" s="93"/>
    </row>
    <row r="291" spans="1:47" x14ac:dyDescent="0.25">
      <c r="A291" s="203"/>
      <c r="B291" s="33" t="s">
        <v>2008</v>
      </c>
      <c r="C291" s="34" t="s">
        <v>3376</v>
      </c>
      <c r="D291" s="35">
        <v>1</v>
      </c>
      <c r="E291" s="86" t="s">
        <v>2584</v>
      </c>
      <c r="F291" s="36">
        <v>20</v>
      </c>
      <c r="G291" s="59">
        <f t="shared" si="117"/>
        <v>656.59</v>
      </c>
      <c r="H291" s="37"/>
      <c r="I291" s="38" t="s">
        <v>158</v>
      </c>
      <c r="J291" s="39">
        <f t="shared" si="110"/>
        <v>0</v>
      </c>
      <c r="K291" s="64" t="s">
        <v>2047</v>
      </c>
      <c r="M291" s="64" t="s">
        <v>2086</v>
      </c>
      <c r="P291" s="68">
        <f t="shared" si="111"/>
        <v>0</v>
      </c>
      <c r="Q291" s="78"/>
      <c r="R291" s="71">
        <f t="shared" si="132"/>
        <v>0</v>
      </c>
      <c r="S291" s="32" t="str">
        <f t="shared" si="133"/>
        <v>-</v>
      </c>
      <c r="T291" s="2">
        <v>525.27</v>
      </c>
      <c r="U291" s="2"/>
      <c r="V291" s="49">
        <v>1.25</v>
      </c>
      <c r="W291" s="49">
        <f t="shared" si="114"/>
        <v>656.58749999999998</v>
      </c>
      <c r="X291" s="50">
        <f t="shared" si="115"/>
        <v>0</v>
      </c>
      <c r="Y291" s="63">
        <f t="shared" si="118"/>
        <v>656.58749999999998</v>
      </c>
      <c r="Z291" s="50">
        <f t="shared" si="119"/>
        <v>656.59</v>
      </c>
      <c r="AA291" s="51"/>
      <c r="AB291" s="52">
        <v>1.05</v>
      </c>
      <c r="AC291" s="50">
        <f t="shared" si="116"/>
        <v>0</v>
      </c>
      <c r="AD291" s="50">
        <f t="shared" si="129"/>
        <v>0</v>
      </c>
      <c r="AE291" s="50">
        <f t="shared" si="130"/>
        <v>16.8</v>
      </c>
      <c r="AF291" s="53">
        <f t="shared" si="131"/>
        <v>16.8</v>
      </c>
      <c r="AH291" s="4">
        <f t="shared" si="126"/>
        <v>656.59</v>
      </c>
      <c r="AJ291" s="4">
        <f t="shared" si="127"/>
        <v>656.59</v>
      </c>
      <c r="AL291" s="4">
        <f t="shared" si="128"/>
        <v>656.59</v>
      </c>
      <c r="AN291" s="4">
        <f t="shared" si="125"/>
        <v>656.59</v>
      </c>
      <c r="AO291" s="92"/>
      <c r="AQ291" s="93"/>
      <c r="AS291" s="93"/>
      <c r="AT291" s="93"/>
      <c r="AU291" s="93"/>
    </row>
    <row r="292" spans="1:47" x14ac:dyDescent="0.25">
      <c r="A292" s="203"/>
      <c r="B292" s="33" t="s">
        <v>2009</v>
      </c>
      <c r="C292" s="34" t="s">
        <v>3377</v>
      </c>
      <c r="D292" s="35">
        <v>1</v>
      </c>
      <c r="E292" s="86" t="s">
        <v>2584</v>
      </c>
      <c r="F292" s="36">
        <v>10</v>
      </c>
      <c r="G292" s="59">
        <f t="shared" si="117"/>
        <v>881.44</v>
      </c>
      <c r="H292" s="37"/>
      <c r="I292" s="38" t="s">
        <v>158</v>
      </c>
      <c r="J292" s="39">
        <f t="shared" si="110"/>
        <v>0</v>
      </c>
      <c r="K292" s="64" t="s">
        <v>2048</v>
      </c>
      <c r="M292" s="64" t="s">
        <v>2087</v>
      </c>
      <c r="P292" s="68">
        <f t="shared" si="111"/>
        <v>0</v>
      </c>
      <c r="Q292" s="78"/>
      <c r="R292" s="71">
        <f t="shared" si="132"/>
        <v>0</v>
      </c>
      <c r="S292" s="32" t="str">
        <f t="shared" si="133"/>
        <v>-</v>
      </c>
      <c r="T292" s="2">
        <v>705.15</v>
      </c>
      <c r="U292" s="2"/>
      <c r="V292" s="49">
        <v>1.25</v>
      </c>
      <c r="W292" s="49">
        <f t="shared" si="114"/>
        <v>881.4375</v>
      </c>
      <c r="X292" s="50">
        <f t="shared" si="115"/>
        <v>0</v>
      </c>
      <c r="Y292" s="63">
        <f t="shared" si="118"/>
        <v>881.4375</v>
      </c>
      <c r="Z292" s="50">
        <f t="shared" si="119"/>
        <v>881.44</v>
      </c>
      <c r="AA292" s="51"/>
      <c r="AB292" s="52">
        <v>1.3</v>
      </c>
      <c r="AC292" s="50">
        <f t="shared" si="116"/>
        <v>0</v>
      </c>
      <c r="AD292" s="50">
        <f t="shared" si="129"/>
        <v>0</v>
      </c>
      <c r="AE292" s="50">
        <f t="shared" si="130"/>
        <v>20.8</v>
      </c>
      <c r="AF292" s="53">
        <f t="shared" si="131"/>
        <v>20.8</v>
      </c>
      <c r="AH292" s="4">
        <f t="shared" si="126"/>
        <v>881.44</v>
      </c>
      <c r="AJ292" s="4">
        <f t="shared" si="127"/>
        <v>881.44</v>
      </c>
      <c r="AL292" s="4">
        <f t="shared" si="128"/>
        <v>881.44</v>
      </c>
      <c r="AN292" s="4">
        <f t="shared" si="125"/>
        <v>881.44</v>
      </c>
      <c r="AO292" s="92"/>
      <c r="AQ292" s="93"/>
      <c r="AS292" s="93"/>
      <c r="AT292" s="93"/>
      <c r="AU292" s="93"/>
    </row>
    <row r="293" spans="1:47" x14ac:dyDescent="0.25">
      <c r="A293" s="203"/>
      <c r="B293" s="33" t="s">
        <v>2010</v>
      </c>
      <c r="C293" s="34" t="s">
        <v>3378</v>
      </c>
      <c r="D293" s="35">
        <v>1</v>
      </c>
      <c r="E293" s="86" t="s">
        <v>2584</v>
      </c>
      <c r="F293" s="36">
        <v>25</v>
      </c>
      <c r="G293" s="59">
        <f t="shared" si="117"/>
        <v>627.63</v>
      </c>
      <c r="H293" s="37"/>
      <c r="I293" s="38" t="s">
        <v>158</v>
      </c>
      <c r="J293" s="39">
        <f t="shared" si="110"/>
        <v>0</v>
      </c>
      <c r="K293" s="64" t="s">
        <v>2049</v>
      </c>
      <c r="M293" s="64" t="s">
        <v>2088</v>
      </c>
      <c r="P293" s="68">
        <f t="shared" si="111"/>
        <v>0</v>
      </c>
      <c r="Q293" s="78"/>
      <c r="R293" s="71">
        <f t="shared" si="132"/>
        <v>0</v>
      </c>
      <c r="S293" s="32" t="str">
        <f t="shared" si="133"/>
        <v>-</v>
      </c>
      <c r="T293" s="2">
        <v>502.1</v>
      </c>
      <c r="U293" s="2"/>
      <c r="V293" s="49">
        <v>1.25</v>
      </c>
      <c r="W293" s="49">
        <f t="shared" si="114"/>
        <v>627.625</v>
      </c>
      <c r="X293" s="50">
        <f t="shared" si="115"/>
        <v>0</v>
      </c>
      <c r="Y293" s="63">
        <f t="shared" si="118"/>
        <v>627.625</v>
      </c>
      <c r="Z293" s="50">
        <f t="shared" si="119"/>
        <v>627.63</v>
      </c>
      <c r="AA293" s="51"/>
      <c r="AB293" s="52">
        <v>0.84</v>
      </c>
      <c r="AC293" s="50">
        <f t="shared" si="116"/>
        <v>0</v>
      </c>
      <c r="AD293" s="50">
        <f t="shared" si="129"/>
        <v>0</v>
      </c>
      <c r="AE293" s="50">
        <f t="shared" si="130"/>
        <v>13.44</v>
      </c>
      <c r="AF293" s="53">
        <f t="shared" si="131"/>
        <v>13.44</v>
      </c>
      <c r="AH293" s="4">
        <f t="shared" si="126"/>
        <v>627.63</v>
      </c>
      <c r="AJ293" s="4">
        <f t="shared" si="127"/>
        <v>627.63</v>
      </c>
      <c r="AL293" s="4">
        <f t="shared" si="128"/>
        <v>627.63</v>
      </c>
      <c r="AN293" s="4">
        <f t="shared" si="125"/>
        <v>627.63</v>
      </c>
      <c r="AO293" s="92"/>
      <c r="AQ293" s="93"/>
      <c r="AS293" s="93"/>
      <c r="AT293" s="93"/>
      <c r="AU293" s="93"/>
    </row>
    <row r="294" spans="1:47" x14ac:dyDescent="0.25">
      <c r="A294" s="203"/>
      <c r="B294" s="33" t="s">
        <v>2011</v>
      </c>
      <c r="C294" s="34" t="s">
        <v>3379</v>
      </c>
      <c r="D294" s="35">
        <v>1</v>
      </c>
      <c r="E294" s="86" t="s">
        <v>2584</v>
      </c>
      <c r="F294" s="36">
        <v>20</v>
      </c>
      <c r="G294" s="59">
        <f t="shared" si="117"/>
        <v>802.83</v>
      </c>
      <c r="H294" s="37"/>
      <c r="I294" s="38" t="s">
        <v>158</v>
      </c>
      <c r="J294" s="39">
        <f t="shared" si="110"/>
        <v>0</v>
      </c>
      <c r="K294" s="64" t="s">
        <v>2050</v>
      </c>
      <c r="M294" s="64" t="s">
        <v>2089</v>
      </c>
      <c r="P294" s="68">
        <f t="shared" si="111"/>
        <v>0</v>
      </c>
      <c r="Q294" s="78"/>
      <c r="R294" s="71">
        <f t="shared" si="132"/>
        <v>0</v>
      </c>
      <c r="S294" s="32" t="str">
        <f t="shared" si="133"/>
        <v>-</v>
      </c>
      <c r="T294" s="2">
        <v>642.26</v>
      </c>
      <c r="U294" s="2"/>
      <c r="V294" s="49">
        <v>1.25</v>
      </c>
      <c r="W294" s="49">
        <f t="shared" si="114"/>
        <v>802.82500000000005</v>
      </c>
      <c r="X294" s="50">
        <f t="shared" si="115"/>
        <v>0</v>
      </c>
      <c r="Y294" s="63">
        <f t="shared" si="118"/>
        <v>802.82500000000005</v>
      </c>
      <c r="Z294" s="50">
        <f t="shared" si="119"/>
        <v>802.83</v>
      </c>
      <c r="AA294" s="51"/>
      <c r="AB294" s="52">
        <v>1.1000000000000001</v>
      </c>
      <c r="AC294" s="50">
        <f t="shared" si="116"/>
        <v>0</v>
      </c>
      <c r="AD294" s="50">
        <f t="shared" si="129"/>
        <v>0</v>
      </c>
      <c r="AE294" s="50">
        <f t="shared" si="130"/>
        <v>17.600000000000001</v>
      </c>
      <c r="AF294" s="53">
        <f t="shared" si="131"/>
        <v>17.600000000000001</v>
      </c>
      <c r="AH294" s="4">
        <f t="shared" si="126"/>
        <v>802.83</v>
      </c>
      <c r="AJ294" s="4">
        <f t="shared" si="127"/>
        <v>802.83</v>
      </c>
      <c r="AL294" s="4">
        <f t="shared" si="128"/>
        <v>802.83</v>
      </c>
      <c r="AN294" s="4">
        <f t="shared" si="125"/>
        <v>802.83</v>
      </c>
      <c r="AO294" s="92"/>
      <c r="AQ294" s="93"/>
      <c r="AS294" s="93"/>
      <c r="AT294" s="93"/>
      <c r="AU294" s="93"/>
    </row>
    <row r="295" spans="1:47" x14ac:dyDescent="0.25">
      <c r="A295" s="204"/>
      <c r="B295" s="33" t="s">
        <v>2012</v>
      </c>
      <c r="C295" s="34" t="s">
        <v>3380</v>
      </c>
      <c r="D295" s="35">
        <v>1</v>
      </c>
      <c r="E295" s="86" t="s">
        <v>2584</v>
      </c>
      <c r="F295" s="36">
        <v>10</v>
      </c>
      <c r="G295" s="59">
        <f t="shared" si="117"/>
        <v>988.88</v>
      </c>
      <c r="H295" s="37"/>
      <c r="I295" s="38" t="s">
        <v>158</v>
      </c>
      <c r="J295" s="39">
        <f t="shared" si="110"/>
        <v>0</v>
      </c>
      <c r="K295" s="64" t="s">
        <v>2051</v>
      </c>
      <c r="M295" s="64" t="s">
        <v>2090</v>
      </c>
      <c r="P295" s="68">
        <f t="shared" si="111"/>
        <v>0</v>
      </c>
      <c r="Q295" s="78"/>
      <c r="R295" s="71">
        <f t="shared" si="132"/>
        <v>0</v>
      </c>
      <c r="S295" s="32" t="str">
        <f t="shared" si="133"/>
        <v>-</v>
      </c>
      <c r="T295" s="2">
        <v>791.1</v>
      </c>
      <c r="U295" s="2"/>
      <c r="V295" s="49">
        <v>1.25</v>
      </c>
      <c r="W295" s="49">
        <f t="shared" si="114"/>
        <v>988.875</v>
      </c>
      <c r="X295" s="50">
        <f t="shared" si="115"/>
        <v>0</v>
      </c>
      <c r="Y295" s="63">
        <f t="shared" si="118"/>
        <v>988.875</v>
      </c>
      <c r="Z295" s="50">
        <f t="shared" si="119"/>
        <v>988.88</v>
      </c>
      <c r="AA295" s="51"/>
      <c r="AB295" s="52">
        <v>1.5</v>
      </c>
      <c r="AC295" s="50">
        <f t="shared" si="116"/>
        <v>0</v>
      </c>
      <c r="AD295" s="50">
        <f t="shared" si="129"/>
        <v>0</v>
      </c>
      <c r="AE295" s="50">
        <f t="shared" si="130"/>
        <v>24</v>
      </c>
      <c r="AF295" s="53">
        <f t="shared" si="131"/>
        <v>24</v>
      </c>
      <c r="AH295" s="4">
        <f t="shared" si="126"/>
        <v>988.88</v>
      </c>
      <c r="AJ295" s="4">
        <f t="shared" si="127"/>
        <v>988.88</v>
      </c>
      <c r="AL295" s="4">
        <f t="shared" si="128"/>
        <v>988.88</v>
      </c>
      <c r="AN295" s="4">
        <f t="shared" si="125"/>
        <v>988.88</v>
      </c>
      <c r="AO295" s="92"/>
      <c r="AQ295" s="93"/>
      <c r="AS295" s="93"/>
      <c r="AT295" s="93"/>
      <c r="AU295" s="93"/>
    </row>
    <row r="296" spans="1:47" x14ac:dyDescent="0.25">
      <c r="A296" s="202"/>
      <c r="B296" s="199" t="s">
        <v>1868</v>
      </c>
      <c r="C296" s="199"/>
      <c r="D296" s="199"/>
      <c r="E296" s="199"/>
      <c r="F296" s="199"/>
      <c r="G296" s="199"/>
      <c r="H296" s="199"/>
      <c r="I296" s="199"/>
      <c r="J296" s="199"/>
      <c r="O296" s="74" t="s">
        <v>1868</v>
      </c>
      <c r="P296" s="75"/>
      <c r="Q296" s="76"/>
      <c r="R296" s="71"/>
      <c r="S296" s="71"/>
      <c r="T296"/>
      <c r="U296"/>
      <c r="AB296"/>
      <c r="AC296"/>
      <c r="AD296"/>
      <c r="AE296"/>
      <c r="AN296" s="4"/>
      <c r="AO296" s="92"/>
      <c r="AS296" s="93"/>
      <c r="AT296" s="93"/>
      <c r="AU296" s="93"/>
    </row>
    <row r="297" spans="1:47" ht="26.25" customHeight="1" x14ac:dyDescent="0.25">
      <c r="A297" s="203"/>
      <c r="B297" s="33" t="s">
        <v>1871</v>
      </c>
      <c r="C297" s="34" t="s">
        <v>1869</v>
      </c>
      <c r="D297" s="35">
        <v>1</v>
      </c>
      <c r="E297" s="86">
        <v>10</v>
      </c>
      <c r="F297" s="36">
        <v>100</v>
      </c>
      <c r="G297" s="59">
        <f t="shared" si="117"/>
        <v>117.44</v>
      </c>
      <c r="H297" s="37"/>
      <c r="I297" s="38" t="s">
        <v>158</v>
      </c>
      <c r="J297" s="39">
        <f>G297*H297</f>
        <v>0</v>
      </c>
      <c r="K297" s="64" t="s">
        <v>2103</v>
      </c>
      <c r="M297" s="64" t="s">
        <v>2105</v>
      </c>
      <c r="P297" s="68">
        <f t="shared" si="111"/>
        <v>0</v>
      </c>
      <c r="Q297" s="78"/>
      <c r="R297" s="71">
        <f>IF(Q297&gt;0,Q297,P297)</f>
        <v>0</v>
      </c>
      <c r="S297" s="32" t="str">
        <f>IF(P297&gt;18,"ПЕРЕБОР","-")</f>
        <v>-</v>
      </c>
      <c r="T297" s="2">
        <v>93.95</v>
      </c>
      <c r="U297" s="2"/>
      <c r="V297" s="49">
        <v>1.25</v>
      </c>
      <c r="W297" s="49">
        <f>T297*V297</f>
        <v>117.4375</v>
      </c>
      <c r="X297" s="50">
        <f>R297*0.01</f>
        <v>0</v>
      </c>
      <c r="Y297" s="63">
        <f>W297-(W297*X297)</f>
        <v>117.4375</v>
      </c>
      <c r="Z297" s="50">
        <f>ROUND(Y297,2)</f>
        <v>117.44</v>
      </c>
      <c r="AA297" s="51"/>
      <c r="AB297" s="52">
        <v>0.08</v>
      </c>
      <c r="AC297" s="50">
        <f>H297*AB297</f>
        <v>0</v>
      </c>
      <c r="AD297" s="50">
        <f>AC297*$P$7</f>
        <v>0</v>
      </c>
      <c r="AE297" s="50">
        <f>AB297*$P$7</f>
        <v>1.28</v>
      </c>
      <c r="AF297" s="53">
        <f>ROUND(AE297,2)</f>
        <v>1.28</v>
      </c>
      <c r="AH297" s="4">
        <f t="shared" si="126"/>
        <v>117.44</v>
      </c>
      <c r="AJ297" s="4">
        <f t="shared" si="127"/>
        <v>117.44</v>
      </c>
      <c r="AL297" s="4">
        <f t="shared" si="128"/>
        <v>117.44</v>
      </c>
      <c r="AN297" s="4">
        <f t="shared" si="125"/>
        <v>117.44</v>
      </c>
      <c r="AO297" s="92"/>
      <c r="AQ297" s="93"/>
      <c r="AS297" s="93"/>
      <c r="AT297" s="93"/>
      <c r="AU297" s="93"/>
    </row>
    <row r="298" spans="1:47" ht="26.25" customHeight="1" x14ac:dyDescent="0.25">
      <c r="A298" s="204"/>
      <c r="B298" s="33" t="s">
        <v>1872</v>
      </c>
      <c r="C298" s="34" t="s">
        <v>1870</v>
      </c>
      <c r="D298" s="35">
        <v>1</v>
      </c>
      <c r="E298" s="86">
        <v>10</v>
      </c>
      <c r="F298" s="36">
        <v>100</v>
      </c>
      <c r="G298" s="59">
        <f t="shared" si="117"/>
        <v>129.1</v>
      </c>
      <c r="H298" s="37"/>
      <c r="I298" s="38" t="s">
        <v>158</v>
      </c>
      <c r="J298" s="39">
        <f>G298*H298</f>
        <v>0</v>
      </c>
      <c r="K298" s="64" t="s">
        <v>2104</v>
      </c>
      <c r="M298" s="64" t="s">
        <v>2106</v>
      </c>
      <c r="P298" s="68">
        <f t="shared" si="111"/>
        <v>0</v>
      </c>
      <c r="Q298" s="78"/>
      <c r="R298" s="71">
        <f>IF(Q298&gt;0,Q298,P298)</f>
        <v>0</v>
      </c>
      <c r="S298" s="32" t="str">
        <f>IF(P298&gt;18,"ПЕРЕБОР","-")</f>
        <v>-</v>
      </c>
      <c r="T298" s="2">
        <v>103.28</v>
      </c>
      <c r="U298" s="2"/>
      <c r="V298" s="49">
        <v>1.25</v>
      </c>
      <c r="W298" s="49">
        <f>T298*V298</f>
        <v>129.1</v>
      </c>
      <c r="X298" s="50">
        <f>R298*0.01</f>
        <v>0</v>
      </c>
      <c r="Y298" s="63">
        <f>W298-(W298*X298)</f>
        <v>129.1</v>
      </c>
      <c r="Z298" s="50">
        <f>ROUND(Y298,2)</f>
        <v>129.1</v>
      </c>
      <c r="AA298" s="51"/>
      <c r="AB298" s="52">
        <v>0.12670000000000001</v>
      </c>
      <c r="AC298" s="50">
        <f>H298*AB298</f>
        <v>0</v>
      </c>
      <c r="AD298" s="50">
        <f>AC298*$P$7</f>
        <v>0</v>
      </c>
      <c r="AE298" s="50">
        <f>AB298*$P$7</f>
        <v>2.0272000000000001</v>
      </c>
      <c r="AF298" s="53">
        <f>ROUND(AE298,2)</f>
        <v>2.0299999999999998</v>
      </c>
      <c r="AH298" s="4">
        <f t="shared" si="126"/>
        <v>129.1</v>
      </c>
      <c r="AJ298" s="4">
        <f t="shared" si="127"/>
        <v>129.1</v>
      </c>
      <c r="AL298" s="4">
        <f t="shared" si="128"/>
        <v>129.1</v>
      </c>
      <c r="AN298" s="4">
        <f t="shared" si="125"/>
        <v>129.1</v>
      </c>
      <c r="AO298" s="92"/>
      <c r="AQ298" s="93"/>
      <c r="AS298" s="93"/>
      <c r="AT298" s="93"/>
      <c r="AU298" s="93"/>
    </row>
    <row r="299" spans="1:47" x14ac:dyDescent="0.25">
      <c r="A299" s="202"/>
      <c r="B299" s="199" t="s">
        <v>2510</v>
      </c>
      <c r="C299" s="199"/>
      <c r="D299" s="199"/>
      <c r="E299" s="199"/>
      <c r="F299" s="199"/>
      <c r="G299" s="199"/>
      <c r="H299" s="199"/>
      <c r="I299" s="199"/>
      <c r="J299" s="199"/>
      <c r="O299" s="74" t="s">
        <v>2510</v>
      </c>
      <c r="P299" s="75"/>
      <c r="Q299" s="76"/>
      <c r="R299" s="71"/>
      <c r="S299" s="71"/>
      <c r="T299"/>
      <c r="U299"/>
      <c r="AB299"/>
      <c r="AC299"/>
      <c r="AD299"/>
      <c r="AE299"/>
      <c r="AN299" s="4"/>
      <c r="AO299" s="92"/>
      <c r="AS299" s="93"/>
      <c r="AT299" s="93"/>
      <c r="AU299" s="93"/>
    </row>
    <row r="300" spans="1:47" ht="69.75" customHeight="1" x14ac:dyDescent="0.25">
      <c r="A300" s="204"/>
      <c r="B300" s="33" t="s">
        <v>2511</v>
      </c>
      <c r="C300" s="34" t="s">
        <v>2509</v>
      </c>
      <c r="D300" s="35">
        <v>1</v>
      </c>
      <c r="E300" s="86">
        <v>30</v>
      </c>
      <c r="F300" s="36">
        <v>300</v>
      </c>
      <c r="G300" s="59">
        <f>AH300</f>
        <v>78.7</v>
      </c>
      <c r="H300" s="37"/>
      <c r="I300" s="38" t="s">
        <v>158</v>
      </c>
      <c r="J300" s="39">
        <f>G300*H300</f>
        <v>0</v>
      </c>
      <c r="K300" s="64" t="s">
        <v>2512</v>
      </c>
      <c r="M300" s="64" t="s">
        <v>2513</v>
      </c>
      <c r="P300" s="68">
        <f>$P$8</f>
        <v>0</v>
      </c>
      <c r="Q300" s="78"/>
      <c r="R300" s="71">
        <f>IF(Q300&gt;0,Q300,P300)</f>
        <v>0</v>
      </c>
      <c r="S300" s="32" t="str">
        <f>IF(P300&gt;18,"ПЕРЕБОР","-")</f>
        <v>-</v>
      </c>
      <c r="T300" s="2">
        <v>62.96</v>
      </c>
      <c r="U300" s="2"/>
      <c r="V300" s="49">
        <v>1.25</v>
      </c>
      <c r="W300" s="49">
        <f>T300*V300</f>
        <v>78.7</v>
      </c>
      <c r="X300" s="50">
        <f>R300*0.01</f>
        <v>0</v>
      </c>
      <c r="Y300" s="63">
        <f>W300-(W300*X300)</f>
        <v>78.7</v>
      </c>
      <c r="Z300" s="50">
        <f>ROUND(Y300,2)</f>
        <v>78.7</v>
      </c>
      <c r="AA300" s="51"/>
      <c r="AB300" s="52">
        <v>0.06</v>
      </c>
      <c r="AC300" s="50">
        <f>H300*AB300</f>
        <v>0</v>
      </c>
      <c r="AD300" s="50">
        <f>AC300*$P$7</f>
        <v>0</v>
      </c>
      <c r="AE300" s="50">
        <f>AB300*$P$7</f>
        <v>0.96</v>
      </c>
      <c r="AF300" s="53">
        <f>ROUND(AE300,2)</f>
        <v>0.96</v>
      </c>
      <c r="AH300" s="4">
        <f t="shared" si="126"/>
        <v>78.7</v>
      </c>
      <c r="AJ300" s="4">
        <f t="shared" si="127"/>
        <v>78.7</v>
      </c>
      <c r="AL300" s="4">
        <f t="shared" si="128"/>
        <v>78.7</v>
      </c>
      <c r="AN300" s="4">
        <f t="shared" si="125"/>
        <v>78.7</v>
      </c>
      <c r="AO300" s="92"/>
      <c r="AQ300" s="93"/>
      <c r="AS300" s="93"/>
      <c r="AT300" s="93"/>
      <c r="AU300" s="93"/>
    </row>
    <row r="301" spans="1:47" x14ac:dyDescent="0.25">
      <c r="A301" s="201"/>
      <c r="B301" s="199" t="s">
        <v>567</v>
      </c>
      <c r="C301" s="199"/>
      <c r="D301" s="199"/>
      <c r="E301" s="199"/>
      <c r="F301" s="199"/>
      <c r="G301" s="199"/>
      <c r="H301" s="199"/>
      <c r="I301" s="199"/>
      <c r="J301" s="199"/>
      <c r="O301" s="74" t="s">
        <v>567</v>
      </c>
      <c r="P301" s="75"/>
      <c r="Q301" s="76"/>
      <c r="R301" s="71"/>
      <c r="S301" s="71"/>
      <c r="T301"/>
      <c r="U301"/>
      <c r="AB301"/>
      <c r="AC301"/>
      <c r="AD301"/>
      <c r="AE301"/>
      <c r="AN301" s="4"/>
      <c r="AO301" s="92"/>
      <c r="AS301" s="93"/>
      <c r="AT301" s="93"/>
      <c r="AU301" s="93"/>
    </row>
    <row r="302" spans="1:47" ht="15" customHeight="1" x14ac:dyDescent="0.25">
      <c r="A302" s="201"/>
      <c r="B302" s="33" t="s">
        <v>568</v>
      </c>
      <c r="C302" s="34" t="s">
        <v>720</v>
      </c>
      <c r="D302" s="35">
        <v>1</v>
      </c>
      <c r="E302" s="86">
        <v>100</v>
      </c>
      <c r="F302" s="36">
        <v>500</v>
      </c>
      <c r="G302" s="59">
        <f t="shared" ref="G302:G325" si="134">AH302</f>
        <v>34.99</v>
      </c>
      <c r="H302" s="37"/>
      <c r="I302" s="38" t="s">
        <v>158</v>
      </c>
      <c r="J302" s="39">
        <f t="shared" ref="J302:J325" si="135">G302*H302</f>
        <v>0</v>
      </c>
      <c r="K302" s="64" t="s">
        <v>1163</v>
      </c>
      <c r="M302" s="64" t="s">
        <v>1164</v>
      </c>
      <c r="P302" s="68">
        <f t="shared" ref="P302:P325" si="136">$P$8</f>
        <v>0</v>
      </c>
      <c r="Q302" s="78"/>
      <c r="R302" s="71">
        <f t="shared" ref="R302:R325" si="137">IF(Q302&gt;0,Q302,P302)</f>
        <v>0</v>
      </c>
      <c r="S302" s="32" t="str">
        <f t="shared" ref="S302:S325" si="138">IF(P302&gt;18,"ПЕРЕБОР","-")</f>
        <v>-</v>
      </c>
      <c r="T302" s="2">
        <v>27.99</v>
      </c>
      <c r="U302" s="2"/>
      <c r="V302" s="49">
        <v>1.25</v>
      </c>
      <c r="W302" s="49">
        <f t="shared" ref="W302:W325" si="139">T302*V302</f>
        <v>34.987499999999997</v>
      </c>
      <c r="X302" s="50">
        <f t="shared" ref="X302:X325" si="140">R302*0.01</f>
        <v>0</v>
      </c>
      <c r="Y302" s="63">
        <f t="shared" ref="Y302:Y325" si="141">W302-(W302*X302)</f>
        <v>34.987499999999997</v>
      </c>
      <c r="Z302" s="50">
        <f t="shared" ref="Z302:Z325" si="142">ROUND(Y302,2)</f>
        <v>34.99</v>
      </c>
      <c r="AA302" s="51"/>
      <c r="AB302" s="52">
        <v>3.2199999999999999E-2</v>
      </c>
      <c r="AC302" s="50">
        <f t="shared" ref="AC302:AC325" si="143">H302*AB302</f>
        <v>0</v>
      </c>
      <c r="AD302" s="50">
        <f t="shared" ref="AD302:AD325" si="144">AC302*$P$7</f>
        <v>0</v>
      </c>
      <c r="AE302" s="50">
        <f t="shared" ref="AE302:AE325" si="145">AB302*$P$7</f>
        <v>0.51519999999999999</v>
      </c>
      <c r="AF302" s="53">
        <f t="shared" ref="AF302:AF325" si="146">ROUND(AE302,2)</f>
        <v>0.52</v>
      </c>
      <c r="AH302" s="4">
        <f t="shared" si="126"/>
        <v>34.99</v>
      </c>
      <c r="AJ302" s="4">
        <f t="shared" si="127"/>
        <v>34.99</v>
      </c>
      <c r="AL302" s="4">
        <f t="shared" si="128"/>
        <v>34.99</v>
      </c>
      <c r="AN302" s="4">
        <f t="shared" si="125"/>
        <v>34.99</v>
      </c>
      <c r="AO302" s="92"/>
      <c r="AQ302" s="93"/>
      <c r="AS302" s="93"/>
      <c r="AT302" s="93"/>
      <c r="AU302" s="93"/>
    </row>
    <row r="303" spans="1:47" ht="15" customHeight="1" x14ac:dyDescent="0.25">
      <c r="A303" s="201"/>
      <c r="B303" s="33" t="s">
        <v>569</v>
      </c>
      <c r="C303" s="34" t="s">
        <v>721</v>
      </c>
      <c r="D303" s="35">
        <v>1</v>
      </c>
      <c r="E303" s="86">
        <v>100</v>
      </c>
      <c r="F303" s="36">
        <v>500</v>
      </c>
      <c r="G303" s="59">
        <f t="shared" si="134"/>
        <v>41.51</v>
      </c>
      <c r="H303" s="37"/>
      <c r="I303" s="38" t="s">
        <v>158</v>
      </c>
      <c r="J303" s="39">
        <f t="shared" si="135"/>
        <v>0</v>
      </c>
      <c r="K303" s="64" t="s">
        <v>1165</v>
      </c>
      <c r="M303" s="64" t="s">
        <v>1166</v>
      </c>
      <c r="P303" s="68">
        <f t="shared" si="136"/>
        <v>0</v>
      </c>
      <c r="Q303" s="78"/>
      <c r="R303" s="71">
        <f t="shared" si="137"/>
        <v>0</v>
      </c>
      <c r="S303" s="32" t="str">
        <f t="shared" si="138"/>
        <v>-</v>
      </c>
      <c r="T303" s="2">
        <v>33.21</v>
      </c>
      <c r="U303" s="2"/>
      <c r="V303" s="49">
        <v>1.25</v>
      </c>
      <c r="W303" s="49">
        <f t="shared" si="139"/>
        <v>41.512500000000003</v>
      </c>
      <c r="X303" s="50">
        <f t="shared" si="140"/>
        <v>0</v>
      </c>
      <c r="Y303" s="63">
        <f t="shared" si="141"/>
        <v>41.512500000000003</v>
      </c>
      <c r="Z303" s="50">
        <f t="shared" si="142"/>
        <v>41.51</v>
      </c>
      <c r="AA303" s="51"/>
      <c r="AB303" s="52">
        <v>3.2799999999999996E-2</v>
      </c>
      <c r="AC303" s="50">
        <f t="shared" si="143"/>
        <v>0</v>
      </c>
      <c r="AD303" s="50">
        <f t="shared" si="144"/>
        <v>0</v>
      </c>
      <c r="AE303" s="50">
        <f t="shared" si="145"/>
        <v>0.52479999999999993</v>
      </c>
      <c r="AF303" s="53">
        <f t="shared" si="146"/>
        <v>0.52</v>
      </c>
      <c r="AH303" s="4">
        <f t="shared" si="126"/>
        <v>41.51</v>
      </c>
      <c r="AJ303" s="4">
        <f t="shared" si="127"/>
        <v>41.51</v>
      </c>
      <c r="AL303" s="4">
        <f t="shared" si="128"/>
        <v>41.51</v>
      </c>
      <c r="AN303" s="4">
        <f t="shared" si="125"/>
        <v>41.51</v>
      </c>
      <c r="AO303" s="92"/>
      <c r="AQ303" s="93"/>
      <c r="AS303" s="93"/>
      <c r="AT303" s="93"/>
      <c r="AU303" s="93"/>
    </row>
    <row r="304" spans="1:47" ht="15" customHeight="1" x14ac:dyDescent="0.25">
      <c r="A304" s="201"/>
      <c r="B304" s="33" t="s">
        <v>570</v>
      </c>
      <c r="C304" s="34" t="s">
        <v>722</v>
      </c>
      <c r="D304" s="35">
        <v>1</v>
      </c>
      <c r="E304" s="86">
        <v>100</v>
      </c>
      <c r="F304" s="36">
        <v>500</v>
      </c>
      <c r="G304" s="59">
        <f t="shared" si="134"/>
        <v>52.28</v>
      </c>
      <c r="H304" s="37"/>
      <c r="I304" s="38" t="s">
        <v>158</v>
      </c>
      <c r="J304" s="39">
        <f t="shared" si="135"/>
        <v>0</v>
      </c>
      <c r="K304" s="64" t="s">
        <v>1167</v>
      </c>
      <c r="M304" s="64" t="s">
        <v>1168</v>
      </c>
      <c r="P304" s="68">
        <f t="shared" si="136"/>
        <v>0</v>
      </c>
      <c r="Q304" s="78"/>
      <c r="R304" s="71">
        <f t="shared" si="137"/>
        <v>0</v>
      </c>
      <c r="S304" s="32" t="str">
        <f t="shared" si="138"/>
        <v>-</v>
      </c>
      <c r="T304" s="2">
        <v>41.82</v>
      </c>
      <c r="U304" s="2"/>
      <c r="V304" s="49">
        <v>1.25</v>
      </c>
      <c r="W304" s="49">
        <f t="shared" si="139"/>
        <v>52.274999999999999</v>
      </c>
      <c r="X304" s="50">
        <f t="shared" si="140"/>
        <v>0</v>
      </c>
      <c r="Y304" s="63">
        <f t="shared" si="141"/>
        <v>52.274999999999999</v>
      </c>
      <c r="Z304" s="50">
        <f t="shared" si="142"/>
        <v>52.28</v>
      </c>
      <c r="AA304" s="51"/>
      <c r="AB304" s="52">
        <v>0.04</v>
      </c>
      <c r="AC304" s="50">
        <f t="shared" si="143"/>
        <v>0</v>
      </c>
      <c r="AD304" s="50">
        <f t="shared" si="144"/>
        <v>0</v>
      </c>
      <c r="AE304" s="50">
        <f t="shared" si="145"/>
        <v>0.64</v>
      </c>
      <c r="AF304" s="53">
        <f t="shared" si="146"/>
        <v>0.64</v>
      </c>
      <c r="AH304" s="4">
        <f t="shared" si="126"/>
        <v>52.28</v>
      </c>
      <c r="AJ304" s="4">
        <f t="shared" si="127"/>
        <v>52.28</v>
      </c>
      <c r="AL304" s="4">
        <f t="shared" si="128"/>
        <v>52.28</v>
      </c>
      <c r="AN304" s="4">
        <f t="shared" si="125"/>
        <v>52.28</v>
      </c>
      <c r="AO304" s="92"/>
      <c r="AQ304" s="93"/>
      <c r="AS304" s="93"/>
      <c r="AT304" s="93"/>
      <c r="AU304" s="93"/>
    </row>
    <row r="305" spans="1:47" ht="15" customHeight="1" x14ac:dyDescent="0.25">
      <c r="A305" s="201"/>
      <c r="B305" s="33" t="s">
        <v>571</v>
      </c>
      <c r="C305" s="34" t="s">
        <v>723</v>
      </c>
      <c r="D305" s="35">
        <v>1</v>
      </c>
      <c r="E305" s="86">
        <v>100</v>
      </c>
      <c r="F305" s="36">
        <v>500</v>
      </c>
      <c r="G305" s="59">
        <f t="shared" si="134"/>
        <v>54.09</v>
      </c>
      <c r="H305" s="37"/>
      <c r="I305" s="38" t="s">
        <v>158</v>
      </c>
      <c r="J305" s="39">
        <f t="shared" si="135"/>
        <v>0</v>
      </c>
      <c r="K305" s="64" t="s">
        <v>1169</v>
      </c>
      <c r="M305" s="64" t="s">
        <v>1170</v>
      </c>
      <c r="P305" s="68">
        <f t="shared" si="136"/>
        <v>0</v>
      </c>
      <c r="Q305" s="78"/>
      <c r="R305" s="71">
        <f t="shared" si="137"/>
        <v>0</v>
      </c>
      <c r="S305" s="32" t="str">
        <f t="shared" si="138"/>
        <v>-</v>
      </c>
      <c r="T305" s="2">
        <v>43.27</v>
      </c>
      <c r="U305" s="2"/>
      <c r="V305" s="49">
        <v>1.25</v>
      </c>
      <c r="W305" s="49">
        <f t="shared" si="139"/>
        <v>54.087500000000006</v>
      </c>
      <c r="X305" s="50">
        <f t="shared" si="140"/>
        <v>0</v>
      </c>
      <c r="Y305" s="63">
        <f t="shared" si="141"/>
        <v>54.087500000000006</v>
      </c>
      <c r="Z305" s="50">
        <f t="shared" si="142"/>
        <v>54.09</v>
      </c>
      <c r="AA305" s="51"/>
      <c r="AB305" s="52">
        <v>4.1599999999999998E-2</v>
      </c>
      <c r="AC305" s="50">
        <f t="shared" si="143"/>
        <v>0</v>
      </c>
      <c r="AD305" s="50">
        <f t="shared" si="144"/>
        <v>0</v>
      </c>
      <c r="AE305" s="50">
        <f t="shared" si="145"/>
        <v>0.66559999999999997</v>
      </c>
      <c r="AF305" s="53">
        <f t="shared" si="146"/>
        <v>0.67</v>
      </c>
      <c r="AH305" s="4">
        <f t="shared" si="126"/>
        <v>54.09</v>
      </c>
      <c r="AJ305" s="4">
        <f t="shared" si="127"/>
        <v>54.09</v>
      </c>
      <c r="AL305" s="4">
        <f t="shared" si="128"/>
        <v>54.09</v>
      </c>
      <c r="AN305" s="4">
        <f t="shared" si="125"/>
        <v>54.09</v>
      </c>
      <c r="AO305" s="92"/>
      <c r="AQ305" s="93"/>
      <c r="AS305" s="93"/>
      <c r="AT305" s="93"/>
      <c r="AU305" s="93"/>
    </row>
    <row r="306" spans="1:47" ht="15" customHeight="1" x14ac:dyDescent="0.25">
      <c r="A306" s="201"/>
      <c r="B306" s="33" t="s">
        <v>572</v>
      </c>
      <c r="C306" s="34" t="s">
        <v>724</v>
      </c>
      <c r="D306" s="35">
        <v>1</v>
      </c>
      <c r="E306" s="86">
        <v>100</v>
      </c>
      <c r="F306" s="36">
        <v>500</v>
      </c>
      <c r="G306" s="59">
        <f t="shared" si="134"/>
        <v>59.5</v>
      </c>
      <c r="H306" s="37"/>
      <c r="I306" s="38" t="s">
        <v>158</v>
      </c>
      <c r="J306" s="39">
        <f t="shared" si="135"/>
        <v>0</v>
      </c>
      <c r="K306" s="64" t="s">
        <v>1171</v>
      </c>
      <c r="M306" s="64" t="s">
        <v>1172</v>
      </c>
      <c r="P306" s="68">
        <f t="shared" si="136"/>
        <v>0</v>
      </c>
      <c r="Q306" s="78"/>
      <c r="R306" s="71">
        <f t="shared" si="137"/>
        <v>0</v>
      </c>
      <c r="S306" s="32" t="str">
        <f t="shared" si="138"/>
        <v>-</v>
      </c>
      <c r="T306" s="2">
        <v>47.6</v>
      </c>
      <c r="U306" s="2"/>
      <c r="V306" s="49">
        <v>1.25</v>
      </c>
      <c r="W306" s="49">
        <f t="shared" si="139"/>
        <v>59.5</v>
      </c>
      <c r="X306" s="50">
        <f t="shared" si="140"/>
        <v>0</v>
      </c>
      <c r="Y306" s="63">
        <f t="shared" si="141"/>
        <v>59.5</v>
      </c>
      <c r="Z306" s="50">
        <f t="shared" si="142"/>
        <v>59.5</v>
      </c>
      <c r="AA306" s="51"/>
      <c r="AB306" s="52">
        <v>4.3200000000000002E-2</v>
      </c>
      <c r="AC306" s="50">
        <f t="shared" si="143"/>
        <v>0</v>
      </c>
      <c r="AD306" s="50">
        <f t="shared" si="144"/>
        <v>0</v>
      </c>
      <c r="AE306" s="50">
        <f t="shared" si="145"/>
        <v>0.69120000000000004</v>
      </c>
      <c r="AF306" s="53">
        <f t="shared" si="146"/>
        <v>0.69</v>
      </c>
      <c r="AH306" s="4">
        <f t="shared" si="126"/>
        <v>59.5</v>
      </c>
      <c r="AJ306" s="4">
        <f t="shared" si="127"/>
        <v>59.5</v>
      </c>
      <c r="AL306" s="4">
        <f t="shared" si="128"/>
        <v>59.5</v>
      </c>
      <c r="AN306" s="4">
        <f t="shared" si="125"/>
        <v>59.5</v>
      </c>
      <c r="AO306" s="92"/>
      <c r="AQ306" s="93"/>
      <c r="AS306" s="93"/>
      <c r="AT306" s="93"/>
      <c r="AU306" s="93"/>
    </row>
    <row r="307" spans="1:47" ht="15" customHeight="1" x14ac:dyDescent="0.25">
      <c r="A307" s="201"/>
      <c r="B307" s="33" t="s">
        <v>618</v>
      </c>
      <c r="C307" s="34" t="s">
        <v>725</v>
      </c>
      <c r="D307" s="35">
        <v>1</v>
      </c>
      <c r="E307" s="86">
        <v>100</v>
      </c>
      <c r="F307" s="36">
        <v>500</v>
      </c>
      <c r="G307" s="59">
        <f t="shared" si="134"/>
        <v>60.5</v>
      </c>
      <c r="H307" s="37"/>
      <c r="I307" s="38" t="s">
        <v>158</v>
      </c>
      <c r="J307" s="39">
        <f t="shared" si="135"/>
        <v>0</v>
      </c>
      <c r="K307" s="64" t="s">
        <v>1173</v>
      </c>
      <c r="M307" s="64" t="s">
        <v>1174</v>
      </c>
      <c r="P307" s="68">
        <f t="shared" si="136"/>
        <v>0</v>
      </c>
      <c r="Q307" s="78"/>
      <c r="R307" s="71">
        <f t="shared" si="137"/>
        <v>0</v>
      </c>
      <c r="S307" s="32" t="str">
        <f t="shared" si="138"/>
        <v>-</v>
      </c>
      <c r="T307" s="2">
        <v>48.4</v>
      </c>
      <c r="U307" s="2"/>
      <c r="V307" s="49">
        <v>1.25</v>
      </c>
      <c r="W307" s="49">
        <f t="shared" si="139"/>
        <v>60.5</v>
      </c>
      <c r="X307" s="50">
        <f t="shared" si="140"/>
        <v>0</v>
      </c>
      <c r="Y307" s="63">
        <f t="shared" si="141"/>
        <v>60.5</v>
      </c>
      <c r="Z307" s="50">
        <f t="shared" si="142"/>
        <v>60.5</v>
      </c>
      <c r="AA307" s="51"/>
      <c r="AB307" s="52">
        <v>4.3400000000000001E-2</v>
      </c>
      <c r="AC307" s="50">
        <f t="shared" si="143"/>
        <v>0</v>
      </c>
      <c r="AD307" s="50">
        <f t="shared" si="144"/>
        <v>0</v>
      </c>
      <c r="AE307" s="50">
        <f t="shared" si="145"/>
        <v>0.69440000000000002</v>
      </c>
      <c r="AF307" s="53">
        <f t="shared" si="146"/>
        <v>0.69</v>
      </c>
      <c r="AH307" s="4">
        <f t="shared" si="126"/>
        <v>60.5</v>
      </c>
      <c r="AJ307" s="4">
        <f t="shared" si="127"/>
        <v>60.5</v>
      </c>
      <c r="AL307" s="4">
        <f t="shared" si="128"/>
        <v>60.5</v>
      </c>
      <c r="AN307" s="4">
        <f t="shared" si="125"/>
        <v>60.5</v>
      </c>
      <c r="AO307" s="92"/>
      <c r="AQ307" s="93"/>
      <c r="AS307" s="93"/>
      <c r="AT307" s="93"/>
      <c r="AU307" s="93"/>
    </row>
    <row r="308" spans="1:47" ht="15" customHeight="1" x14ac:dyDescent="0.25">
      <c r="A308" s="201"/>
      <c r="B308" s="33" t="s">
        <v>619</v>
      </c>
      <c r="C308" s="34" t="s">
        <v>726</v>
      </c>
      <c r="D308" s="35">
        <v>1</v>
      </c>
      <c r="E308" s="86">
        <v>100</v>
      </c>
      <c r="F308" s="36">
        <v>500</v>
      </c>
      <c r="G308" s="59">
        <f t="shared" si="134"/>
        <v>62.93</v>
      </c>
      <c r="H308" s="37"/>
      <c r="I308" s="38" t="s">
        <v>158</v>
      </c>
      <c r="J308" s="39">
        <f t="shared" si="135"/>
        <v>0</v>
      </c>
      <c r="K308" s="64" t="s">
        <v>1175</v>
      </c>
      <c r="M308" s="64" t="s">
        <v>1176</v>
      </c>
      <c r="P308" s="68">
        <f t="shared" si="136"/>
        <v>0</v>
      </c>
      <c r="Q308" s="78"/>
      <c r="R308" s="71">
        <f t="shared" si="137"/>
        <v>0</v>
      </c>
      <c r="S308" s="32" t="str">
        <f t="shared" si="138"/>
        <v>-</v>
      </c>
      <c r="T308" s="2">
        <v>50.34</v>
      </c>
      <c r="U308" s="2"/>
      <c r="V308" s="49">
        <v>1.25</v>
      </c>
      <c r="W308" s="49">
        <f t="shared" si="139"/>
        <v>62.925000000000004</v>
      </c>
      <c r="X308" s="50">
        <f t="shared" si="140"/>
        <v>0</v>
      </c>
      <c r="Y308" s="63">
        <f t="shared" si="141"/>
        <v>62.925000000000004</v>
      </c>
      <c r="Z308" s="50">
        <f t="shared" si="142"/>
        <v>62.93</v>
      </c>
      <c r="AA308" s="51"/>
      <c r="AB308" s="52">
        <v>4.6199999999999998E-2</v>
      </c>
      <c r="AC308" s="50">
        <f t="shared" si="143"/>
        <v>0</v>
      </c>
      <c r="AD308" s="50">
        <f t="shared" si="144"/>
        <v>0</v>
      </c>
      <c r="AE308" s="50">
        <f t="shared" si="145"/>
        <v>0.73919999999999997</v>
      </c>
      <c r="AF308" s="53">
        <f t="shared" si="146"/>
        <v>0.74</v>
      </c>
      <c r="AH308" s="4">
        <f t="shared" si="126"/>
        <v>62.93</v>
      </c>
      <c r="AJ308" s="4">
        <f t="shared" si="127"/>
        <v>62.93</v>
      </c>
      <c r="AL308" s="4">
        <f t="shared" si="128"/>
        <v>62.93</v>
      </c>
      <c r="AN308" s="4">
        <f t="shared" si="125"/>
        <v>62.93</v>
      </c>
      <c r="AO308" s="92"/>
      <c r="AQ308" s="93"/>
      <c r="AS308" s="93"/>
      <c r="AT308" s="93"/>
      <c r="AU308" s="93"/>
    </row>
    <row r="309" spans="1:47" ht="15" customHeight="1" x14ac:dyDescent="0.25">
      <c r="A309" s="201"/>
      <c r="B309" s="33" t="s">
        <v>620</v>
      </c>
      <c r="C309" s="34" t="s">
        <v>727</v>
      </c>
      <c r="D309" s="35">
        <v>1</v>
      </c>
      <c r="E309" s="86">
        <v>100</v>
      </c>
      <c r="F309" s="36">
        <v>500</v>
      </c>
      <c r="G309" s="59">
        <f t="shared" si="134"/>
        <v>71.56</v>
      </c>
      <c r="H309" s="37"/>
      <c r="I309" s="38" t="s">
        <v>158</v>
      </c>
      <c r="J309" s="39">
        <f t="shared" si="135"/>
        <v>0</v>
      </c>
      <c r="K309" s="64" t="s">
        <v>1177</v>
      </c>
      <c r="M309" s="64" t="s">
        <v>1178</v>
      </c>
      <c r="P309" s="68">
        <f t="shared" si="136"/>
        <v>0</v>
      </c>
      <c r="Q309" s="78"/>
      <c r="R309" s="71">
        <f t="shared" si="137"/>
        <v>0</v>
      </c>
      <c r="S309" s="32" t="str">
        <f t="shared" si="138"/>
        <v>-</v>
      </c>
      <c r="T309" s="2">
        <v>57.246000000000009</v>
      </c>
      <c r="U309" s="2"/>
      <c r="V309" s="49">
        <v>1.25</v>
      </c>
      <c r="W309" s="49">
        <f t="shared" si="139"/>
        <v>71.557500000000005</v>
      </c>
      <c r="X309" s="50">
        <f t="shared" si="140"/>
        <v>0</v>
      </c>
      <c r="Y309" s="63">
        <f t="shared" si="141"/>
        <v>71.557500000000005</v>
      </c>
      <c r="Z309" s="50">
        <f t="shared" si="142"/>
        <v>71.56</v>
      </c>
      <c r="AA309" s="51"/>
      <c r="AB309" s="52">
        <v>4.7399999999999998E-2</v>
      </c>
      <c r="AC309" s="50">
        <f t="shared" si="143"/>
        <v>0</v>
      </c>
      <c r="AD309" s="50">
        <f t="shared" si="144"/>
        <v>0</v>
      </c>
      <c r="AE309" s="50">
        <f t="shared" si="145"/>
        <v>0.75839999999999996</v>
      </c>
      <c r="AF309" s="53">
        <f t="shared" si="146"/>
        <v>0.76</v>
      </c>
      <c r="AH309" s="4">
        <f t="shared" si="126"/>
        <v>71.56</v>
      </c>
      <c r="AJ309" s="4">
        <f t="shared" si="127"/>
        <v>71.56</v>
      </c>
      <c r="AL309" s="4">
        <f t="shared" si="128"/>
        <v>71.56</v>
      </c>
      <c r="AN309" s="4">
        <f t="shared" si="125"/>
        <v>71.56</v>
      </c>
      <c r="AO309" s="92"/>
      <c r="AQ309" s="93"/>
      <c r="AS309" s="93"/>
      <c r="AT309" s="93"/>
      <c r="AU309" s="93"/>
    </row>
    <row r="310" spans="1:47" ht="15" customHeight="1" x14ac:dyDescent="0.25">
      <c r="A310" s="201"/>
      <c r="B310" s="33" t="s">
        <v>621</v>
      </c>
      <c r="C310" s="34" t="s">
        <v>728</v>
      </c>
      <c r="D310" s="35">
        <v>1</v>
      </c>
      <c r="E310" s="86">
        <v>100</v>
      </c>
      <c r="F310" s="36">
        <v>500</v>
      </c>
      <c r="G310" s="59">
        <f t="shared" si="134"/>
        <v>71.64</v>
      </c>
      <c r="H310" s="37"/>
      <c r="I310" s="38" t="s">
        <v>158</v>
      </c>
      <c r="J310" s="39">
        <f t="shared" si="135"/>
        <v>0</v>
      </c>
      <c r="K310" s="64" t="s">
        <v>1179</v>
      </c>
      <c r="M310" s="64" t="s">
        <v>1180</v>
      </c>
      <c r="P310" s="68">
        <f t="shared" si="136"/>
        <v>0</v>
      </c>
      <c r="Q310" s="78"/>
      <c r="R310" s="71">
        <f t="shared" si="137"/>
        <v>0</v>
      </c>
      <c r="S310" s="32" t="str">
        <f t="shared" si="138"/>
        <v>-</v>
      </c>
      <c r="T310" s="2">
        <v>57.31</v>
      </c>
      <c r="U310" s="2"/>
      <c r="V310" s="49">
        <v>1.25</v>
      </c>
      <c r="W310" s="49">
        <f t="shared" si="139"/>
        <v>71.637500000000003</v>
      </c>
      <c r="X310" s="50">
        <f t="shared" si="140"/>
        <v>0</v>
      </c>
      <c r="Y310" s="63">
        <f t="shared" si="141"/>
        <v>71.637500000000003</v>
      </c>
      <c r="Z310" s="50">
        <f t="shared" si="142"/>
        <v>71.64</v>
      </c>
      <c r="AA310" s="51"/>
      <c r="AB310" s="52">
        <v>4.7600000000000003E-2</v>
      </c>
      <c r="AC310" s="50">
        <f t="shared" si="143"/>
        <v>0</v>
      </c>
      <c r="AD310" s="50">
        <f t="shared" si="144"/>
        <v>0</v>
      </c>
      <c r="AE310" s="50">
        <f t="shared" si="145"/>
        <v>0.76160000000000005</v>
      </c>
      <c r="AF310" s="53">
        <f t="shared" si="146"/>
        <v>0.76</v>
      </c>
      <c r="AH310" s="4">
        <f t="shared" si="126"/>
        <v>71.64</v>
      </c>
      <c r="AJ310" s="4">
        <f t="shared" si="127"/>
        <v>71.64</v>
      </c>
      <c r="AL310" s="4">
        <f t="shared" si="128"/>
        <v>71.64</v>
      </c>
      <c r="AN310" s="4">
        <f t="shared" si="125"/>
        <v>71.64</v>
      </c>
      <c r="AO310" s="92"/>
      <c r="AQ310" s="93"/>
      <c r="AS310" s="93"/>
      <c r="AT310" s="93"/>
      <c r="AU310" s="93"/>
    </row>
    <row r="311" spans="1:47" ht="15" customHeight="1" x14ac:dyDescent="0.25">
      <c r="A311" s="201"/>
      <c r="B311" s="33" t="s">
        <v>622</v>
      </c>
      <c r="C311" s="34" t="s">
        <v>729</v>
      </c>
      <c r="D311" s="35">
        <v>1</v>
      </c>
      <c r="E311" s="86">
        <v>100</v>
      </c>
      <c r="F311" s="36">
        <v>500</v>
      </c>
      <c r="G311" s="59">
        <f t="shared" si="134"/>
        <v>73.39</v>
      </c>
      <c r="H311" s="37"/>
      <c r="I311" s="38" t="s">
        <v>158</v>
      </c>
      <c r="J311" s="39">
        <f t="shared" si="135"/>
        <v>0</v>
      </c>
      <c r="K311" s="64" t="s">
        <v>1181</v>
      </c>
      <c r="M311" s="64" t="s">
        <v>1182</v>
      </c>
      <c r="P311" s="68">
        <f t="shared" si="136"/>
        <v>0</v>
      </c>
      <c r="Q311" s="78"/>
      <c r="R311" s="71">
        <f t="shared" si="137"/>
        <v>0</v>
      </c>
      <c r="S311" s="32" t="str">
        <f t="shared" si="138"/>
        <v>-</v>
      </c>
      <c r="T311" s="2">
        <v>58.71</v>
      </c>
      <c r="U311" s="2"/>
      <c r="V311" s="49">
        <v>1.25</v>
      </c>
      <c r="W311" s="49">
        <f t="shared" si="139"/>
        <v>73.387500000000003</v>
      </c>
      <c r="X311" s="50">
        <f t="shared" si="140"/>
        <v>0</v>
      </c>
      <c r="Y311" s="63">
        <f t="shared" si="141"/>
        <v>73.387500000000003</v>
      </c>
      <c r="Z311" s="50">
        <f t="shared" si="142"/>
        <v>73.39</v>
      </c>
      <c r="AA311" s="51"/>
      <c r="AB311" s="52">
        <v>5.16E-2</v>
      </c>
      <c r="AC311" s="50">
        <f t="shared" si="143"/>
        <v>0</v>
      </c>
      <c r="AD311" s="50">
        <f t="shared" si="144"/>
        <v>0</v>
      </c>
      <c r="AE311" s="50">
        <f t="shared" si="145"/>
        <v>0.8256</v>
      </c>
      <c r="AF311" s="53">
        <f t="shared" si="146"/>
        <v>0.83</v>
      </c>
      <c r="AH311" s="4">
        <f t="shared" si="126"/>
        <v>73.39</v>
      </c>
      <c r="AJ311" s="4">
        <f t="shared" si="127"/>
        <v>73.39</v>
      </c>
      <c r="AL311" s="4">
        <f t="shared" si="128"/>
        <v>73.39</v>
      </c>
      <c r="AN311" s="4">
        <f t="shared" si="125"/>
        <v>73.39</v>
      </c>
      <c r="AO311" s="92"/>
      <c r="AQ311" s="93"/>
      <c r="AS311" s="93"/>
      <c r="AT311" s="93"/>
      <c r="AU311" s="93"/>
    </row>
    <row r="312" spans="1:47" ht="15" customHeight="1" x14ac:dyDescent="0.25">
      <c r="A312" s="201"/>
      <c r="B312" s="33" t="s">
        <v>623</v>
      </c>
      <c r="C312" s="34" t="s">
        <v>730</v>
      </c>
      <c r="D312" s="35">
        <v>1</v>
      </c>
      <c r="E312" s="86">
        <v>100</v>
      </c>
      <c r="F312" s="36">
        <v>500</v>
      </c>
      <c r="G312" s="59">
        <f t="shared" si="134"/>
        <v>76.91</v>
      </c>
      <c r="H312" s="37"/>
      <c r="I312" s="38" t="s">
        <v>158</v>
      </c>
      <c r="J312" s="39">
        <f t="shared" si="135"/>
        <v>0</v>
      </c>
      <c r="K312" s="64" t="s">
        <v>1183</v>
      </c>
      <c r="M312" s="64" t="s">
        <v>1184</v>
      </c>
      <c r="P312" s="68">
        <f t="shared" si="136"/>
        <v>0</v>
      </c>
      <c r="Q312" s="78"/>
      <c r="R312" s="71">
        <f t="shared" si="137"/>
        <v>0</v>
      </c>
      <c r="S312" s="32" t="str">
        <f t="shared" si="138"/>
        <v>-</v>
      </c>
      <c r="T312" s="2">
        <v>61.53</v>
      </c>
      <c r="U312" s="2"/>
      <c r="V312" s="49">
        <v>1.25</v>
      </c>
      <c r="W312" s="49">
        <f t="shared" si="139"/>
        <v>76.912499999999994</v>
      </c>
      <c r="X312" s="50">
        <f t="shared" si="140"/>
        <v>0</v>
      </c>
      <c r="Y312" s="63">
        <f t="shared" si="141"/>
        <v>76.912499999999994</v>
      </c>
      <c r="Z312" s="50">
        <f t="shared" si="142"/>
        <v>76.91</v>
      </c>
      <c r="AA312" s="51"/>
      <c r="AB312" s="52">
        <v>5.3600000000000002E-2</v>
      </c>
      <c r="AC312" s="50">
        <f t="shared" si="143"/>
        <v>0</v>
      </c>
      <c r="AD312" s="50">
        <f t="shared" si="144"/>
        <v>0</v>
      </c>
      <c r="AE312" s="50">
        <f t="shared" si="145"/>
        <v>0.85760000000000003</v>
      </c>
      <c r="AF312" s="53">
        <f t="shared" si="146"/>
        <v>0.86</v>
      </c>
      <c r="AH312" s="4">
        <f t="shared" si="126"/>
        <v>76.91</v>
      </c>
      <c r="AJ312" s="4">
        <f t="shared" si="127"/>
        <v>76.91</v>
      </c>
      <c r="AL312" s="4">
        <f t="shared" si="128"/>
        <v>76.91</v>
      </c>
      <c r="AN312" s="4">
        <f t="shared" si="125"/>
        <v>76.91</v>
      </c>
      <c r="AO312" s="92"/>
      <c r="AQ312" s="93"/>
      <c r="AS312" s="93"/>
      <c r="AT312" s="93"/>
      <c r="AU312" s="93"/>
    </row>
    <row r="313" spans="1:47" ht="15" customHeight="1" x14ac:dyDescent="0.25">
      <c r="A313" s="201"/>
      <c r="B313" s="33" t="s">
        <v>624</v>
      </c>
      <c r="C313" s="34" t="s">
        <v>731</v>
      </c>
      <c r="D313" s="35">
        <v>1</v>
      </c>
      <c r="E313" s="86">
        <v>100</v>
      </c>
      <c r="F313" s="36">
        <v>500</v>
      </c>
      <c r="G313" s="59">
        <f t="shared" si="134"/>
        <v>78.63</v>
      </c>
      <c r="H313" s="37"/>
      <c r="I313" s="38" t="s">
        <v>158</v>
      </c>
      <c r="J313" s="39">
        <f t="shared" si="135"/>
        <v>0</v>
      </c>
      <c r="K313" s="64" t="s">
        <v>1185</v>
      </c>
      <c r="M313" s="64" t="s">
        <v>1186</v>
      </c>
      <c r="P313" s="68">
        <f t="shared" si="136"/>
        <v>0</v>
      </c>
      <c r="Q313" s="78"/>
      <c r="R313" s="71">
        <f t="shared" si="137"/>
        <v>0</v>
      </c>
      <c r="S313" s="32" t="str">
        <f t="shared" si="138"/>
        <v>-</v>
      </c>
      <c r="T313" s="2">
        <v>62.9</v>
      </c>
      <c r="U313" s="2"/>
      <c r="V313" s="49">
        <v>1.25</v>
      </c>
      <c r="W313" s="49">
        <f t="shared" si="139"/>
        <v>78.625</v>
      </c>
      <c r="X313" s="50">
        <f t="shared" si="140"/>
        <v>0</v>
      </c>
      <c r="Y313" s="63">
        <f t="shared" si="141"/>
        <v>78.625</v>
      </c>
      <c r="Z313" s="50">
        <f t="shared" si="142"/>
        <v>78.63</v>
      </c>
      <c r="AA313" s="51"/>
      <c r="AB313" s="52">
        <v>5.5599999999999997E-2</v>
      </c>
      <c r="AC313" s="50">
        <f t="shared" si="143"/>
        <v>0</v>
      </c>
      <c r="AD313" s="50">
        <f t="shared" si="144"/>
        <v>0</v>
      </c>
      <c r="AE313" s="50">
        <f t="shared" si="145"/>
        <v>0.88959999999999995</v>
      </c>
      <c r="AF313" s="53">
        <f t="shared" si="146"/>
        <v>0.89</v>
      </c>
      <c r="AH313" s="4">
        <f t="shared" si="126"/>
        <v>78.63</v>
      </c>
      <c r="AJ313" s="4">
        <f t="shared" si="127"/>
        <v>78.63</v>
      </c>
      <c r="AL313" s="4">
        <f t="shared" si="128"/>
        <v>78.63</v>
      </c>
      <c r="AN313" s="4">
        <f t="shared" si="125"/>
        <v>78.63</v>
      </c>
      <c r="AO313" s="92"/>
      <c r="AQ313" s="93"/>
      <c r="AS313" s="93"/>
      <c r="AT313" s="93"/>
      <c r="AU313" s="93"/>
    </row>
    <row r="314" spans="1:47" ht="15" customHeight="1" x14ac:dyDescent="0.25">
      <c r="A314" s="201"/>
      <c r="B314" s="33" t="s">
        <v>625</v>
      </c>
      <c r="C314" s="34" t="s">
        <v>732</v>
      </c>
      <c r="D314" s="35">
        <v>1</v>
      </c>
      <c r="E314" s="86">
        <v>75</v>
      </c>
      <c r="F314" s="36">
        <v>300</v>
      </c>
      <c r="G314" s="59">
        <f t="shared" si="134"/>
        <v>82.1</v>
      </c>
      <c r="H314" s="37"/>
      <c r="I314" s="38" t="s">
        <v>158</v>
      </c>
      <c r="J314" s="39">
        <f t="shared" si="135"/>
        <v>0</v>
      </c>
      <c r="K314" s="64" t="s">
        <v>1187</v>
      </c>
      <c r="M314" s="64" t="s">
        <v>1188</v>
      </c>
      <c r="P314" s="68">
        <f t="shared" si="136"/>
        <v>0</v>
      </c>
      <c r="Q314" s="78"/>
      <c r="R314" s="71">
        <f t="shared" si="137"/>
        <v>0</v>
      </c>
      <c r="S314" s="32" t="str">
        <f t="shared" si="138"/>
        <v>-</v>
      </c>
      <c r="T314" s="2">
        <v>65.680000000000007</v>
      </c>
      <c r="U314" s="2"/>
      <c r="V314" s="49">
        <v>1.25</v>
      </c>
      <c r="W314" s="49">
        <f t="shared" si="139"/>
        <v>82.100000000000009</v>
      </c>
      <c r="X314" s="50">
        <f t="shared" si="140"/>
        <v>0</v>
      </c>
      <c r="Y314" s="63">
        <f t="shared" si="141"/>
        <v>82.100000000000009</v>
      </c>
      <c r="Z314" s="50">
        <f t="shared" si="142"/>
        <v>82.1</v>
      </c>
      <c r="AA314" s="51"/>
      <c r="AB314" s="52">
        <v>5.5899999999999998E-2</v>
      </c>
      <c r="AC314" s="50">
        <f t="shared" si="143"/>
        <v>0</v>
      </c>
      <c r="AD314" s="50">
        <f t="shared" si="144"/>
        <v>0</v>
      </c>
      <c r="AE314" s="50">
        <f t="shared" si="145"/>
        <v>0.89439999999999997</v>
      </c>
      <c r="AF314" s="53">
        <f t="shared" si="146"/>
        <v>0.89</v>
      </c>
      <c r="AH314" s="4">
        <f t="shared" si="126"/>
        <v>82.1</v>
      </c>
      <c r="AJ314" s="4">
        <f t="shared" si="127"/>
        <v>82.1</v>
      </c>
      <c r="AL314" s="4">
        <f t="shared" si="128"/>
        <v>82.1</v>
      </c>
      <c r="AN314" s="4">
        <f t="shared" si="125"/>
        <v>82.1</v>
      </c>
      <c r="AO314" s="92"/>
      <c r="AQ314" s="93"/>
      <c r="AS314" s="93"/>
      <c r="AT314" s="93"/>
      <c r="AU314" s="93"/>
    </row>
    <row r="315" spans="1:47" ht="15" customHeight="1" x14ac:dyDescent="0.25">
      <c r="A315" s="201"/>
      <c r="B315" s="33" t="s">
        <v>626</v>
      </c>
      <c r="C315" s="34" t="s">
        <v>733</v>
      </c>
      <c r="D315" s="35">
        <v>1</v>
      </c>
      <c r="E315" s="86">
        <v>75</v>
      </c>
      <c r="F315" s="36">
        <v>300</v>
      </c>
      <c r="G315" s="59">
        <f t="shared" si="134"/>
        <v>90.85</v>
      </c>
      <c r="H315" s="37"/>
      <c r="I315" s="38" t="s">
        <v>158</v>
      </c>
      <c r="J315" s="39">
        <f t="shared" si="135"/>
        <v>0</v>
      </c>
      <c r="K315" s="64" t="s">
        <v>1189</v>
      </c>
      <c r="M315" s="64" t="s">
        <v>1190</v>
      </c>
      <c r="P315" s="68">
        <f t="shared" si="136"/>
        <v>0</v>
      </c>
      <c r="Q315" s="78"/>
      <c r="R315" s="71">
        <f t="shared" si="137"/>
        <v>0</v>
      </c>
      <c r="S315" s="32" t="str">
        <f t="shared" si="138"/>
        <v>-</v>
      </c>
      <c r="T315" s="2">
        <v>72.680000000000007</v>
      </c>
      <c r="U315" s="2"/>
      <c r="V315" s="49">
        <v>1.25</v>
      </c>
      <c r="W315" s="49">
        <f t="shared" si="139"/>
        <v>90.850000000000009</v>
      </c>
      <c r="X315" s="50">
        <f t="shared" si="140"/>
        <v>0</v>
      </c>
      <c r="Y315" s="63">
        <f t="shared" si="141"/>
        <v>90.850000000000009</v>
      </c>
      <c r="Z315" s="50">
        <f t="shared" si="142"/>
        <v>90.85</v>
      </c>
      <c r="AA315" s="51"/>
      <c r="AB315" s="52">
        <v>5.6300000000000003E-2</v>
      </c>
      <c r="AC315" s="50">
        <f t="shared" si="143"/>
        <v>0</v>
      </c>
      <c r="AD315" s="50">
        <f t="shared" si="144"/>
        <v>0</v>
      </c>
      <c r="AE315" s="50">
        <f t="shared" si="145"/>
        <v>0.90080000000000005</v>
      </c>
      <c r="AF315" s="53">
        <f t="shared" si="146"/>
        <v>0.9</v>
      </c>
      <c r="AH315" s="4">
        <f t="shared" si="126"/>
        <v>90.85</v>
      </c>
      <c r="AJ315" s="4">
        <f t="shared" si="127"/>
        <v>90.85</v>
      </c>
      <c r="AL315" s="4">
        <f t="shared" si="128"/>
        <v>90.85</v>
      </c>
      <c r="AN315" s="4">
        <f t="shared" si="125"/>
        <v>90.85</v>
      </c>
      <c r="AO315" s="92"/>
      <c r="AQ315" s="93"/>
      <c r="AS315" s="93"/>
      <c r="AT315" s="93"/>
      <c r="AU315" s="93"/>
    </row>
    <row r="316" spans="1:47" ht="15" customHeight="1" x14ac:dyDescent="0.25">
      <c r="A316" s="201"/>
      <c r="B316" s="33" t="s">
        <v>627</v>
      </c>
      <c r="C316" s="34" t="s">
        <v>735</v>
      </c>
      <c r="D316" s="35">
        <v>1</v>
      </c>
      <c r="E316" s="86">
        <v>75</v>
      </c>
      <c r="F316" s="36">
        <v>300</v>
      </c>
      <c r="G316" s="59">
        <f t="shared" si="134"/>
        <v>92.61</v>
      </c>
      <c r="H316" s="37"/>
      <c r="I316" s="38" t="s">
        <v>158</v>
      </c>
      <c r="J316" s="39">
        <f t="shared" si="135"/>
        <v>0</v>
      </c>
      <c r="K316" s="64" t="s">
        <v>1191</v>
      </c>
      <c r="M316" s="64" t="s">
        <v>1192</v>
      </c>
      <c r="P316" s="68">
        <f t="shared" si="136"/>
        <v>0</v>
      </c>
      <c r="Q316" s="78"/>
      <c r="R316" s="71">
        <f t="shared" si="137"/>
        <v>0</v>
      </c>
      <c r="S316" s="32" t="str">
        <f t="shared" si="138"/>
        <v>-</v>
      </c>
      <c r="T316" s="2">
        <v>74.09</v>
      </c>
      <c r="U316" s="2"/>
      <c r="V316" s="49">
        <v>1.25</v>
      </c>
      <c r="W316" s="49">
        <f t="shared" si="139"/>
        <v>92.612500000000011</v>
      </c>
      <c r="X316" s="50">
        <f t="shared" si="140"/>
        <v>0</v>
      </c>
      <c r="Y316" s="63">
        <f t="shared" si="141"/>
        <v>92.612500000000011</v>
      </c>
      <c r="Z316" s="50">
        <f t="shared" si="142"/>
        <v>92.61</v>
      </c>
      <c r="AA316" s="51"/>
      <c r="AB316" s="52">
        <v>5.8400000000000001E-2</v>
      </c>
      <c r="AC316" s="50">
        <f t="shared" si="143"/>
        <v>0</v>
      </c>
      <c r="AD316" s="50">
        <f t="shared" si="144"/>
        <v>0</v>
      </c>
      <c r="AE316" s="50">
        <f t="shared" si="145"/>
        <v>0.93440000000000001</v>
      </c>
      <c r="AF316" s="53">
        <f t="shared" si="146"/>
        <v>0.93</v>
      </c>
      <c r="AH316" s="4">
        <f t="shared" si="126"/>
        <v>92.61</v>
      </c>
      <c r="AJ316" s="4">
        <f t="shared" si="127"/>
        <v>92.61</v>
      </c>
      <c r="AL316" s="4">
        <f t="shared" si="128"/>
        <v>92.61</v>
      </c>
      <c r="AN316" s="4">
        <f t="shared" si="125"/>
        <v>92.61</v>
      </c>
      <c r="AO316" s="92"/>
      <c r="AQ316" s="93"/>
      <c r="AS316" s="93"/>
      <c r="AT316" s="93"/>
      <c r="AU316" s="93"/>
    </row>
    <row r="317" spans="1:47" ht="15" customHeight="1" x14ac:dyDescent="0.25">
      <c r="A317" s="201"/>
      <c r="B317" s="33" t="s">
        <v>628</v>
      </c>
      <c r="C317" s="34" t="s">
        <v>734</v>
      </c>
      <c r="D317" s="35">
        <v>1</v>
      </c>
      <c r="E317" s="86">
        <v>75</v>
      </c>
      <c r="F317" s="36">
        <v>300</v>
      </c>
      <c r="G317" s="59">
        <f t="shared" si="134"/>
        <v>97.81</v>
      </c>
      <c r="H317" s="37"/>
      <c r="I317" s="38" t="s">
        <v>158</v>
      </c>
      <c r="J317" s="39">
        <f t="shared" si="135"/>
        <v>0</v>
      </c>
      <c r="K317" s="64" t="s">
        <v>1193</v>
      </c>
      <c r="M317" s="64" t="s">
        <v>1194</v>
      </c>
      <c r="P317" s="68">
        <f t="shared" si="136"/>
        <v>0</v>
      </c>
      <c r="Q317" s="78"/>
      <c r="R317" s="71">
        <f t="shared" si="137"/>
        <v>0</v>
      </c>
      <c r="S317" s="32" t="str">
        <f t="shared" si="138"/>
        <v>-</v>
      </c>
      <c r="T317" s="2">
        <v>78.25</v>
      </c>
      <c r="U317" s="2"/>
      <c r="V317" s="49">
        <v>1.25</v>
      </c>
      <c r="W317" s="49">
        <f t="shared" si="139"/>
        <v>97.8125</v>
      </c>
      <c r="X317" s="50">
        <f t="shared" si="140"/>
        <v>0</v>
      </c>
      <c r="Y317" s="63">
        <f t="shared" si="141"/>
        <v>97.8125</v>
      </c>
      <c r="Z317" s="50">
        <f t="shared" si="142"/>
        <v>97.81</v>
      </c>
      <c r="AA317" s="51"/>
      <c r="AB317" s="52">
        <v>5.9299999999999999E-2</v>
      </c>
      <c r="AC317" s="50">
        <f t="shared" si="143"/>
        <v>0</v>
      </c>
      <c r="AD317" s="50">
        <f t="shared" si="144"/>
        <v>0</v>
      </c>
      <c r="AE317" s="50">
        <f t="shared" si="145"/>
        <v>0.94879999999999998</v>
      </c>
      <c r="AF317" s="53">
        <f t="shared" si="146"/>
        <v>0.95</v>
      </c>
      <c r="AH317" s="4">
        <f t="shared" si="126"/>
        <v>97.81</v>
      </c>
      <c r="AJ317" s="4">
        <f t="shared" si="127"/>
        <v>97.81</v>
      </c>
      <c r="AL317" s="4">
        <f t="shared" si="128"/>
        <v>97.81</v>
      </c>
      <c r="AN317" s="4">
        <f t="shared" si="125"/>
        <v>97.81</v>
      </c>
      <c r="AO317" s="92"/>
      <c r="AQ317" s="93"/>
      <c r="AS317" s="93"/>
      <c r="AT317" s="93"/>
      <c r="AU317" s="93"/>
    </row>
    <row r="318" spans="1:47" ht="15" customHeight="1" x14ac:dyDescent="0.25">
      <c r="A318" s="201"/>
      <c r="B318" s="33" t="s">
        <v>629</v>
      </c>
      <c r="C318" s="34" t="s">
        <v>736</v>
      </c>
      <c r="D318" s="35">
        <v>1</v>
      </c>
      <c r="E318" s="86">
        <v>75</v>
      </c>
      <c r="F318" s="36">
        <v>300</v>
      </c>
      <c r="G318" s="59">
        <f t="shared" si="134"/>
        <v>106.59</v>
      </c>
      <c r="H318" s="37"/>
      <c r="I318" s="38" t="s">
        <v>158</v>
      </c>
      <c r="J318" s="39">
        <f t="shared" si="135"/>
        <v>0</v>
      </c>
      <c r="K318" s="64" t="s">
        <v>1195</v>
      </c>
      <c r="M318" s="64" t="s">
        <v>1196</v>
      </c>
      <c r="P318" s="68">
        <f t="shared" si="136"/>
        <v>0</v>
      </c>
      <c r="Q318" s="78"/>
      <c r="R318" s="71">
        <f t="shared" si="137"/>
        <v>0</v>
      </c>
      <c r="S318" s="32" t="str">
        <f t="shared" si="138"/>
        <v>-</v>
      </c>
      <c r="T318" s="2">
        <v>85.27</v>
      </c>
      <c r="U318" s="2"/>
      <c r="V318" s="49">
        <v>1.25</v>
      </c>
      <c r="W318" s="49">
        <f t="shared" si="139"/>
        <v>106.58749999999999</v>
      </c>
      <c r="X318" s="50">
        <f t="shared" si="140"/>
        <v>0</v>
      </c>
      <c r="Y318" s="63">
        <f t="shared" si="141"/>
        <v>106.58749999999999</v>
      </c>
      <c r="Z318" s="50">
        <f t="shared" si="142"/>
        <v>106.59</v>
      </c>
      <c r="AA318" s="51"/>
      <c r="AB318" s="52">
        <v>6.0299999999999999E-2</v>
      </c>
      <c r="AC318" s="50">
        <f t="shared" si="143"/>
        <v>0</v>
      </c>
      <c r="AD318" s="50">
        <f t="shared" si="144"/>
        <v>0</v>
      </c>
      <c r="AE318" s="50">
        <f t="shared" si="145"/>
        <v>0.96479999999999999</v>
      </c>
      <c r="AF318" s="53">
        <f t="shared" si="146"/>
        <v>0.96</v>
      </c>
      <c r="AH318" s="4">
        <f t="shared" si="126"/>
        <v>106.59</v>
      </c>
      <c r="AJ318" s="4">
        <f t="shared" si="127"/>
        <v>106.59</v>
      </c>
      <c r="AL318" s="4">
        <f t="shared" si="128"/>
        <v>106.59</v>
      </c>
      <c r="AN318" s="4">
        <f t="shared" si="125"/>
        <v>106.59</v>
      </c>
      <c r="AO318" s="92"/>
      <c r="AQ318" s="93"/>
      <c r="AS318" s="93"/>
      <c r="AT318" s="93"/>
      <c r="AU318" s="93"/>
    </row>
    <row r="319" spans="1:47" ht="15" customHeight="1" x14ac:dyDescent="0.25">
      <c r="A319" s="201"/>
      <c r="B319" s="33" t="s">
        <v>630</v>
      </c>
      <c r="C319" s="34" t="s">
        <v>737</v>
      </c>
      <c r="D319" s="35">
        <v>1</v>
      </c>
      <c r="E319" s="86">
        <v>75</v>
      </c>
      <c r="F319" s="36">
        <v>300</v>
      </c>
      <c r="G319" s="59">
        <f t="shared" si="134"/>
        <v>110.05</v>
      </c>
      <c r="H319" s="37"/>
      <c r="I319" s="38" t="s">
        <v>158</v>
      </c>
      <c r="J319" s="39">
        <f t="shared" si="135"/>
        <v>0</v>
      </c>
      <c r="K319" s="64" t="s">
        <v>1197</v>
      </c>
      <c r="M319" s="64" t="s">
        <v>1198</v>
      </c>
      <c r="P319" s="68">
        <f t="shared" si="136"/>
        <v>0</v>
      </c>
      <c r="Q319" s="78"/>
      <c r="R319" s="71">
        <f t="shared" si="137"/>
        <v>0</v>
      </c>
      <c r="S319" s="32" t="str">
        <f t="shared" si="138"/>
        <v>-</v>
      </c>
      <c r="T319" s="2">
        <v>88.04</v>
      </c>
      <c r="U319" s="2"/>
      <c r="V319" s="49">
        <v>1.25</v>
      </c>
      <c r="W319" s="49">
        <f t="shared" si="139"/>
        <v>110.05000000000001</v>
      </c>
      <c r="X319" s="50">
        <f t="shared" si="140"/>
        <v>0</v>
      </c>
      <c r="Y319" s="63">
        <f t="shared" si="141"/>
        <v>110.05000000000001</v>
      </c>
      <c r="Z319" s="50">
        <f t="shared" si="142"/>
        <v>110.05</v>
      </c>
      <c r="AA319" s="51"/>
      <c r="AB319" s="52">
        <v>6.13E-2</v>
      </c>
      <c r="AC319" s="50">
        <f t="shared" si="143"/>
        <v>0</v>
      </c>
      <c r="AD319" s="50">
        <f t="shared" si="144"/>
        <v>0</v>
      </c>
      <c r="AE319" s="50">
        <f t="shared" si="145"/>
        <v>0.98080000000000001</v>
      </c>
      <c r="AF319" s="53">
        <f t="shared" si="146"/>
        <v>0.98</v>
      </c>
      <c r="AH319" s="4">
        <f t="shared" si="126"/>
        <v>110.05</v>
      </c>
      <c r="AJ319" s="4">
        <f t="shared" si="127"/>
        <v>110.05</v>
      </c>
      <c r="AL319" s="4">
        <f t="shared" si="128"/>
        <v>110.05</v>
      </c>
      <c r="AN319" s="4">
        <f t="shared" si="125"/>
        <v>110.05</v>
      </c>
      <c r="AO319" s="92"/>
      <c r="AQ319" s="93"/>
      <c r="AS319" s="93"/>
      <c r="AT319" s="93"/>
      <c r="AU319" s="93"/>
    </row>
    <row r="320" spans="1:47" ht="15" customHeight="1" x14ac:dyDescent="0.25">
      <c r="A320" s="201"/>
      <c r="B320" s="33" t="s">
        <v>631</v>
      </c>
      <c r="C320" s="34" t="s">
        <v>738</v>
      </c>
      <c r="D320" s="35">
        <v>1</v>
      </c>
      <c r="E320" s="86">
        <v>75</v>
      </c>
      <c r="F320" s="36">
        <v>300</v>
      </c>
      <c r="G320" s="59">
        <f t="shared" si="134"/>
        <v>111.79</v>
      </c>
      <c r="H320" s="37"/>
      <c r="I320" s="38" t="s">
        <v>158</v>
      </c>
      <c r="J320" s="39">
        <f t="shared" si="135"/>
        <v>0</v>
      </c>
      <c r="K320" s="64" t="s">
        <v>1199</v>
      </c>
      <c r="M320" s="64" t="s">
        <v>1200</v>
      </c>
      <c r="P320" s="68">
        <f t="shared" si="136"/>
        <v>0</v>
      </c>
      <c r="Q320" s="78"/>
      <c r="R320" s="71">
        <f t="shared" si="137"/>
        <v>0</v>
      </c>
      <c r="S320" s="32" t="str">
        <f t="shared" si="138"/>
        <v>-</v>
      </c>
      <c r="T320" s="2">
        <v>89.43</v>
      </c>
      <c r="U320" s="2"/>
      <c r="V320" s="49">
        <v>1.25</v>
      </c>
      <c r="W320" s="49">
        <f t="shared" si="139"/>
        <v>111.78750000000001</v>
      </c>
      <c r="X320" s="50">
        <f t="shared" si="140"/>
        <v>0</v>
      </c>
      <c r="Y320" s="63">
        <f t="shared" si="141"/>
        <v>111.78750000000001</v>
      </c>
      <c r="Z320" s="50">
        <f t="shared" si="142"/>
        <v>111.79</v>
      </c>
      <c r="AA320" s="51"/>
      <c r="AB320" s="52">
        <v>6.2300000000000001E-2</v>
      </c>
      <c r="AC320" s="50">
        <f t="shared" si="143"/>
        <v>0</v>
      </c>
      <c r="AD320" s="50">
        <f t="shared" si="144"/>
        <v>0</v>
      </c>
      <c r="AE320" s="50">
        <f t="shared" si="145"/>
        <v>0.99680000000000002</v>
      </c>
      <c r="AF320" s="53">
        <f t="shared" si="146"/>
        <v>1</v>
      </c>
      <c r="AH320" s="4">
        <f t="shared" si="126"/>
        <v>111.79</v>
      </c>
      <c r="AJ320" s="4">
        <f t="shared" si="127"/>
        <v>111.79</v>
      </c>
      <c r="AL320" s="4">
        <f t="shared" si="128"/>
        <v>111.79</v>
      </c>
      <c r="AN320" s="4">
        <f t="shared" si="125"/>
        <v>111.79</v>
      </c>
      <c r="AO320" s="92"/>
      <c r="AQ320" s="93"/>
      <c r="AS320" s="93"/>
      <c r="AT320" s="93"/>
      <c r="AU320" s="93"/>
    </row>
    <row r="321" spans="1:47" ht="15" customHeight="1" x14ac:dyDescent="0.25">
      <c r="A321" s="201"/>
      <c r="B321" s="33" t="s">
        <v>632</v>
      </c>
      <c r="C321" s="34" t="s">
        <v>739</v>
      </c>
      <c r="D321" s="35">
        <v>1</v>
      </c>
      <c r="E321" s="86">
        <v>50</v>
      </c>
      <c r="F321" s="36">
        <v>200</v>
      </c>
      <c r="G321" s="59">
        <f t="shared" si="134"/>
        <v>115.31</v>
      </c>
      <c r="H321" s="37"/>
      <c r="I321" s="38" t="s">
        <v>158</v>
      </c>
      <c r="J321" s="39">
        <f t="shared" si="135"/>
        <v>0</v>
      </c>
      <c r="K321" s="64" t="s">
        <v>1201</v>
      </c>
      <c r="M321" s="64" t="s">
        <v>1202</v>
      </c>
      <c r="P321" s="68">
        <f t="shared" si="136"/>
        <v>0</v>
      </c>
      <c r="Q321" s="78"/>
      <c r="R321" s="71">
        <f t="shared" si="137"/>
        <v>0</v>
      </c>
      <c r="S321" s="32" t="str">
        <f t="shared" si="138"/>
        <v>-</v>
      </c>
      <c r="T321" s="2">
        <v>92.25</v>
      </c>
      <c r="U321" s="2"/>
      <c r="V321" s="49">
        <v>1.25</v>
      </c>
      <c r="W321" s="49">
        <f t="shared" si="139"/>
        <v>115.3125</v>
      </c>
      <c r="X321" s="50">
        <f t="shared" si="140"/>
        <v>0</v>
      </c>
      <c r="Y321" s="63">
        <f t="shared" si="141"/>
        <v>115.3125</v>
      </c>
      <c r="Z321" s="50">
        <f t="shared" si="142"/>
        <v>115.31</v>
      </c>
      <c r="AA321" s="51"/>
      <c r="AB321" s="52">
        <v>7.2499999999999995E-2</v>
      </c>
      <c r="AC321" s="50">
        <f t="shared" si="143"/>
        <v>0</v>
      </c>
      <c r="AD321" s="50">
        <f t="shared" si="144"/>
        <v>0</v>
      </c>
      <c r="AE321" s="50">
        <f t="shared" si="145"/>
        <v>1.1599999999999999</v>
      </c>
      <c r="AF321" s="53">
        <f t="shared" si="146"/>
        <v>1.1599999999999999</v>
      </c>
      <c r="AH321" s="4">
        <f t="shared" si="126"/>
        <v>115.31</v>
      </c>
      <c r="AJ321" s="4">
        <f t="shared" si="127"/>
        <v>115.31</v>
      </c>
      <c r="AL321" s="4">
        <f t="shared" si="128"/>
        <v>115.31</v>
      </c>
      <c r="AN321" s="4">
        <f t="shared" si="125"/>
        <v>115.31</v>
      </c>
      <c r="AO321" s="92"/>
      <c r="AQ321" s="93"/>
      <c r="AS321" s="93"/>
      <c r="AT321" s="93"/>
      <c r="AU321" s="93"/>
    </row>
    <row r="322" spans="1:47" ht="15" customHeight="1" x14ac:dyDescent="0.25">
      <c r="A322" s="201"/>
      <c r="B322" s="33" t="s">
        <v>633</v>
      </c>
      <c r="C322" s="34" t="s">
        <v>740</v>
      </c>
      <c r="D322" s="35">
        <v>1</v>
      </c>
      <c r="E322" s="86">
        <v>50</v>
      </c>
      <c r="F322" s="36">
        <v>200</v>
      </c>
      <c r="G322" s="59">
        <f t="shared" si="134"/>
        <v>136.26</v>
      </c>
      <c r="H322" s="37"/>
      <c r="I322" s="38" t="s">
        <v>158</v>
      </c>
      <c r="J322" s="39">
        <f t="shared" si="135"/>
        <v>0</v>
      </c>
      <c r="K322" s="64" t="s">
        <v>1203</v>
      </c>
      <c r="M322" s="64" t="s">
        <v>1204</v>
      </c>
      <c r="P322" s="68">
        <f t="shared" si="136"/>
        <v>0</v>
      </c>
      <c r="Q322" s="78"/>
      <c r="R322" s="71">
        <f t="shared" si="137"/>
        <v>0</v>
      </c>
      <c r="S322" s="32" t="str">
        <f t="shared" si="138"/>
        <v>-</v>
      </c>
      <c r="T322" s="2">
        <v>109.01</v>
      </c>
      <c r="U322" s="2"/>
      <c r="V322" s="49">
        <v>1.25</v>
      </c>
      <c r="W322" s="49">
        <f t="shared" si="139"/>
        <v>136.26250000000002</v>
      </c>
      <c r="X322" s="50">
        <f t="shared" si="140"/>
        <v>0</v>
      </c>
      <c r="Y322" s="63">
        <f t="shared" si="141"/>
        <v>136.26250000000002</v>
      </c>
      <c r="Z322" s="50">
        <f t="shared" si="142"/>
        <v>136.26</v>
      </c>
      <c r="AA322" s="51"/>
      <c r="AB322" s="52">
        <v>7.7499999999999999E-2</v>
      </c>
      <c r="AC322" s="50">
        <f t="shared" si="143"/>
        <v>0</v>
      </c>
      <c r="AD322" s="50">
        <f t="shared" si="144"/>
        <v>0</v>
      </c>
      <c r="AE322" s="50">
        <f t="shared" si="145"/>
        <v>1.24</v>
      </c>
      <c r="AF322" s="53">
        <f t="shared" si="146"/>
        <v>1.24</v>
      </c>
      <c r="AH322" s="4">
        <f t="shared" si="126"/>
        <v>136.26</v>
      </c>
      <c r="AJ322" s="4">
        <f t="shared" si="127"/>
        <v>136.26</v>
      </c>
      <c r="AL322" s="4">
        <f t="shared" si="128"/>
        <v>136.26</v>
      </c>
      <c r="AN322" s="4">
        <f t="shared" si="125"/>
        <v>136.26</v>
      </c>
      <c r="AO322" s="92"/>
      <c r="AQ322" s="93"/>
      <c r="AS322" s="93"/>
      <c r="AT322" s="93"/>
      <c r="AU322" s="93"/>
    </row>
    <row r="323" spans="1:47" ht="15" customHeight="1" x14ac:dyDescent="0.25">
      <c r="A323" s="201"/>
      <c r="B323" s="33" t="s">
        <v>634</v>
      </c>
      <c r="C323" s="34" t="s">
        <v>741</v>
      </c>
      <c r="D323" s="35">
        <v>1</v>
      </c>
      <c r="E323" s="86">
        <v>50</v>
      </c>
      <c r="F323" s="36">
        <v>200</v>
      </c>
      <c r="G323" s="59">
        <f t="shared" si="134"/>
        <v>171.18</v>
      </c>
      <c r="H323" s="37"/>
      <c r="I323" s="38" t="s">
        <v>158</v>
      </c>
      <c r="J323" s="39">
        <f t="shared" si="135"/>
        <v>0</v>
      </c>
      <c r="K323" s="64" t="s">
        <v>1205</v>
      </c>
      <c r="M323" s="64" t="s">
        <v>1206</v>
      </c>
      <c r="P323" s="68">
        <f t="shared" si="136"/>
        <v>0</v>
      </c>
      <c r="Q323" s="78"/>
      <c r="R323" s="71">
        <f t="shared" si="137"/>
        <v>0</v>
      </c>
      <c r="S323" s="32" t="str">
        <f t="shared" si="138"/>
        <v>-</v>
      </c>
      <c r="T323" s="2">
        <v>136.94</v>
      </c>
      <c r="U323" s="2"/>
      <c r="V323" s="49">
        <v>1.25</v>
      </c>
      <c r="W323" s="49">
        <f t="shared" si="139"/>
        <v>171.17500000000001</v>
      </c>
      <c r="X323" s="50">
        <f t="shared" si="140"/>
        <v>0</v>
      </c>
      <c r="Y323" s="63">
        <f t="shared" si="141"/>
        <v>171.17500000000001</v>
      </c>
      <c r="Z323" s="50">
        <f t="shared" si="142"/>
        <v>171.18</v>
      </c>
      <c r="AA323" s="51"/>
      <c r="AB323" s="52">
        <v>8.2500000000000004E-2</v>
      </c>
      <c r="AC323" s="50">
        <f t="shared" si="143"/>
        <v>0</v>
      </c>
      <c r="AD323" s="50">
        <f t="shared" si="144"/>
        <v>0</v>
      </c>
      <c r="AE323" s="50">
        <f t="shared" si="145"/>
        <v>1.32</v>
      </c>
      <c r="AF323" s="53">
        <f t="shared" si="146"/>
        <v>1.32</v>
      </c>
      <c r="AH323" s="4">
        <f t="shared" si="126"/>
        <v>171.18</v>
      </c>
      <c r="AJ323" s="4">
        <f t="shared" si="127"/>
        <v>171.18</v>
      </c>
      <c r="AL323" s="4">
        <f t="shared" si="128"/>
        <v>171.18</v>
      </c>
      <c r="AN323" s="4">
        <f t="shared" si="125"/>
        <v>171.18</v>
      </c>
      <c r="AO323" s="92"/>
      <c r="AQ323" s="93"/>
      <c r="AS323" s="93"/>
      <c r="AT323" s="93"/>
      <c r="AU323" s="93"/>
    </row>
    <row r="324" spans="1:47" ht="15" customHeight="1" x14ac:dyDescent="0.25">
      <c r="A324" s="201"/>
      <c r="B324" s="33" t="s">
        <v>635</v>
      </c>
      <c r="C324" s="34" t="s">
        <v>742</v>
      </c>
      <c r="D324" s="35">
        <v>1</v>
      </c>
      <c r="E324" s="86">
        <v>50</v>
      </c>
      <c r="F324" s="36">
        <v>200</v>
      </c>
      <c r="G324" s="59">
        <f t="shared" si="134"/>
        <v>186.73</v>
      </c>
      <c r="H324" s="37"/>
      <c r="I324" s="38" t="s">
        <v>158</v>
      </c>
      <c r="J324" s="39">
        <f t="shared" si="135"/>
        <v>0</v>
      </c>
      <c r="K324" s="64" t="s">
        <v>1207</v>
      </c>
      <c r="M324" s="64" t="s">
        <v>1208</v>
      </c>
      <c r="P324" s="68">
        <f t="shared" si="136"/>
        <v>0</v>
      </c>
      <c r="Q324" s="78"/>
      <c r="R324" s="71">
        <f t="shared" si="137"/>
        <v>0</v>
      </c>
      <c r="S324" s="32" t="str">
        <f t="shared" si="138"/>
        <v>-</v>
      </c>
      <c r="T324" s="2">
        <v>149.38</v>
      </c>
      <c r="U324" s="2"/>
      <c r="V324" s="49">
        <v>1.25</v>
      </c>
      <c r="W324" s="49">
        <f t="shared" si="139"/>
        <v>186.72499999999999</v>
      </c>
      <c r="X324" s="50">
        <f t="shared" si="140"/>
        <v>0</v>
      </c>
      <c r="Y324" s="63">
        <f t="shared" si="141"/>
        <v>186.72499999999999</v>
      </c>
      <c r="Z324" s="50">
        <f t="shared" si="142"/>
        <v>186.73</v>
      </c>
      <c r="AA324" s="51"/>
      <c r="AB324" s="52">
        <v>8.7499999999999994E-2</v>
      </c>
      <c r="AC324" s="50">
        <f t="shared" si="143"/>
        <v>0</v>
      </c>
      <c r="AD324" s="50">
        <f t="shared" si="144"/>
        <v>0</v>
      </c>
      <c r="AE324" s="50">
        <f t="shared" si="145"/>
        <v>1.4</v>
      </c>
      <c r="AF324" s="53">
        <f t="shared" si="146"/>
        <v>1.4</v>
      </c>
      <c r="AH324" s="4">
        <f t="shared" si="126"/>
        <v>186.73</v>
      </c>
      <c r="AJ324" s="4">
        <f t="shared" si="127"/>
        <v>186.73</v>
      </c>
      <c r="AL324" s="4">
        <f t="shared" si="128"/>
        <v>186.73</v>
      </c>
      <c r="AN324" s="4">
        <f t="shared" si="125"/>
        <v>186.73</v>
      </c>
      <c r="AO324" s="92"/>
      <c r="AQ324" s="93"/>
      <c r="AS324" s="93"/>
      <c r="AT324" s="93"/>
      <c r="AU324" s="93"/>
    </row>
    <row r="325" spans="1:47" ht="15" customHeight="1" x14ac:dyDescent="0.25">
      <c r="A325" s="201"/>
      <c r="B325" s="33" t="s">
        <v>636</v>
      </c>
      <c r="C325" s="34" t="s">
        <v>743</v>
      </c>
      <c r="D325" s="35">
        <v>1</v>
      </c>
      <c r="E325" s="86">
        <v>50</v>
      </c>
      <c r="F325" s="36">
        <v>200</v>
      </c>
      <c r="G325" s="59">
        <f t="shared" si="134"/>
        <v>214.19</v>
      </c>
      <c r="H325" s="37"/>
      <c r="I325" s="38" t="s">
        <v>158</v>
      </c>
      <c r="J325" s="39">
        <f t="shared" si="135"/>
        <v>0</v>
      </c>
      <c r="K325" s="64" t="s">
        <v>1209</v>
      </c>
      <c r="M325" s="64" t="s">
        <v>1210</v>
      </c>
      <c r="P325" s="68">
        <f t="shared" si="136"/>
        <v>0</v>
      </c>
      <c r="Q325" s="78"/>
      <c r="R325" s="71">
        <f t="shared" si="137"/>
        <v>0</v>
      </c>
      <c r="S325" s="32" t="str">
        <f t="shared" si="138"/>
        <v>-</v>
      </c>
      <c r="T325" s="2">
        <v>171.35</v>
      </c>
      <c r="U325" s="2"/>
      <c r="V325" s="49">
        <v>1.25</v>
      </c>
      <c r="W325" s="49">
        <f t="shared" si="139"/>
        <v>214.1875</v>
      </c>
      <c r="X325" s="50">
        <f t="shared" si="140"/>
        <v>0</v>
      </c>
      <c r="Y325" s="63">
        <f t="shared" si="141"/>
        <v>214.1875</v>
      </c>
      <c r="Z325" s="50">
        <f t="shared" si="142"/>
        <v>214.19</v>
      </c>
      <c r="AA325" s="51"/>
      <c r="AB325" s="52">
        <v>9.2499999999999999E-2</v>
      </c>
      <c r="AC325" s="50">
        <f t="shared" si="143"/>
        <v>0</v>
      </c>
      <c r="AD325" s="50">
        <f t="shared" si="144"/>
        <v>0</v>
      </c>
      <c r="AE325" s="50">
        <f t="shared" si="145"/>
        <v>1.48</v>
      </c>
      <c r="AF325" s="53">
        <f t="shared" si="146"/>
        <v>1.48</v>
      </c>
      <c r="AH325" s="4">
        <f t="shared" si="126"/>
        <v>214.19</v>
      </c>
      <c r="AJ325" s="4">
        <f t="shared" si="127"/>
        <v>214.19</v>
      </c>
      <c r="AL325" s="4">
        <f t="shared" si="128"/>
        <v>214.19</v>
      </c>
      <c r="AN325" s="4">
        <f t="shared" si="125"/>
        <v>214.19</v>
      </c>
      <c r="AO325" s="92"/>
      <c r="AQ325" s="93"/>
      <c r="AS325" s="93"/>
      <c r="AT325" s="93"/>
      <c r="AU325" s="93"/>
    </row>
    <row r="326" spans="1:47" x14ac:dyDescent="0.25">
      <c r="A326" s="202"/>
      <c r="B326" s="199" t="s">
        <v>2517</v>
      </c>
      <c r="C326" s="199"/>
      <c r="D326" s="199"/>
      <c r="E326" s="199"/>
      <c r="F326" s="199"/>
      <c r="G326" s="199"/>
      <c r="H326" s="199"/>
      <c r="I326" s="199"/>
      <c r="J326" s="199"/>
      <c r="O326" s="74" t="s">
        <v>2517</v>
      </c>
      <c r="P326" s="75"/>
      <c r="Q326" s="76"/>
      <c r="R326" s="71"/>
      <c r="S326" s="71"/>
      <c r="T326"/>
      <c r="U326"/>
      <c r="AB326"/>
      <c r="AC326"/>
      <c r="AD326"/>
      <c r="AE326"/>
      <c r="AN326" s="4"/>
      <c r="AO326" s="92"/>
      <c r="AS326" s="93"/>
      <c r="AT326" s="93"/>
      <c r="AU326" s="93"/>
    </row>
    <row r="327" spans="1:47" ht="15" customHeight="1" x14ac:dyDescent="0.25">
      <c r="A327" s="203"/>
      <c r="B327" s="33" t="s">
        <v>2514</v>
      </c>
      <c r="C327" s="34" t="s">
        <v>3451</v>
      </c>
      <c r="D327" s="35">
        <v>1</v>
      </c>
      <c r="E327" s="86">
        <v>10</v>
      </c>
      <c r="F327" s="36">
        <v>50</v>
      </c>
      <c r="G327" s="59">
        <f>AH327</f>
        <v>183.84</v>
      </c>
      <c r="H327" s="37"/>
      <c r="I327" s="38" t="s">
        <v>158</v>
      </c>
      <c r="J327" s="39">
        <f>G327*H327</f>
        <v>0</v>
      </c>
      <c r="K327" s="64" t="s">
        <v>2518</v>
      </c>
      <c r="M327" s="64" t="s">
        <v>2521</v>
      </c>
      <c r="P327" s="68">
        <f>$P$8</f>
        <v>0</v>
      </c>
      <c r="Q327" s="78"/>
      <c r="R327" s="71">
        <f>IF(Q327&gt;0,Q327,P327)</f>
        <v>0</v>
      </c>
      <c r="S327" s="32" t="str">
        <f>IF(P327&gt;18,"ПЕРЕБОР","-")</f>
        <v>-</v>
      </c>
      <c r="T327" s="2">
        <v>147.07</v>
      </c>
      <c r="U327" s="2"/>
      <c r="V327" s="49">
        <v>1.25</v>
      </c>
      <c r="W327" s="49">
        <f>T327*V327</f>
        <v>183.83749999999998</v>
      </c>
      <c r="X327" s="50">
        <f>R327*0.01</f>
        <v>0</v>
      </c>
      <c r="Y327" s="63">
        <f>W327-(W327*X327)</f>
        <v>183.83749999999998</v>
      </c>
      <c r="Z327" s="50">
        <f>ROUND(Y327,2)</f>
        <v>183.84</v>
      </c>
      <c r="AA327" s="51"/>
      <c r="AB327" s="52">
        <v>0.32</v>
      </c>
      <c r="AC327" s="50">
        <f>H327*AB327</f>
        <v>0</v>
      </c>
      <c r="AD327" s="50">
        <f>AC327*$P$7</f>
        <v>0</v>
      </c>
      <c r="AE327" s="50">
        <f>AB327*$P$7</f>
        <v>5.12</v>
      </c>
      <c r="AF327" s="53">
        <f>ROUND(AE327,2)</f>
        <v>5.12</v>
      </c>
      <c r="AH327" s="4">
        <f t="shared" si="126"/>
        <v>183.84</v>
      </c>
      <c r="AJ327" s="4">
        <f t="shared" si="127"/>
        <v>183.84</v>
      </c>
      <c r="AL327" s="4">
        <f t="shared" si="128"/>
        <v>183.84</v>
      </c>
      <c r="AN327" s="4">
        <f t="shared" si="125"/>
        <v>183.84</v>
      </c>
      <c r="AO327" s="92"/>
      <c r="AQ327" s="93"/>
      <c r="AS327" s="93"/>
      <c r="AT327" s="93"/>
      <c r="AU327" s="93"/>
    </row>
    <row r="328" spans="1:47" ht="15" customHeight="1" x14ac:dyDescent="0.25">
      <c r="A328" s="203"/>
      <c r="B328" s="33" t="s">
        <v>2515</v>
      </c>
      <c r="C328" s="34" t="s">
        <v>3452</v>
      </c>
      <c r="D328" s="35">
        <v>1</v>
      </c>
      <c r="E328" s="86">
        <v>10</v>
      </c>
      <c r="F328" s="36">
        <v>50</v>
      </c>
      <c r="G328" s="59">
        <f>AH328</f>
        <v>218.3</v>
      </c>
      <c r="H328" s="37"/>
      <c r="I328" s="38" t="s">
        <v>158</v>
      </c>
      <c r="J328" s="39">
        <f>G328*H328</f>
        <v>0</v>
      </c>
      <c r="K328" s="64" t="s">
        <v>2519</v>
      </c>
      <c r="M328" s="64" t="s">
        <v>2522</v>
      </c>
      <c r="P328" s="68">
        <f>$P$8</f>
        <v>0</v>
      </c>
      <c r="Q328" s="78"/>
      <c r="R328" s="71">
        <f>IF(Q328&gt;0,Q328,P328)</f>
        <v>0</v>
      </c>
      <c r="S328" s="32" t="str">
        <f>IF(P328&gt;18,"ПЕРЕБОР","-")</f>
        <v>-</v>
      </c>
      <c r="T328" s="2">
        <v>174.64</v>
      </c>
      <c r="U328" s="2"/>
      <c r="V328" s="49">
        <v>1.25</v>
      </c>
      <c r="W328" s="49">
        <f>T328*V328</f>
        <v>218.29999999999998</v>
      </c>
      <c r="X328" s="50">
        <f>R328*0.01</f>
        <v>0</v>
      </c>
      <c r="Y328" s="63">
        <f>W328-(W328*X328)</f>
        <v>218.29999999999998</v>
      </c>
      <c r="Z328" s="50">
        <f>ROUND(Y328,2)</f>
        <v>218.3</v>
      </c>
      <c r="AA328" s="51"/>
      <c r="AB328" s="52">
        <v>0.4</v>
      </c>
      <c r="AC328" s="50">
        <f>H328*AB328</f>
        <v>0</v>
      </c>
      <c r="AD328" s="50">
        <f>AC328*$P$7</f>
        <v>0</v>
      </c>
      <c r="AE328" s="50">
        <f>AB328*$P$7</f>
        <v>6.4</v>
      </c>
      <c r="AF328" s="53">
        <f>ROUND(AE328,2)</f>
        <v>6.4</v>
      </c>
      <c r="AH328" s="4">
        <f t="shared" si="126"/>
        <v>218.3</v>
      </c>
      <c r="AJ328" s="4">
        <f t="shared" si="127"/>
        <v>218.3</v>
      </c>
      <c r="AL328" s="4">
        <f t="shared" si="128"/>
        <v>218.3</v>
      </c>
      <c r="AN328" s="4">
        <f t="shared" si="125"/>
        <v>218.3</v>
      </c>
      <c r="AO328" s="92"/>
      <c r="AQ328" s="93"/>
      <c r="AS328" s="93"/>
      <c r="AT328" s="93"/>
      <c r="AU328" s="93"/>
    </row>
    <row r="329" spans="1:47" ht="15" customHeight="1" x14ac:dyDescent="0.25">
      <c r="A329" s="203"/>
      <c r="B329" s="33" t="s">
        <v>2516</v>
      </c>
      <c r="C329" s="34" t="s">
        <v>3453</v>
      </c>
      <c r="D329" s="35">
        <v>1</v>
      </c>
      <c r="E329" s="86">
        <v>10</v>
      </c>
      <c r="F329" s="36">
        <v>50</v>
      </c>
      <c r="G329" s="59">
        <f>AH329</f>
        <v>252.78</v>
      </c>
      <c r="H329" s="37"/>
      <c r="I329" s="38" t="s">
        <v>158</v>
      </c>
      <c r="J329" s="39">
        <f>G329*H329</f>
        <v>0</v>
      </c>
      <c r="K329" s="64" t="s">
        <v>2520</v>
      </c>
      <c r="M329" s="64" t="s">
        <v>2523</v>
      </c>
      <c r="P329" s="68">
        <f>$P$8</f>
        <v>0</v>
      </c>
      <c r="Q329" s="78"/>
      <c r="R329" s="71">
        <f>IF(Q329&gt;0,Q329,P329)</f>
        <v>0</v>
      </c>
      <c r="S329" s="32" t="str">
        <f>IF(P329&gt;18,"ПЕРЕБОР","-")</f>
        <v>-</v>
      </c>
      <c r="T329" s="2">
        <v>202.22</v>
      </c>
      <c r="U329" s="2"/>
      <c r="V329" s="49">
        <v>1.25</v>
      </c>
      <c r="W329" s="49">
        <f>T329*V329</f>
        <v>252.77500000000001</v>
      </c>
      <c r="X329" s="50">
        <f>R329*0.01</f>
        <v>0</v>
      </c>
      <c r="Y329" s="63">
        <f>W329-(W329*X329)</f>
        <v>252.77500000000001</v>
      </c>
      <c r="Z329" s="50">
        <f>ROUND(Y329,2)</f>
        <v>252.78</v>
      </c>
      <c r="AA329" s="51"/>
      <c r="AB329" s="52">
        <v>0.48</v>
      </c>
      <c r="AC329" s="50">
        <f>H329*AB329</f>
        <v>0</v>
      </c>
      <c r="AD329" s="50">
        <f>AC329*$P$7</f>
        <v>0</v>
      </c>
      <c r="AE329" s="50">
        <f>AB329*$P$7</f>
        <v>7.68</v>
      </c>
      <c r="AF329" s="53">
        <f>ROUND(AE329,2)</f>
        <v>7.68</v>
      </c>
      <c r="AH329" s="4">
        <f t="shared" si="126"/>
        <v>252.78</v>
      </c>
      <c r="AJ329" s="4">
        <f t="shared" si="127"/>
        <v>252.78</v>
      </c>
      <c r="AL329" s="4">
        <f t="shared" si="128"/>
        <v>252.78</v>
      </c>
      <c r="AN329" s="4">
        <f t="shared" si="125"/>
        <v>252.78</v>
      </c>
      <c r="AO329" s="92"/>
      <c r="AQ329" s="93"/>
      <c r="AS329" s="93"/>
      <c r="AT329" s="93"/>
      <c r="AU329" s="93"/>
    </row>
    <row r="330" spans="1:47" x14ac:dyDescent="0.25">
      <c r="A330" s="203"/>
      <c r="B330" s="199" t="s">
        <v>2524</v>
      </c>
      <c r="C330" s="199"/>
      <c r="D330" s="199"/>
      <c r="E330" s="199"/>
      <c r="F330" s="199"/>
      <c r="G330" s="199"/>
      <c r="H330" s="199"/>
      <c r="I330" s="199"/>
      <c r="J330" s="199"/>
      <c r="O330" s="74" t="s">
        <v>2524</v>
      </c>
      <c r="P330" s="75"/>
      <c r="Q330" s="76"/>
      <c r="R330" s="71"/>
      <c r="S330" s="71"/>
      <c r="T330"/>
      <c r="U330"/>
      <c r="AB330"/>
      <c r="AC330"/>
      <c r="AD330"/>
      <c r="AE330"/>
      <c r="AN330" s="4"/>
      <c r="AO330" s="92"/>
      <c r="AS330" s="93"/>
      <c r="AT330" s="93"/>
      <c r="AU330" s="93"/>
    </row>
    <row r="331" spans="1:47" ht="15" customHeight="1" x14ac:dyDescent="0.25">
      <c r="A331" s="203"/>
      <c r="B331" s="33" t="s">
        <v>2525</v>
      </c>
      <c r="C331" s="34" t="s">
        <v>3454</v>
      </c>
      <c r="D331" s="35">
        <v>1</v>
      </c>
      <c r="E331" s="86">
        <v>10</v>
      </c>
      <c r="F331" s="36">
        <v>50</v>
      </c>
      <c r="G331" s="59">
        <f>AH331</f>
        <v>158.55000000000001</v>
      </c>
      <c r="H331" s="37"/>
      <c r="I331" s="38" t="s">
        <v>158</v>
      </c>
      <c r="J331" s="39">
        <f>G331*H331</f>
        <v>0</v>
      </c>
      <c r="K331" s="64" t="s">
        <v>2528</v>
      </c>
      <c r="M331" s="64" t="s">
        <v>2531</v>
      </c>
      <c r="P331" s="68">
        <f>$P$8</f>
        <v>0</v>
      </c>
      <c r="Q331" s="78"/>
      <c r="R331" s="71">
        <f>IF(Q331&gt;0,Q331,P331)</f>
        <v>0</v>
      </c>
      <c r="S331" s="32" t="str">
        <f>IF(P331&gt;18,"ПЕРЕБОР","-")</f>
        <v>-</v>
      </c>
      <c r="T331" s="2">
        <v>126.84</v>
      </c>
      <c r="U331" s="2"/>
      <c r="V331" s="49">
        <v>1.25</v>
      </c>
      <c r="W331" s="49">
        <f>T331*V331</f>
        <v>158.55000000000001</v>
      </c>
      <c r="X331" s="50">
        <f>R331*0.01</f>
        <v>0</v>
      </c>
      <c r="Y331" s="63">
        <f>W331-(W331*X331)</f>
        <v>158.55000000000001</v>
      </c>
      <c r="Z331" s="50">
        <f>ROUND(Y331,2)</f>
        <v>158.55000000000001</v>
      </c>
      <c r="AA331" s="51"/>
      <c r="AB331" s="52">
        <v>0.32</v>
      </c>
      <c r="AC331" s="50">
        <f>H331*AB331</f>
        <v>0</v>
      </c>
      <c r="AD331" s="50">
        <f>AC331*$P$7</f>
        <v>0</v>
      </c>
      <c r="AE331" s="50">
        <f>AB331*$P$7</f>
        <v>5.12</v>
      </c>
      <c r="AF331" s="53">
        <f>ROUND(AE331,2)</f>
        <v>5.12</v>
      </c>
      <c r="AH331" s="4">
        <f t="shared" si="126"/>
        <v>158.55000000000001</v>
      </c>
      <c r="AJ331" s="4">
        <f t="shared" si="127"/>
        <v>158.55000000000001</v>
      </c>
      <c r="AL331" s="4">
        <f t="shared" si="128"/>
        <v>158.55000000000001</v>
      </c>
      <c r="AN331" s="4">
        <f t="shared" ref="AN331:AN394" si="147">IF($V$3,AJ331-((AJ331*1.18031)-AJ331),AJ331)</f>
        <v>158.55000000000001</v>
      </c>
      <c r="AO331" s="92"/>
      <c r="AQ331" s="93"/>
      <c r="AS331" s="93"/>
      <c r="AT331" s="93"/>
      <c r="AU331" s="93"/>
    </row>
    <row r="332" spans="1:47" ht="15" customHeight="1" x14ac:dyDescent="0.25">
      <c r="A332" s="203"/>
      <c r="B332" s="33" t="s">
        <v>2526</v>
      </c>
      <c r="C332" s="34" t="s">
        <v>3455</v>
      </c>
      <c r="D332" s="35">
        <v>1</v>
      </c>
      <c r="E332" s="86">
        <v>10</v>
      </c>
      <c r="F332" s="36">
        <v>50</v>
      </c>
      <c r="G332" s="59">
        <f>AH332</f>
        <v>186.14</v>
      </c>
      <c r="H332" s="37"/>
      <c r="I332" s="38" t="s">
        <v>158</v>
      </c>
      <c r="J332" s="39">
        <f>G332*H332</f>
        <v>0</v>
      </c>
      <c r="K332" s="64" t="s">
        <v>2529</v>
      </c>
      <c r="M332" s="64" t="s">
        <v>2532</v>
      </c>
      <c r="P332" s="68">
        <f>$P$8</f>
        <v>0</v>
      </c>
      <c r="Q332" s="78"/>
      <c r="R332" s="71">
        <f>IF(Q332&gt;0,Q332,P332)</f>
        <v>0</v>
      </c>
      <c r="S332" s="32" t="str">
        <f>IF(P332&gt;18,"ПЕРЕБОР","-")</f>
        <v>-</v>
      </c>
      <c r="T332" s="2">
        <v>148.91</v>
      </c>
      <c r="U332" s="2"/>
      <c r="V332" s="49">
        <v>1.25</v>
      </c>
      <c r="W332" s="49">
        <f>T332*V332</f>
        <v>186.13749999999999</v>
      </c>
      <c r="X332" s="50">
        <f>R332*0.01</f>
        <v>0</v>
      </c>
      <c r="Y332" s="63">
        <f>W332-(W332*X332)</f>
        <v>186.13749999999999</v>
      </c>
      <c r="Z332" s="50">
        <f>ROUND(Y332,2)</f>
        <v>186.14</v>
      </c>
      <c r="AA332" s="51"/>
      <c r="AB332" s="52">
        <v>0.4</v>
      </c>
      <c r="AC332" s="50">
        <f>H332*AB332</f>
        <v>0</v>
      </c>
      <c r="AD332" s="50">
        <f>AC332*$P$7</f>
        <v>0</v>
      </c>
      <c r="AE332" s="50">
        <f>AB332*$P$7</f>
        <v>6.4</v>
      </c>
      <c r="AF332" s="53">
        <f>ROUND(AE332,2)</f>
        <v>6.4</v>
      </c>
      <c r="AH332" s="4">
        <f t="shared" si="126"/>
        <v>186.14</v>
      </c>
      <c r="AJ332" s="4">
        <f t="shared" si="127"/>
        <v>186.14</v>
      </c>
      <c r="AL332" s="4">
        <f t="shared" si="128"/>
        <v>186.14</v>
      </c>
      <c r="AN332" s="4">
        <f t="shared" si="147"/>
        <v>186.14</v>
      </c>
      <c r="AO332" s="92"/>
      <c r="AQ332" s="93"/>
      <c r="AS332" s="93"/>
      <c r="AT332" s="93"/>
      <c r="AU332" s="93"/>
    </row>
    <row r="333" spans="1:47" ht="15" customHeight="1" x14ac:dyDescent="0.25">
      <c r="A333" s="204"/>
      <c r="B333" s="33" t="s">
        <v>2527</v>
      </c>
      <c r="C333" s="34" t="s">
        <v>3456</v>
      </c>
      <c r="D333" s="35">
        <v>1</v>
      </c>
      <c r="E333" s="86">
        <v>10</v>
      </c>
      <c r="F333" s="36">
        <v>50</v>
      </c>
      <c r="G333" s="59">
        <f>AH333</f>
        <v>220.61</v>
      </c>
      <c r="H333" s="37"/>
      <c r="I333" s="38" t="s">
        <v>158</v>
      </c>
      <c r="J333" s="39">
        <f>G333*H333</f>
        <v>0</v>
      </c>
      <c r="K333" s="64" t="s">
        <v>2530</v>
      </c>
      <c r="M333" s="64" t="s">
        <v>2533</v>
      </c>
      <c r="P333" s="68">
        <f>$P$8</f>
        <v>0</v>
      </c>
      <c r="Q333" s="78"/>
      <c r="R333" s="71">
        <f>IF(Q333&gt;0,Q333,P333)</f>
        <v>0</v>
      </c>
      <c r="S333" s="32" t="str">
        <f>IF(P333&gt;18,"ПЕРЕБОР","-")</f>
        <v>-</v>
      </c>
      <c r="T333" s="2">
        <v>176.49</v>
      </c>
      <c r="U333" s="2"/>
      <c r="V333" s="49">
        <v>1.25</v>
      </c>
      <c r="W333" s="49">
        <f>T333*V333</f>
        <v>220.61250000000001</v>
      </c>
      <c r="X333" s="50">
        <f>R333*0.01</f>
        <v>0</v>
      </c>
      <c r="Y333" s="63">
        <f>W333-(W333*X333)</f>
        <v>220.61250000000001</v>
      </c>
      <c r="Z333" s="50">
        <f>ROUND(Y333,2)</f>
        <v>220.61</v>
      </c>
      <c r="AA333" s="51"/>
      <c r="AB333" s="52">
        <v>0.48</v>
      </c>
      <c r="AC333" s="50">
        <f>H333*AB333</f>
        <v>0</v>
      </c>
      <c r="AD333" s="50">
        <f>AC333*$P$7</f>
        <v>0</v>
      </c>
      <c r="AE333" s="50">
        <f>AB333*$P$7</f>
        <v>7.68</v>
      </c>
      <c r="AF333" s="53">
        <f>ROUND(AE333,2)</f>
        <v>7.68</v>
      </c>
      <c r="AH333" s="4">
        <f t="shared" si="126"/>
        <v>220.61</v>
      </c>
      <c r="AJ333" s="4">
        <f t="shared" si="127"/>
        <v>220.61</v>
      </c>
      <c r="AL333" s="4">
        <f t="shared" si="128"/>
        <v>220.61</v>
      </c>
      <c r="AN333" s="4">
        <f t="shared" si="147"/>
        <v>220.61</v>
      </c>
      <c r="AO333" s="92"/>
      <c r="AQ333" s="93"/>
      <c r="AS333" s="93"/>
      <c r="AT333" s="93"/>
      <c r="AU333" s="93"/>
    </row>
    <row r="334" spans="1:47" x14ac:dyDescent="0.25">
      <c r="A334" s="201"/>
      <c r="B334" s="199" t="s">
        <v>134</v>
      </c>
      <c r="C334" s="199"/>
      <c r="D334" s="199"/>
      <c r="E334" s="199"/>
      <c r="F334" s="199"/>
      <c r="G334" s="199"/>
      <c r="H334" s="199"/>
      <c r="I334" s="199"/>
      <c r="J334" s="199"/>
      <c r="O334" s="74" t="s">
        <v>134</v>
      </c>
      <c r="P334" s="75"/>
      <c r="Q334" s="76"/>
      <c r="R334" s="71"/>
      <c r="S334" s="71"/>
      <c r="T334"/>
      <c r="U334"/>
      <c r="AB334"/>
      <c r="AC334"/>
      <c r="AD334"/>
      <c r="AE334"/>
      <c r="AN334" s="4"/>
      <c r="AO334" s="92"/>
      <c r="AS334" s="93"/>
      <c r="AT334" s="93"/>
      <c r="AU334" s="93"/>
    </row>
    <row r="335" spans="1:47" ht="14.25" customHeight="1" x14ac:dyDescent="0.25">
      <c r="A335" s="201"/>
      <c r="B335" s="33" t="s">
        <v>322</v>
      </c>
      <c r="C335" s="34" t="s">
        <v>295</v>
      </c>
      <c r="D335" s="35">
        <v>1</v>
      </c>
      <c r="E335" s="86">
        <v>25</v>
      </c>
      <c r="F335" s="36">
        <v>200</v>
      </c>
      <c r="G335" s="59">
        <f>AH335</f>
        <v>89.92</v>
      </c>
      <c r="H335" s="37"/>
      <c r="I335" s="38" t="s">
        <v>158</v>
      </c>
      <c r="J335" s="39">
        <f>G335*H335</f>
        <v>0</v>
      </c>
      <c r="K335" s="64" t="s">
        <v>1211</v>
      </c>
      <c r="M335" s="64" t="s">
        <v>1212</v>
      </c>
      <c r="P335" s="68">
        <f>$P$8</f>
        <v>0</v>
      </c>
      <c r="Q335" s="78"/>
      <c r="R335" s="71">
        <f>IF(Q335&gt;0,Q335,P335)</f>
        <v>0</v>
      </c>
      <c r="S335" s="32" t="str">
        <f>IF(P335&gt;18,"ПЕРЕБОР","-")</f>
        <v>-</v>
      </c>
      <c r="T335" s="2">
        <v>71.935500000000005</v>
      </c>
      <c r="U335" s="2"/>
      <c r="V335" s="49">
        <v>1.25</v>
      </c>
      <c r="W335" s="49">
        <f>T335*V335</f>
        <v>89.919375000000002</v>
      </c>
      <c r="X335" s="50">
        <f>R335*0.01</f>
        <v>0</v>
      </c>
      <c r="Y335" s="63">
        <f>W335-(W335*X335)</f>
        <v>89.919375000000002</v>
      </c>
      <c r="Z335" s="50">
        <f>ROUND(Y335,2)</f>
        <v>89.92</v>
      </c>
      <c r="AA335" s="51"/>
      <c r="AB335" s="52">
        <v>8.5000000000000006E-2</v>
      </c>
      <c r="AC335" s="50">
        <f>H335*AB335</f>
        <v>0</v>
      </c>
      <c r="AD335" s="50">
        <f>AC335*$P$7</f>
        <v>0</v>
      </c>
      <c r="AE335" s="50">
        <f>AB335*$P$7</f>
        <v>1.36</v>
      </c>
      <c r="AF335" s="53">
        <f>ROUND(AE335,2)</f>
        <v>1.36</v>
      </c>
      <c r="AH335" s="4">
        <f t="shared" si="126"/>
        <v>89.92</v>
      </c>
      <c r="AJ335" s="4">
        <f t="shared" si="127"/>
        <v>89.92</v>
      </c>
      <c r="AL335" s="4">
        <f t="shared" si="128"/>
        <v>89.92</v>
      </c>
      <c r="AN335" s="4">
        <f t="shared" si="147"/>
        <v>89.92</v>
      </c>
      <c r="AO335" s="92"/>
      <c r="AQ335" s="93"/>
      <c r="AS335" s="93"/>
      <c r="AT335" s="93"/>
      <c r="AU335" s="93"/>
    </row>
    <row r="336" spans="1:47" ht="14.25" customHeight="1" x14ac:dyDescent="0.25">
      <c r="A336" s="201"/>
      <c r="B336" s="33" t="s">
        <v>65</v>
      </c>
      <c r="C336" s="34" t="s">
        <v>45</v>
      </c>
      <c r="D336" s="35">
        <v>1</v>
      </c>
      <c r="E336" s="86">
        <v>25</v>
      </c>
      <c r="F336" s="36">
        <v>100</v>
      </c>
      <c r="G336" s="59">
        <f>AH336</f>
        <v>105.53</v>
      </c>
      <c r="H336" s="37"/>
      <c r="I336" s="38" t="s">
        <v>158</v>
      </c>
      <c r="J336" s="39">
        <f>G336*H336</f>
        <v>0</v>
      </c>
      <c r="K336" s="64" t="s">
        <v>1213</v>
      </c>
      <c r="M336" s="64" t="s">
        <v>1214</v>
      </c>
      <c r="P336" s="68">
        <f>$P$8</f>
        <v>0</v>
      </c>
      <c r="Q336" s="78"/>
      <c r="R336" s="71">
        <f>IF(Q336&gt;0,Q336,P336)</f>
        <v>0</v>
      </c>
      <c r="S336" s="32" t="str">
        <f>IF(P336&gt;18,"ПЕРЕБОР","-")</f>
        <v>-</v>
      </c>
      <c r="T336" s="2">
        <v>84.420000000000016</v>
      </c>
      <c r="U336" s="2"/>
      <c r="V336" s="49">
        <v>1.25</v>
      </c>
      <c r="W336" s="49">
        <f>T336*V336</f>
        <v>105.52500000000002</v>
      </c>
      <c r="X336" s="50">
        <f>R336*0.01</f>
        <v>0</v>
      </c>
      <c r="Y336" s="63">
        <f>W336-(W336*X336)</f>
        <v>105.52500000000002</v>
      </c>
      <c r="Z336" s="50">
        <f>ROUND(Y336,2)</f>
        <v>105.53</v>
      </c>
      <c r="AA336" s="51"/>
      <c r="AB336" s="52">
        <v>0.14299999999999999</v>
      </c>
      <c r="AC336" s="50">
        <f>H336*AB336</f>
        <v>0</v>
      </c>
      <c r="AD336" s="50">
        <f>AC336*$P$7</f>
        <v>0</v>
      </c>
      <c r="AE336" s="50">
        <f>AB336*$P$7</f>
        <v>2.2879999999999998</v>
      </c>
      <c r="AF336" s="53">
        <f>ROUND(AE336,2)</f>
        <v>2.29</v>
      </c>
      <c r="AH336" s="4">
        <f t="shared" si="126"/>
        <v>105.53</v>
      </c>
      <c r="AJ336" s="4">
        <f t="shared" si="127"/>
        <v>105.53</v>
      </c>
      <c r="AL336" s="4">
        <f t="shared" si="128"/>
        <v>105.53</v>
      </c>
      <c r="AN336" s="4">
        <f t="shared" si="147"/>
        <v>105.53</v>
      </c>
      <c r="AO336" s="92"/>
      <c r="AQ336" s="93"/>
      <c r="AS336" s="93"/>
      <c r="AT336" s="93"/>
      <c r="AU336" s="93"/>
    </row>
    <row r="337" spans="1:47" ht="14.25" customHeight="1" x14ac:dyDescent="0.25">
      <c r="A337" s="201"/>
      <c r="B337" s="33" t="s">
        <v>255</v>
      </c>
      <c r="C337" s="34" t="s">
        <v>243</v>
      </c>
      <c r="D337" s="35">
        <v>1</v>
      </c>
      <c r="E337" s="86">
        <v>25</v>
      </c>
      <c r="F337" s="36">
        <v>100</v>
      </c>
      <c r="G337" s="59">
        <f>AH337</f>
        <v>106.38</v>
      </c>
      <c r="H337" s="37"/>
      <c r="I337" s="38" t="s">
        <v>158</v>
      </c>
      <c r="J337" s="39">
        <f>G337*H337</f>
        <v>0</v>
      </c>
      <c r="K337" s="64" t="s">
        <v>1215</v>
      </c>
      <c r="M337" s="64" t="s">
        <v>1216</v>
      </c>
      <c r="P337" s="68">
        <f>$P$8</f>
        <v>0</v>
      </c>
      <c r="Q337" s="78"/>
      <c r="R337" s="71">
        <f>IF(Q337&gt;0,Q337,P337)</f>
        <v>0</v>
      </c>
      <c r="S337" s="32" t="str">
        <f>IF(P337&gt;18,"ПЕРЕБОР","-")</f>
        <v>-</v>
      </c>
      <c r="T337" s="2">
        <v>85.102500000000006</v>
      </c>
      <c r="U337" s="2"/>
      <c r="V337" s="49">
        <v>1.25</v>
      </c>
      <c r="W337" s="49">
        <f>T337*V337</f>
        <v>106.37812500000001</v>
      </c>
      <c r="X337" s="50">
        <f>R337*0.01</f>
        <v>0</v>
      </c>
      <c r="Y337" s="63">
        <f>W337-(W337*X337)</f>
        <v>106.37812500000001</v>
      </c>
      <c r="Z337" s="50">
        <f>ROUND(Y337,2)</f>
        <v>106.38</v>
      </c>
      <c r="AA337" s="51"/>
      <c r="AB337" s="52">
        <v>0.14300000000000002</v>
      </c>
      <c r="AC337" s="50">
        <f>H337*AB337</f>
        <v>0</v>
      </c>
      <c r="AD337" s="50">
        <f>AC337*$P$7</f>
        <v>0</v>
      </c>
      <c r="AE337" s="50">
        <f>AB337*$P$7</f>
        <v>2.2880000000000003</v>
      </c>
      <c r="AF337" s="53">
        <f>ROUND(AE337,2)</f>
        <v>2.29</v>
      </c>
      <c r="AH337" s="4">
        <f>ROUNDUP(AN337,2)</f>
        <v>106.38</v>
      </c>
      <c r="AJ337" s="4">
        <f>IF($V$4,AL337+AF337,AL337)</f>
        <v>106.38</v>
      </c>
      <c r="AL337" s="4">
        <f>IF($V$5,Z337-Z337*10%,Z337)</f>
        <v>106.38</v>
      </c>
      <c r="AN337" s="4">
        <f t="shared" si="147"/>
        <v>106.38</v>
      </c>
      <c r="AO337" s="92"/>
      <c r="AQ337" s="93"/>
      <c r="AS337" s="93"/>
      <c r="AT337" s="93"/>
      <c r="AU337" s="93"/>
    </row>
    <row r="338" spans="1:47" ht="14.25" customHeight="1" x14ac:dyDescent="0.25">
      <c r="A338" s="201"/>
      <c r="B338" s="33" t="s">
        <v>2648</v>
      </c>
      <c r="C338" s="96" t="s">
        <v>3221</v>
      </c>
      <c r="D338" s="35">
        <v>1</v>
      </c>
      <c r="E338" s="86">
        <v>25</v>
      </c>
      <c r="F338" s="36">
        <v>100</v>
      </c>
      <c r="G338" s="59">
        <f>AH338</f>
        <v>173.78</v>
      </c>
      <c r="H338" s="37"/>
      <c r="I338" s="38" t="s">
        <v>158</v>
      </c>
      <c r="J338" s="39">
        <f>G338*H338</f>
        <v>0</v>
      </c>
      <c r="K338" s="64" t="s">
        <v>2649</v>
      </c>
      <c r="M338" s="64" t="s">
        <v>2650</v>
      </c>
      <c r="P338" s="68">
        <f>$P$8</f>
        <v>0</v>
      </c>
      <c r="Q338" s="78"/>
      <c r="R338" s="71">
        <f>IF(Q338&gt;0,Q338,P338)</f>
        <v>0</v>
      </c>
      <c r="S338" s="32" t="str">
        <f>IF(P338&gt;18,"ПЕРЕБОР","-")</f>
        <v>-</v>
      </c>
      <c r="T338" s="2">
        <v>139.02000000000001</v>
      </c>
      <c r="U338" s="2"/>
      <c r="V338" s="49">
        <v>1.25</v>
      </c>
      <c r="W338" s="49">
        <f>T338*V338</f>
        <v>173.77500000000001</v>
      </c>
      <c r="X338" s="50">
        <f>R338*0.01</f>
        <v>0</v>
      </c>
      <c r="Y338" s="63">
        <f>W338-(W338*X338)</f>
        <v>173.77500000000001</v>
      </c>
      <c r="Z338" s="50">
        <f>ROUND(Y338,2)</f>
        <v>173.78</v>
      </c>
      <c r="AA338" s="51"/>
      <c r="AB338" s="52">
        <v>0.16899999999999998</v>
      </c>
      <c r="AC338" s="50">
        <f>H338*AB338</f>
        <v>0</v>
      </c>
      <c r="AD338" s="50">
        <f>AC338*$P$7</f>
        <v>0</v>
      </c>
      <c r="AE338" s="50">
        <f>AB338*$P$7</f>
        <v>2.7039999999999997</v>
      </c>
      <c r="AF338" s="53">
        <f>ROUND(AE338,2)</f>
        <v>2.7</v>
      </c>
      <c r="AH338" s="4">
        <f>ROUNDUP(AN338,2)</f>
        <v>173.78</v>
      </c>
      <c r="AJ338" s="4">
        <f>IF($V$4,AL338+AF338,AL338)</f>
        <v>173.78</v>
      </c>
      <c r="AL338" s="4">
        <f>IF($V$5,Z338-Z338*10%,Z338)</f>
        <v>173.78</v>
      </c>
      <c r="AN338" s="4">
        <f t="shared" si="147"/>
        <v>173.78</v>
      </c>
      <c r="AO338" s="92"/>
      <c r="AQ338" s="93"/>
      <c r="AS338" s="93"/>
      <c r="AT338" s="93"/>
      <c r="AU338" s="93"/>
    </row>
    <row r="339" spans="1:47" ht="14.25" customHeight="1" x14ac:dyDescent="0.25">
      <c r="A339" s="201"/>
      <c r="B339" s="33" t="s">
        <v>2653</v>
      </c>
      <c r="C339" s="96" t="s">
        <v>3222</v>
      </c>
      <c r="D339" s="35">
        <v>1</v>
      </c>
      <c r="E339" s="86">
        <v>25</v>
      </c>
      <c r="F339" s="36">
        <v>100</v>
      </c>
      <c r="G339" s="59">
        <f>AH339</f>
        <v>167.78</v>
      </c>
      <c r="H339" s="37"/>
      <c r="I339" s="38" t="s">
        <v>158</v>
      </c>
      <c r="J339" s="39">
        <f>G339*H339</f>
        <v>0</v>
      </c>
      <c r="K339" s="64" t="s">
        <v>2651</v>
      </c>
      <c r="M339" s="64" t="s">
        <v>2652</v>
      </c>
      <c r="P339" s="68">
        <f>$P$8</f>
        <v>0</v>
      </c>
      <c r="Q339" s="78"/>
      <c r="R339" s="71">
        <f>IF(Q339&gt;0,Q339,P339)</f>
        <v>0</v>
      </c>
      <c r="S339" s="32" t="str">
        <f>IF(P339&gt;18,"ПЕРЕБОР","-")</f>
        <v>-</v>
      </c>
      <c r="T339" s="2">
        <v>134.22</v>
      </c>
      <c r="U339" s="2"/>
      <c r="V339" s="49">
        <v>1.25</v>
      </c>
      <c r="W339" s="49">
        <f>T339*V339</f>
        <v>167.77500000000001</v>
      </c>
      <c r="X339" s="50">
        <f>R339*0.01</f>
        <v>0</v>
      </c>
      <c r="Y339" s="63">
        <f>W339-(W339*X339)</f>
        <v>167.77500000000001</v>
      </c>
      <c r="Z339" s="50">
        <f>ROUND(Y339,2)</f>
        <v>167.78</v>
      </c>
      <c r="AA339" s="51"/>
      <c r="AB339" s="52">
        <v>0.17</v>
      </c>
      <c r="AC339" s="50">
        <f>H339*AB339</f>
        <v>0</v>
      </c>
      <c r="AD339" s="50">
        <f>AC339*$P$7</f>
        <v>0</v>
      </c>
      <c r="AE339" s="50">
        <f>AB339*$P$7</f>
        <v>2.72</v>
      </c>
      <c r="AF339" s="53">
        <f>ROUND(AE339,2)</f>
        <v>2.72</v>
      </c>
      <c r="AH339" s="4">
        <f>ROUNDUP(AN339,2)</f>
        <v>167.78</v>
      </c>
      <c r="AJ339" s="4">
        <f>IF($V$4,AL339+AF339,AL339)</f>
        <v>167.78</v>
      </c>
      <c r="AL339" s="4">
        <f>IF($V$5,Z339-Z339*10%,Z339)</f>
        <v>167.78</v>
      </c>
      <c r="AN339" s="4">
        <f t="shared" si="147"/>
        <v>167.78</v>
      </c>
      <c r="AO339" s="92"/>
      <c r="AQ339" s="93"/>
      <c r="AS339" s="93"/>
      <c r="AT339" s="93"/>
      <c r="AU339" s="93"/>
    </row>
    <row r="340" spans="1:47" x14ac:dyDescent="0.25">
      <c r="A340" s="202"/>
      <c r="B340" s="199" t="s">
        <v>2535</v>
      </c>
      <c r="C340" s="199"/>
      <c r="D340" s="199"/>
      <c r="E340" s="199"/>
      <c r="F340" s="199"/>
      <c r="G340" s="199"/>
      <c r="H340" s="199"/>
      <c r="I340" s="199"/>
      <c r="J340" s="199"/>
      <c r="O340" s="74" t="s">
        <v>2535</v>
      </c>
      <c r="P340" s="75"/>
      <c r="Q340" s="76"/>
      <c r="R340" s="71"/>
      <c r="S340" s="71"/>
      <c r="T340"/>
      <c r="U340"/>
      <c r="AB340"/>
      <c r="AC340"/>
      <c r="AD340"/>
      <c r="AE340"/>
      <c r="AN340" s="4"/>
      <c r="AO340" s="92"/>
      <c r="AS340" s="93"/>
      <c r="AT340" s="93"/>
      <c r="AU340" s="93"/>
    </row>
    <row r="341" spans="1:47" ht="66.75" customHeight="1" x14ac:dyDescent="0.25">
      <c r="A341" s="204"/>
      <c r="B341" s="33" t="s">
        <v>2536</v>
      </c>
      <c r="C341" s="34" t="s">
        <v>2534</v>
      </c>
      <c r="D341" s="35">
        <v>1</v>
      </c>
      <c r="E341" s="86">
        <v>50</v>
      </c>
      <c r="F341" s="36">
        <v>250</v>
      </c>
      <c r="G341" s="59">
        <f>AH341</f>
        <v>369.6</v>
      </c>
      <c r="H341" s="37"/>
      <c r="I341" s="38" t="s">
        <v>158</v>
      </c>
      <c r="J341" s="39">
        <f>G341*H341</f>
        <v>0</v>
      </c>
      <c r="K341" s="64" t="s">
        <v>2537</v>
      </c>
      <c r="M341" s="64" t="s">
        <v>2538</v>
      </c>
      <c r="P341" s="68">
        <f>$P$8</f>
        <v>0</v>
      </c>
      <c r="Q341" s="78"/>
      <c r="R341" s="71">
        <f>IF(Q341&gt;0,Q341,P341)</f>
        <v>0</v>
      </c>
      <c r="S341" s="32" t="str">
        <f>IF(P341&gt;18,"ПЕРЕБОР","-")</f>
        <v>-</v>
      </c>
      <c r="T341" s="2">
        <v>295.68</v>
      </c>
      <c r="U341" s="2"/>
      <c r="V341" s="49">
        <v>1.25</v>
      </c>
      <c r="W341" s="49">
        <f>T341*V341</f>
        <v>369.6</v>
      </c>
      <c r="X341" s="50">
        <f>R341*0.01</f>
        <v>0</v>
      </c>
      <c r="Y341" s="63">
        <f>W341-(W341*X341)</f>
        <v>369.6</v>
      </c>
      <c r="Z341" s="50">
        <f>ROUND(Y341,2)</f>
        <v>369.6</v>
      </c>
      <c r="AA341" s="51"/>
      <c r="AB341" s="52">
        <v>5.1999999999999998E-2</v>
      </c>
      <c r="AC341" s="50">
        <f>H341*AB341</f>
        <v>0</v>
      </c>
      <c r="AD341" s="50">
        <f>AC341*$P$7</f>
        <v>0</v>
      </c>
      <c r="AE341" s="50">
        <f>AB341*$P$7</f>
        <v>0.83199999999999996</v>
      </c>
      <c r="AF341" s="53">
        <f>ROUND(AE341,2)</f>
        <v>0.83</v>
      </c>
      <c r="AH341" s="4">
        <f t="shared" si="126"/>
        <v>369.6</v>
      </c>
      <c r="AJ341" s="4">
        <f t="shared" si="127"/>
        <v>369.6</v>
      </c>
      <c r="AL341" s="4">
        <f t="shared" si="128"/>
        <v>369.6</v>
      </c>
      <c r="AN341" s="4">
        <f t="shared" si="147"/>
        <v>369.6</v>
      </c>
      <c r="AO341" s="92"/>
      <c r="AQ341" s="93"/>
      <c r="AS341" s="93"/>
      <c r="AT341" s="93"/>
      <c r="AU341" s="93"/>
    </row>
    <row r="342" spans="1:47" x14ac:dyDescent="0.25">
      <c r="A342" s="202"/>
      <c r="B342" s="199" t="s">
        <v>2597</v>
      </c>
      <c r="C342" s="199"/>
      <c r="D342" s="199"/>
      <c r="E342" s="199"/>
      <c r="F342" s="199"/>
      <c r="G342" s="199"/>
      <c r="H342" s="199"/>
      <c r="I342" s="199"/>
      <c r="J342" s="199"/>
      <c r="O342" s="74" t="s">
        <v>2597</v>
      </c>
      <c r="P342" s="75"/>
      <c r="Q342" s="76"/>
      <c r="R342" s="71"/>
      <c r="S342" s="71"/>
      <c r="T342"/>
      <c r="U342"/>
      <c r="AB342"/>
      <c r="AC342"/>
      <c r="AD342"/>
      <c r="AE342"/>
      <c r="AN342" s="4"/>
      <c r="AO342" s="92"/>
      <c r="AS342" s="93"/>
      <c r="AT342" s="93"/>
      <c r="AU342" s="93"/>
    </row>
    <row r="343" spans="1:47" ht="66.75" customHeight="1" x14ac:dyDescent="0.25">
      <c r="A343" s="204"/>
      <c r="B343" s="33" t="s">
        <v>2596</v>
      </c>
      <c r="C343" s="34" t="s">
        <v>2595</v>
      </c>
      <c r="D343" s="35">
        <v>1</v>
      </c>
      <c r="E343" s="86">
        <v>10</v>
      </c>
      <c r="F343" s="36">
        <v>50</v>
      </c>
      <c r="G343" s="59">
        <f>AH343</f>
        <v>251.68</v>
      </c>
      <c r="H343" s="37"/>
      <c r="I343" s="38" t="s">
        <v>158</v>
      </c>
      <c r="J343" s="39">
        <f>G343*H343</f>
        <v>0</v>
      </c>
      <c r="K343" s="64" t="s">
        <v>2654</v>
      </c>
      <c r="M343" s="64" t="s">
        <v>2655</v>
      </c>
      <c r="P343" s="68">
        <f>$P$8</f>
        <v>0</v>
      </c>
      <c r="Q343" s="78"/>
      <c r="R343" s="71">
        <f>IF(Q343&gt;0,Q343,P343)</f>
        <v>0</v>
      </c>
      <c r="S343" s="32" t="str">
        <f>IF(P343&gt;18,"ПЕРЕБОР","-")</f>
        <v>-</v>
      </c>
      <c r="T343" s="2">
        <v>201.34</v>
      </c>
      <c r="U343" s="2"/>
      <c r="V343" s="49">
        <v>1.25</v>
      </c>
      <c r="W343" s="49">
        <f>T343*V343</f>
        <v>251.67500000000001</v>
      </c>
      <c r="X343" s="50">
        <f>R343*0.01</f>
        <v>0</v>
      </c>
      <c r="Y343" s="63">
        <f>W343-(W343*X343)</f>
        <v>251.67500000000001</v>
      </c>
      <c r="Z343" s="50">
        <f>ROUND(Y343,2)</f>
        <v>251.68</v>
      </c>
      <c r="AA343" s="51"/>
      <c r="AB343" s="52">
        <v>0.23</v>
      </c>
      <c r="AC343" s="50">
        <f>H343*AB343</f>
        <v>0</v>
      </c>
      <c r="AD343" s="50">
        <f>AC343*$P$7</f>
        <v>0</v>
      </c>
      <c r="AE343" s="50">
        <f>AB343*$P$7</f>
        <v>3.68</v>
      </c>
      <c r="AF343" s="53">
        <f>ROUND(AE343,2)</f>
        <v>3.68</v>
      </c>
      <c r="AH343" s="4">
        <f>ROUNDUP(AN343,2)</f>
        <v>251.68</v>
      </c>
      <c r="AJ343" s="4">
        <f>IF($V$4,AL343+AF343,AL343)</f>
        <v>251.68</v>
      </c>
      <c r="AL343" s="4">
        <f>IF($V$5,Z343-Z343*10%,Z343)</f>
        <v>251.68</v>
      </c>
      <c r="AN343" s="4">
        <f t="shared" si="147"/>
        <v>251.68</v>
      </c>
      <c r="AO343" s="92"/>
      <c r="AQ343" s="93"/>
      <c r="AS343" s="93"/>
      <c r="AT343" s="93"/>
      <c r="AU343" s="93"/>
    </row>
    <row r="344" spans="1:47" x14ac:dyDescent="0.25">
      <c r="A344" s="202"/>
      <c r="B344" s="199" t="s">
        <v>1821</v>
      </c>
      <c r="C344" s="199"/>
      <c r="D344" s="199"/>
      <c r="E344" s="199"/>
      <c r="F344" s="199"/>
      <c r="G344" s="199"/>
      <c r="H344" s="199"/>
      <c r="I344" s="199"/>
      <c r="J344" s="199"/>
      <c r="O344" s="74" t="s">
        <v>1821</v>
      </c>
      <c r="P344" s="75"/>
      <c r="Q344" s="76"/>
      <c r="R344" s="71"/>
      <c r="S344" s="71"/>
      <c r="T344"/>
      <c r="U344"/>
      <c r="AB344"/>
      <c r="AC344"/>
      <c r="AD344"/>
      <c r="AE344"/>
      <c r="AN344" s="4"/>
      <c r="AO344" s="92"/>
      <c r="AS344" s="93"/>
      <c r="AT344" s="93"/>
      <c r="AU344" s="93"/>
    </row>
    <row r="345" spans="1:47" x14ac:dyDescent="0.25">
      <c r="A345" s="203"/>
      <c r="B345" s="33" t="s">
        <v>1808</v>
      </c>
      <c r="C345" s="34" t="s">
        <v>1809</v>
      </c>
      <c r="D345" s="35">
        <v>1</v>
      </c>
      <c r="E345" s="86">
        <v>50</v>
      </c>
      <c r="F345" s="36">
        <v>300</v>
      </c>
      <c r="G345" s="59">
        <f t="shared" ref="G345:G355" si="148">AH345</f>
        <v>42.18</v>
      </c>
      <c r="H345" s="37"/>
      <c r="I345" s="38" t="s">
        <v>158</v>
      </c>
      <c r="J345" s="39">
        <f t="shared" ref="J345:J356" si="149">G345*H345</f>
        <v>0</v>
      </c>
      <c r="K345" s="64" t="s">
        <v>2107</v>
      </c>
      <c r="M345" s="64" t="s">
        <v>2119</v>
      </c>
      <c r="P345" s="68">
        <f t="shared" ref="P345:P356" si="150">$P$8</f>
        <v>0</v>
      </c>
      <c r="Q345" s="78"/>
      <c r="R345" s="71">
        <f t="shared" ref="R345:R355" si="151">IF(Q345&gt;0,Q345,P345)</f>
        <v>0</v>
      </c>
      <c r="S345" s="32" t="str">
        <f t="shared" ref="S345:S355" si="152">IF(P345&gt;18,"ПЕРЕБОР","-")</f>
        <v>-</v>
      </c>
      <c r="T345" s="2">
        <v>33.74</v>
      </c>
      <c r="U345" s="2"/>
      <c r="V345" s="49">
        <v>1.25</v>
      </c>
      <c r="W345" s="49">
        <f t="shared" ref="W345:W356" si="153">T345*V345</f>
        <v>42.175000000000004</v>
      </c>
      <c r="X345" s="50">
        <f t="shared" ref="X345:X356" si="154">R345*0.01</f>
        <v>0</v>
      </c>
      <c r="Y345" s="63">
        <f t="shared" ref="Y345:Y355" si="155">W345-(W345*X345)</f>
        <v>42.175000000000004</v>
      </c>
      <c r="Z345" s="50">
        <f t="shared" ref="Z345:Z355" si="156">ROUND(Y345,2)</f>
        <v>42.18</v>
      </c>
      <c r="AA345" s="51"/>
      <c r="AB345" s="52">
        <v>0.06</v>
      </c>
      <c r="AC345" s="50">
        <f t="shared" ref="AC345:AC356" si="157">H345*AB345</f>
        <v>0</v>
      </c>
      <c r="AD345" s="50">
        <f t="shared" ref="AD345:AD355" si="158">AC345*$P$7</f>
        <v>0</v>
      </c>
      <c r="AE345" s="50">
        <f t="shared" ref="AE345:AE355" si="159">AB345*$P$7</f>
        <v>0.96</v>
      </c>
      <c r="AF345" s="53">
        <f t="shared" ref="AF345:AF355" si="160">ROUND(AE345,2)</f>
        <v>0.96</v>
      </c>
      <c r="AH345" s="4">
        <f t="shared" si="126"/>
        <v>42.18</v>
      </c>
      <c r="AJ345" s="4">
        <f t="shared" si="127"/>
        <v>42.18</v>
      </c>
      <c r="AL345" s="4">
        <f t="shared" si="128"/>
        <v>42.18</v>
      </c>
      <c r="AN345" s="4">
        <f t="shared" si="147"/>
        <v>42.18</v>
      </c>
      <c r="AO345" s="92"/>
      <c r="AQ345" s="93"/>
      <c r="AS345" s="93"/>
      <c r="AT345" s="93"/>
      <c r="AU345" s="93"/>
    </row>
    <row r="346" spans="1:47" x14ac:dyDescent="0.25">
      <c r="A346" s="203"/>
      <c r="B346" s="33" t="s">
        <v>1810</v>
      </c>
      <c r="C346" s="96" t="s">
        <v>3381</v>
      </c>
      <c r="D346" s="35">
        <v>1</v>
      </c>
      <c r="E346" s="86">
        <v>40</v>
      </c>
      <c r="F346" s="36">
        <v>240</v>
      </c>
      <c r="G346" s="59">
        <f t="shared" si="148"/>
        <v>50.46</v>
      </c>
      <c r="H346" s="37"/>
      <c r="I346" s="38" t="s">
        <v>158</v>
      </c>
      <c r="J346" s="39">
        <f t="shared" si="149"/>
        <v>0</v>
      </c>
      <c r="K346" s="64" t="s">
        <v>2108</v>
      </c>
      <c r="M346" s="64" t="s">
        <v>2120</v>
      </c>
      <c r="P346" s="68">
        <f t="shared" si="150"/>
        <v>0</v>
      </c>
      <c r="Q346" s="78"/>
      <c r="R346" s="71">
        <f t="shared" si="151"/>
        <v>0</v>
      </c>
      <c r="S346" s="32" t="str">
        <f t="shared" si="152"/>
        <v>-</v>
      </c>
      <c r="T346" s="2">
        <v>40.369999999999997</v>
      </c>
      <c r="U346" s="2"/>
      <c r="V346" s="49">
        <v>1.25</v>
      </c>
      <c r="W346" s="49">
        <f t="shared" si="153"/>
        <v>50.462499999999999</v>
      </c>
      <c r="X346" s="50">
        <f t="shared" si="154"/>
        <v>0</v>
      </c>
      <c r="Y346" s="63">
        <f t="shared" si="155"/>
        <v>50.462499999999999</v>
      </c>
      <c r="Z346" s="50">
        <f t="shared" si="156"/>
        <v>50.46</v>
      </c>
      <c r="AA346" s="51"/>
      <c r="AB346" s="52">
        <v>6.6666666666666666E-2</v>
      </c>
      <c r="AC346" s="50">
        <f t="shared" si="157"/>
        <v>0</v>
      </c>
      <c r="AD346" s="50">
        <f t="shared" si="158"/>
        <v>0</v>
      </c>
      <c r="AE346" s="50">
        <f t="shared" si="159"/>
        <v>1.0666666666666667</v>
      </c>
      <c r="AF346" s="53">
        <f t="shared" si="160"/>
        <v>1.07</v>
      </c>
      <c r="AH346" s="4">
        <f t="shared" si="126"/>
        <v>50.46</v>
      </c>
      <c r="AJ346" s="4">
        <f t="shared" si="127"/>
        <v>50.46</v>
      </c>
      <c r="AL346" s="4">
        <f t="shared" si="128"/>
        <v>50.46</v>
      </c>
      <c r="AN346" s="4">
        <f t="shared" si="147"/>
        <v>50.46</v>
      </c>
      <c r="AO346" s="92"/>
      <c r="AQ346" s="93"/>
      <c r="AS346" s="93"/>
      <c r="AT346" s="93"/>
      <c r="AU346" s="93"/>
    </row>
    <row r="347" spans="1:47" x14ac:dyDescent="0.25">
      <c r="A347" s="203"/>
      <c r="B347" s="33" t="s">
        <v>1811</v>
      </c>
      <c r="C347" s="96" t="s">
        <v>3382</v>
      </c>
      <c r="D347" s="35">
        <v>1</v>
      </c>
      <c r="E347" s="86">
        <v>40</v>
      </c>
      <c r="F347" s="36">
        <v>160</v>
      </c>
      <c r="G347" s="59">
        <f t="shared" si="148"/>
        <v>61.25</v>
      </c>
      <c r="H347" s="37"/>
      <c r="I347" s="38" t="s">
        <v>158</v>
      </c>
      <c r="J347" s="39">
        <f t="shared" si="149"/>
        <v>0</v>
      </c>
      <c r="K347" s="64" t="s">
        <v>2109</v>
      </c>
      <c r="M347" s="64" t="s">
        <v>2121</v>
      </c>
      <c r="P347" s="68">
        <f t="shared" si="150"/>
        <v>0</v>
      </c>
      <c r="Q347" s="78"/>
      <c r="R347" s="71">
        <f t="shared" si="151"/>
        <v>0</v>
      </c>
      <c r="S347" s="32" t="str">
        <f t="shared" si="152"/>
        <v>-</v>
      </c>
      <c r="T347" s="2">
        <v>49</v>
      </c>
      <c r="U347" s="2"/>
      <c r="V347" s="49">
        <v>1.25</v>
      </c>
      <c r="W347" s="49">
        <f t="shared" si="153"/>
        <v>61.25</v>
      </c>
      <c r="X347" s="50">
        <f t="shared" si="154"/>
        <v>0</v>
      </c>
      <c r="Y347" s="63">
        <f t="shared" si="155"/>
        <v>61.25</v>
      </c>
      <c r="Z347" s="50">
        <f t="shared" si="156"/>
        <v>61.25</v>
      </c>
      <c r="AA347" s="51"/>
      <c r="AB347" s="52">
        <v>0.1</v>
      </c>
      <c r="AC347" s="50">
        <f t="shared" si="157"/>
        <v>0</v>
      </c>
      <c r="AD347" s="50">
        <f t="shared" si="158"/>
        <v>0</v>
      </c>
      <c r="AE347" s="50">
        <f t="shared" si="159"/>
        <v>1.6</v>
      </c>
      <c r="AF347" s="53">
        <f t="shared" si="160"/>
        <v>1.6</v>
      </c>
      <c r="AH347" s="4">
        <f t="shared" si="126"/>
        <v>61.25</v>
      </c>
      <c r="AJ347" s="4">
        <f t="shared" si="127"/>
        <v>61.25</v>
      </c>
      <c r="AL347" s="4">
        <f t="shared" si="128"/>
        <v>61.25</v>
      </c>
      <c r="AN347" s="4">
        <f t="shared" si="147"/>
        <v>61.25</v>
      </c>
      <c r="AO347" s="92"/>
      <c r="AQ347" s="93"/>
      <c r="AS347" s="93"/>
      <c r="AT347" s="93"/>
      <c r="AU347" s="93"/>
    </row>
    <row r="348" spans="1:47" x14ac:dyDescent="0.25">
      <c r="A348" s="203"/>
      <c r="B348" s="33" t="s">
        <v>1812</v>
      </c>
      <c r="C348" s="96" t="s">
        <v>3383</v>
      </c>
      <c r="D348" s="35">
        <v>1</v>
      </c>
      <c r="E348" s="86">
        <v>40</v>
      </c>
      <c r="F348" s="36">
        <v>160</v>
      </c>
      <c r="G348" s="59">
        <f t="shared" si="148"/>
        <v>71.16</v>
      </c>
      <c r="H348" s="37"/>
      <c r="I348" s="38" t="s">
        <v>158</v>
      </c>
      <c r="J348" s="39">
        <f t="shared" si="149"/>
        <v>0</v>
      </c>
      <c r="K348" s="64" t="s">
        <v>2110</v>
      </c>
      <c r="M348" s="64" t="s">
        <v>2122</v>
      </c>
      <c r="P348" s="68">
        <f t="shared" si="150"/>
        <v>0</v>
      </c>
      <c r="Q348" s="78"/>
      <c r="R348" s="71">
        <f t="shared" si="151"/>
        <v>0</v>
      </c>
      <c r="S348" s="32" t="str">
        <f t="shared" si="152"/>
        <v>-</v>
      </c>
      <c r="T348" s="2">
        <v>56.93</v>
      </c>
      <c r="U348" s="2"/>
      <c r="V348" s="49">
        <v>1.25</v>
      </c>
      <c r="W348" s="49">
        <f t="shared" si="153"/>
        <v>71.162499999999994</v>
      </c>
      <c r="X348" s="50">
        <f t="shared" si="154"/>
        <v>0</v>
      </c>
      <c r="Y348" s="63">
        <f t="shared" si="155"/>
        <v>71.162499999999994</v>
      </c>
      <c r="Z348" s="50">
        <f t="shared" si="156"/>
        <v>71.16</v>
      </c>
      <c r="AA348" s="51"/>
      <c r="AB348" s="52">
        <v>0.1125</v>
      </c>
      <c r="AC348" s="50">
        <f t="shared" si="157"/>
        <v>0</v>
      </c>
      <c r="AD348" s="50">
        <f t="shared" si="158"/>
        <v>0</v>
      </c>
      <c r="AE348" s="50">
        <f t="shared" si="159"/>
        <v>1.8</v>
      </c>
      <c r="AF348" s="53">
        <f t="shared" si="160"/>
        <v>1.8</v>
      </c>
      <c r="AH348" s="4">
        <f t="shared" si="126"/>
        <v>71.16</v>
      </c>
      <c r="AJ348" s="4">
        <f t="shared" si="127"/>
        <v>71.16</v>
      </c>
      <c r="AL348" s="4">
        <f t="shared" si="128"/>
        <v>71.16</v>
      </c>
      <c r="AN348" s="4">
        <f t="shared" si="147"/>
        <v>71.16</v>
      </c>
      <c r="AO348" s="92"/>
      <c r="AQ348" s="93"/>
      <c r="AS348" s="93"/>
      <c r="AT348" s="93"/>
      <c r="AU348" s="93"/>
    </row>
    <row r="349" spans="1:47" x14ac:dyDescent="0.25">
      <c r="A349" s="203"/>
      <c r="B349" s="33" t="s">
        <v>1813</v>
      </c>
      <c r="C349" s="96" t="s">
        <v>3384</v>
      </c>
      <c r="D349" s="35">
        <v>1</v>
      </c>
      <c r="E349" s="86">
        <v>50</v>
      </c>
      <c r="F349" s="36">
        <v>300</v>
      </c>
      <c r="G349" s="59">
        <f t="shared" si="148"/>
        <v>45.41</v>
      </c>
      <c r="H349" s="37"/>
      <c r="I349" s="38" t="s">
        <v>158</v>
      </c>
      <c r="J349" s="39">
        <f t="shared" si="149"/>
        <v>0</v>
      </c>
      <c r="K349" s="64" t="s">
        <v>2111</v>
      </c>
      <c r="M349" s="64" t="s">
        <v>2123</v>
      </c>
      <c r="P349" s="68">
        <f t="shared" si="150"/>
        <v>0</v>
      </c>
      <c r="Q349" s="78"/>
      <c r="R349" s="71">
        <f t="shared" si="151"/>
        <v>0</v>
      </c>
      <c r="S349" s="32" t="str">
        <f t="shared" si="152"/>
        <v>-</v>
      </c>
      <c r="T349" s="2">
        <v>36.33</v>
      </c>
      <c r="U349" s="2"/>
      <c r="V349" s="49">
        <v>1.25</v>
      </c>
      <c r="W349" s="49">
        <f t="shared" si="153"/>
        <v>45.412499999999994</v>
      </c>
      <c r="X349" s="50">
        <f t="shared" si="154"/>
        <v>0</v>
      </c>
      <c r="Y349" s="63">
        <f t="shared" si="155"/>
        <v>45.412499999999994</v>
      </c>
      <c r="Z349" s="50">
        <f t="shared" si="156"/>
        <v>45.41</v>
      </c>
      <c r="AA349" s="51"/>
      <c r="AB349" s="52">
        <v>0.06</v>
      </c>
      <c r="AC349" s="50">
        <f t="shared" si="157"/>
        <v>0</v>
      </c>
      <c r="AD349" s="50">
        <f t="shared" si="158"/>
        <v>0</v>
      </c>
      <c r="AE349" s="50">
        <f t="shared" si="159"/>
        <v>0.96</v>
      </c>
      <c r="AF349" s="53">
        <f t="shared" si="160"/>
        <v>0.96</v>
      </c>
      <c r="AH349" s="4">
        <f t="shared" si="126"/>
        <v>45.41</v>
      </c>
      <c r="AJ349" s="4">
        <f t="shared" si="127"/>
        <v>45.41</v>
      </c>
      <c r="AL349" s="4">
        <f t="shared" si="128"/>
        <v>45.41</v>
      </c>
      <c r="AN349" s="4">
        <f t="shared" si="147"/>
        <v>45.41</v>
      </c>
      <c r="AO349" s="92"/>
      <c r="AQ349" s="93"/>
      <c r="AS349" s="93"/>
      <c r="AT349" s="93"/>
      <c r="AU349" s="93"/>
    </row>
    <row r="350" spans="1:47" x14ac:dyDescent="0.25">
      <c r="A350" s="203"/>
      <c r="B350" s="33" t="s">
        <v>1814</v>
      </c>
      <c r="C350" s="96" t="s">
        <v>3385</v>
      </c>
      <c r="D350" s="35">
        <v>1</v>
      </c>
      <c r="E350" s="86">
        <v>40</v>
      </c>
      <c r="F350" s="36">
        <v>240</v>
      </c>
      <c r="G350" s="59">
        <f t="shared" si="148"/>
        <v>57.7</v>
      </c>
      <c r="H350" s="37"/>
      <c r="I350" s="38" t="s">
        <v>158</v>
      </c>
      <c r="J350" s="39">
        <f t="shared" si="149"/>
        <v>0</v>
      </c>
      <c r="K350" s="64" t="s">
        <v>2112</v>
      </c>
      <c r="M350" s="64" t="s">
        <v>2124</v>
      </c>
      <c r="P350" s="68">
        <f t="shared" si="150"/>
        <v>0</v>
      </c>
      <c r="Q350" s="78"/>
      <c r="R350" s="71">
        <f t="shared" si="151"/>
        <v>0</v>
      </c>
      <c r="S350" s="32" t="str">
        <f t="shared" si="152"/>
        <v>-</v>
      </c>
      <c r="T350" s="2">
        <v>46.16</v>
      </c>
      <c r="U350" s="2"/>
      <c r="V350" s="49">
        <v>1.25</v>
      </c>
      <c r="W350" s="49">
        <f t="shared" si="153"/>
        <v>57.699999999999996</v>
      </c>
      <c r="X350" s="50">
        <f t="shared" si="154"/>
        <v>0</v>
      </c>
      <c r="Y350" s="63">
        <f t="shared" si="155"/>
        <v>57.699999999999996</v>
      </c>
      <c r="Z350" s="50">
        <f t="shared" si="156"/>
        <v>57.7</v>
      </c>
      <c r="AA350" s="51"/>
      <c r="AB350" s="52">
        <v>6.6666666666666666E-2</v>
      </c>
      <c r="AC350" s="50">
        <f t="shared" si="157"/>
        <v>0</v>
      </c>
      <c r="AD350" s="50">
        <f t="shared" si="158"/>
        <v>0</v>
      </c>
      <c r="AE350" s="50">
        <f t="shared" si="159"/>
        <v>1.0666666666666667</v>
      </c>
      <c r="AF350" s="53">
        <f t="shared" si="160"/>
        <v>1.07</v>
      </c>
      <c r="AH350" s="4">
        <f t="shared" si="126"/>
        <v>57.7</v>
      </c>
      <c r="AJ350" s="4">
        <f t="shared" si="127"/>
        <v>57.7</v>
      </c>
      <c r="AL350" s="4">
        <f t="shared" si="128"/>
        <v>57.7</v>
      </c>
      <c r="AN350" s="4">
        <f t="shared" si="147"/>
        <v>57.7</v>
      </c>
      <c r="AO350" s="92"/>
      <c r="AQ350" s="93"/>
      <c r="AS350" s="93"/>
      <c r="AT350" s="93"/>
      <c r="AU350" s="93"/>
    </row>
    <row r="351" spans="1:47" x14ac:dyDescent="0.25">
      <c r="A351" s="203"/>
      <c r="B351" s="33" t="s">
        <v>1815</v>
      </c>
      <c r="C351" s="96" t="s">
        <v>3386</v>
      </c>
      <c r="D351" s="35">
        <v>1</v>
      </c>
      <c r="E351" s="86">
        <v>40</v>
      </c>
      <c r="F351" s="36">
        <v>160</v>
      </c>
      <c r="G351" s="59">
        <f t="shared" si="148"/>
        <v>65.180000000000007</v>
      </c>
      <c r="H351" s="37"/>
      <c r="I351" s="38" t="s">
        <v>158</v>
      </c>
      <c r="J351" s="39">
        <f t="shared" si="149"/>
        <v>0</v>
      </c>
      <c r="K351" s="64" t="s">
        <v>2113</v>
      </c>
      <c r="M351" s="64" t="s">
        <v>2125</v>
      </c>
      <c r="P351" s="68">
        <f t="shared" si="150"/>
        <v>0</v>
      </c>
      <c r="Q351" s="78"/>
      <c r="R351" s="71">
        <f t="shared" si="151"/>
        <v>0</v>
      </c>
      <c r="S351" s="32" t="str">
        <f t="shared" si="152"/>
        <v>-</v>
      </c>
      <c r="T351" s="2">
        <v>52.14</v>
      </c>
      <c r="U351" s="2"/>
      <c r="V351" s="49">
        <v>1.25</v>
      </c>
      <c r="W351" s="49">
        <f t="shared" si="153"/>
        <v>65.174999999999997</v>
      </c>
      <c r="X351" s="50">
        <f t="shared" si="154"/>
        <v>0</v>
      </c>
      <c r="Y351" s="63">
        <f t="shared" si="155"/>
        <v>65.174999999999997</v>
      </c>
      <c r="Z351" s="50">
        <f t="shared" si="156"/>
        <v>65.180000000000007</v>
      </c>
      <c r="AA351" s="51"/>
      <c r="AB351" s="52">
        <v>0.1</v>
      </c>
      <c r="AC351" s="50">
        <f t="shared" si="157"/>
        <v>0</v>
      </c>
      <c r="AD351" s="50">
        <f t="shared" si="158"/>
        <v>0</v>
      </c>
      <c r="AE351" s="50">
        <f t="shared" si="159"/>
        <v>1.6</v>
      </c>
      <c r="AF351" s="53">
        <f t="shared" si="160"/>
        <v>1.6</v>
      </c>
      <c r="AH351" s="4">
        <f t="shared" si="126"/>
        <v>65.180000000000007</v>
      </c>
      <c r="AJ351" s="4">
        <f t="shared" si="127"/>
        <v>65.180000000000007</v>
      </c>
      <c r="AL351" s="4">
        <f t="shared" si="128"/>
        <v>65.180000000000007</v>
      </c>
      <c r="AN351" s="4">
        <f t="shared" si="147"/>
        <v>65.180000000000007</v>
      </c>
      <c r="AO351" s="92"/>
      <c r="AQ351" s="93"/>
      <c r="AS351" s="93"/>
      <c r="AT351" s="93"/>
      <c r="AU351" s="93"/>
    </row>
    <row r="352" spans="1:47" x14ac:dyDescent="0.25">
      <c r="A352" s="203"/>
      <c r="B352" s="33" t="s">
        <v>1816</v>
      </c>
      <c r="C352" s="96" t="s">
        <v>3387</v>
      </c>
      <c r="D352" s="35">
        <v>1</v>
      </c>
      <c r="E352" s="86">
        <v>40</v>
      </c>
      <c r="F352" s="36">
        <v>160</v>
      </c>
      <c r="G352" s="59">
        <f t="shared" si="148"/>
        <v>79.150000000000006</v>
      </c>
      <c r="H352" s="37"/>
      <c r="I352" s="38" t="s">
        <v>158</v>
      </c>
      <c r="J352" s="39">
        <f t="shared" si="149"/>
        <v>0</v>
      </c>
      <c r="K352" s="64" t="s">
        <v>2114</v>
      </c>
      <c r="M352" s="64" t="s">
        <v>2126</v>
      </c>
      <c r="P352" s="68">
        <f t="shared" si="150"/>
        <v>0</v>
      </c>
      <c r="Q352" s="78"/>
      <c r="R352" s="71">
        <f t="shared" si="151"/>
        <v>0</v>
      </c>
      <c r="S352" s="32" t="str">
        <f t="shared" si="152"/>
        <v>-</v>
      </c>
      <c r="T352" s="2">
        <v>63.32</v>
      </c>
      <c r="U352" s="2"/>
      <c r="V352" s="49">
        <v>1.25</v>
      </c>
      <c r="W352" s="49">
        <f t="shared" si="153"/>
        <v>79.150000000000006</v>
      </c>
      <c r="X352" s="50">
        <f t="shared" si="154"/>
        <v>0</v>
      </c>
      <c r="Y352" s="63">
        <f t="shared" si="155"/>
        <v>79.150000000000006</v>
      </c>
      <c r="Z352" s="50">
        <f t="shared" si="156"/>
        <v>79.150000000000006</v>
      </c>
      <c r="AA352" s="51"/>
      <c r="AB352" s="52">
        <v>0.1125</v>
      </c>
      <c r="AC352" s="50">
        <f t="shared" si="157"/>
        <v>0</v>
      </c>
      <c r="AD352" s="50">
        <f t="shared" si="158"/>
        <v>0</v>
      </c>
      <c r="AE352" s="50">
        <f t="shared" si="159"/>
        <v>1.8</v>
      </c>
      <c r="AF352" s="53">
        <f t="shared" si="160"/>
        <v>1.8</v>
      </c>
      <c r="AH352" s="4">
        <f t="shared" si="126"/>
        <v>79.150000000000006</v>
      </c>
      <c r="AJ352" s="4">
        <f t="shared" si="127"/>
        <v>79.150000000000006</v>
      </c>
      <c r="AL352" s="4">
        <f t="shared" si="128"/>
        <v>79.150000000000006</v>
      </c>
      <c r="AN352" s="4">
        <f t="shared" si="147"/>
        <v>79.150000000000006</v>
      </c>
      <c r="AO352" s="92"/>
      <c r="AQ352" s="93"/>
      <c r="AS352" s="93"/>
      <c r="AT352" s="93"/>
      <c r="AU352" s="93"/>
    </row>
    <row r="353" spans="1:47" x14ac:dyDescent="0.25">
      <c r="A353" s="203"/>
      <c r="B353" s="33" t="s">
        <v>1817</v>
      </c>
      <c r="C353" s="96" t="s">
        <v>3388</v>
      </c>
      <c r="D353" s="35">
        <v>1</v>
      </c>
      <c r="E353" s="86">
        <v>50</v>
      </c>
      <c r="F353" s="36">
        <v>300</v>
      </c>
      <c r="G353" s="59">
        <f t="shared" si="148"/>
        <v>56.33</v>
      </c>
      <c r="H353" s="37"/>
      <c r="I353" s="38" t="s">
        <v>158</v>
      </c>
      <c r="J353" s="39">
        <f t="shared" si="149"/>
        <v>0</v>
      </c>
      <c r="K353" s="64" t="s">
        <v>2115</v>
      </c>
      <c r="M353" s="64" t="s">
        <v>2127</v>
      </c>
      <c r="P353" s="68">
        <f t="shared" si="150"/>
        <v>0</v>
      </c>
      <c r="Q353" s="78"/>
      <c r="R353" s="71">
        <f t="shared" si="151"/>
        <v>0</v>
      </c>
      <c r="S353" s="32" t="str">
        <f t="shared" si="152"/>
        <v>-</v>
      </c>
      <c r="T353" s="2">
        <v>45.06</v>
      </c>
      <c r="U353" s="2"/>
      <c r="V353" s="49">
        <v>1.25</v>
      </c>
      <c r="W353" s="49">
        <f t="shared" si="153"/>
        <v>56.325000000000003</v>
      </c>
      <c r="X353" s="50">
        <f t="shared" si="154"/>
        <v>0</v>
      </c>
      <c r="Y353" s="63">
        <f t="shared" si="155"/>
        <v>56.325000000000003</v>
      </c>
      <c r="Z353" s="50">
        <f t="shared" si="156"/>
        <v>56.33</v>
      </c>
      <c r="AA353" s="51"/>
      <c r="AB353" s="52">
        <v>6.6666666666666666E-2</v>
      </c>
      <c r="AC353" s="50">
        <f t="shared" si="157"/>
        <v>0</v>
      </c>
      <c r="AD353" s="50">
        <f t="shared" si="158"/>
        <v>0</v>
      </c>
      <c r="AE353" s="50">
        <f t="shared" si="159"/>
        <v>1.0666666666666667</v>
      </c>
      <c r="AF353" s="53">
        <f t="shared" si="160"/>
        <v>1.07</v>
      </c>
      <c r="AH353" s="4">
        <f t="shared" si="126"/>
        <v>56.33</v>
      </c>
      <c r="AJ353" s="4">
        <f t="shared" si="127"/>
        <v>56.33</v>
      </c>
      <c r="AL353" s="4">
        <f t="shared" si="128"/>
        <v>56.33</v>
      </c>
      <c r="AN353" s="4">
        <f t="shared" si="147"/>
        <v>56.33</v>
      </c>
      <c r="AO353" s="92"/>
      <c r="AQ353" s="93"/>
      <c r="AS353" s="93"/>
      <c r="AT353" s="93"/>
      <c r="AU353" s="93"/>
    </row>
    <row r="354" spans="1:47" x14ac:dyDescent="0.25">
      <c r="A354" s="203"/>
      <c r="B354" s="33" t="s">
        <v>1818</v>
      </c>
      <c r="C354" s="96" t="s">
        <v>3389</v>
      </c>
      <c r="D354" s="35">
        <v>1</v>
      </c>
      <c r="E354" s="86">
        <v>40</v>
      </c>
      <c r="F354" s="36">
        <v>240</v>
      </c>
      <c r="G354" s="59">
        <f t="shared" si="148"/>
        <v>66.81</v>
      </c>
      <c r="H354" s="37"/>
      <c r="I354" s="38" t="s">
        <v>158</v>
      </c>
      <c r="J354" s="39">
        <f t="shared" si="149"/>
        <v>0</v>
      </c>
      <c r="K354" s="64" t="s">
        <v>2116</v>
      </c>
      <c r="M354" s="64" t="s">
        <v>2128</v>
      </c>
      <c r="P354" s="68">
        <f t="shared" si="150"/>
        <v>0</v>
      </c>
      <c r="Q354" s="78"/>
      <c r="R354" s="71">
        <f t="shared" si="151"/>
        <v>0</v>
      </c>
      <c r="S354" s="32" t="str">
        <f t="shared" si="152"/>
        <v>-</v>
      </c>
      <c r="T354" s="2">
        <v>53.45</v>
      </c>
      <c r="U354" s="2"/>
      <c r="V354" s="49">
        <v>1.25</v>
      </c>
      <c r="W354" s="49">
        <f t="shared" si="153"/>
        <v>66.8125</v>
      </c>
      <c r="X354" s="50">
        <f t="shared" si="154"/>
        <v>0</v>
      </c>
      <c r="Y354" s="63">
        <f t="shared" si="155"/>
        <v>66.8125</v>
      </c>
      <c r="Z354" s="50">
        <f t="shared" si="156"/>
        <v>66.81</v>
      </c>
      <c r="AA354" s="51"/>
      <c r="AB354" s="52">
        <v>7.4999999999999997E-2</v>
      </c>
      <c r="AC354" s="50">
        <f t="shared" si="157"/>
        <v>0</v>
      </c>
      <c r="AD354" s="50">
        <f t="shared" si="158"/>
        <v>0</v>
      </c>
      <c r="AE354" s="50">
        <f t="shared" si="159"/>
        <v>1.2</v>
      </c>
      <c r="AF354" s="53">
        <f t="shared" si="160"/>
        <v>1.2</v>
      </c>
      <c r="AH354" s="4">
        <f t="shared" si="126"/>
        <v>66.81</v>
      </c>
      <c r="AJ354" s="4">
        <f t="shared" si="127"/>
        <v>66.81</v>
      </c>
      <c r="AL354" s="4">
        <f t="shared" si="128"/>
        <v>66.81</v>
      </c>
      <c r="AN354" s="4">
        <f t="shared" si="147"/>
        <v>66.81</v>
      </c>
      <c r="AO354" s="92"/>
      <c r="AQ354" s="93"/>
      <c r="AS354" s="93"/>
      <c r="AT354" s="93"/>
      <c r="AU354" s="93"/>
    </row>
    <row r="355" spans="1:47" x14ac:dyDescent="0.25">
      <c r="A355" s="203"/>
      <c r="B355" s="33" t="s">
        <v>1819</v>
      </c>
      <c r="C355" s="96" t="s">
        <v>3390</v>
      </c>
      <c r="D355" s="35">
        <v>1</v>
      </c>
      <c r="E355" s="86">
        <v>40</v>
      </c>
      <c r="F355" s="36">
        <v>160</v>
      </c>
      <c r="G355" s="59">
        <f t="shared" si="148"/>
        <v>95.89</v>
      </c>
      <c r="H355" s="37"/>
      <c r="I355" s="38" t="s">
        <v>158</v>
      </c>
      <c r="J355" s="39">
        <f t="shared" si="149"/>
        <v>0</v>
      </c>
      <c r="K355" s="64" t="s">
        <v>2117</v>
      </c>
      <c r="M355" s="64" t="s">
        <v>2129</v>
      </c>
      <c r="P355" s="68">
        <f t="shared" si="150"/>
        <v>0</v>
      </c>
      <c r="Q355" s="78"/>
      <c r="R355" s="71">
        <f t="shared" si="151"/>
        <v>0</v>
      </c>
      <c r="S355" s="32" t="str">
        <f t="shared" si="152"/>
        <v>-</v>
      </c>
      <c r="T355" s="2">
        <v>76.709999999999994</v>
      </c>
      <c r="U355" s="2"/>
      <c r="V355" s="49">
        <v>1.25</v>
      </c>
      <c r="W355" s="49">
        <f t="shared" si="153"/>
        <v>95.887499999999989</v>
      </c>
      <c r="X355" s="50">
        <f t="shared" si="154"/>
        <v>0</v>
      </c>
      <c r="Y355" s="63">
        <f t="shared" si="155"/>
        <v>95.887499999999989</v>
      </c>
      <c r="Z355" s="50">
        <f t="shared" si="156"/>
        <v>95.89</v>
      </c>
      <c r="AA355" s="51"/>
      <c r="AB355" s="52">
        <v>0.1125</v>
      </c>
      <c r="AC355" s="50">
        <f t="shared" si="157"/>
        <v>0</v>
      </c>
      <c r="AD355" s="50">
        <f t="shared" si="158"/>
        <v>0</v>
      </c>
      <c r="AE355" s="50">
        <f t="shared" si="159"/>
        <v>1.8</v>
      </c>
      <c r="AF355" s="53">
        <f t="shared" si="160"/>
        <v>1.8</v>
      </c>
      <c r="AH355" s="4">
        <f t="shared" ref="AH355:AH445" si="161">ROUNDUP(AN355,2)</f>
        <v>95.89</v>
      </c>
      <c r="AJ355" s="4">
        <f t="shared" ref="AJ355:AJ445" si="162">IF($V$4,AL355+AF355,AL355)</f>
        <v>95.89</v>
      </c>
      <c r="AL355" s="4">
        <f t="shared" ref="AL355:AL445" si="163">IF($V$5,Z355-Z355*10%,Z355)</f>
        <v>95.89</v>
      </c>
      <c r="AN355" s="4">
        <f t="shared" si="147"/>
        <v>95.89</v>
      </c>
      <c r="AO355" s="92"/>
      <c r="AQ355" s="93"/>
      <c r="AS355" s="93"/>
      <c r="AT355" s="93"/>
      <c r="AU355" s="93"/>
    </row>
    <row r="356" spans="1:47" x14ac:dyDescent="0.25">
      <c r="A356" s="204"/>
      <c r="B356" s="33" t="s">
        <v>1820</v>
      </c>
      <c r="C356" s="96" t="s">
        <v>3391</v>
      </c>
      <c r="D356" s="35">
        <v>1</v>
      </c>
      <c r="E356" s="86">
        <v>25</v>
      </c>
      <c r="F356" s="36">
        <v>100</v>
      </c>
      <c r="G356" s="59">
        <f>AH356</f>
        <v>163.38</v>
      </c>
      <c r="H356" s="37"/>
      <c r="I356" s="38" t="s">
        <v>158</v>
      </c>
      <c r="J356" s="39">
        <f t="shared" si="149"/>
        <v>0</v>
      </c>
      <c r="K356" s="64" t="s">
        <v>2118</v>
      </c>
      <c r="M356" s="64" t="s">
        <v>2130</v>
      </c>
      <c r="P356" s="68">
        <f t="shared" si="150"/>
        <v>0</v>
      </c>
      <c r="Q356" s="78"/>
      <c r="R356" s="71">
        <f>IF(Q356&gt;0,Q356,P356)</f>
        <v>0</v>
      </c>
      <c r="S356" s="32" t="str">
        <f>IF(P356&gt;18,"ПЕРЕБОР","-")</f>
        <v>-</v>
      </c>
      <c r="T356" s="2">
        <v>130.69999999999999</v>
      </c>
      <c r="U356" s="2"/>
      <c r="V356" s="49">
        <v>1.25</v>
      </c>
      <c r="W356" s="49">
        <f t="shared" si="153"/>
        <v>163.375</v>
      </c>
      <c r="X356" s="50">
        <f t="shared" si="154"/>
        <v>0</v>
      </c>
      <c r="Y356" s="63">
        <f>W356-(W356*X356)</f>
        <v>163.375</v>
      </c>
      <c r="Z356" s="50">
        <f>ROUND(Y356,2)</f>
        <v>163.38</v>
      </c>
      <c r="AA356" s="51"/>
      <c r="AB356" s="52">
        <v>0.2</v>
      </c>
      <c r="AC356" s="50">
        <f t="shared" si="157"/>
        <v>0</v>
      </c>
      <c r="AD356" s="50">
        <f>AC356*$P$7</f>
        <v>0</v>
      </c>
      <c r="AE356" s="50">
        <f>AB356*$P$7</f>
        <v>3.2</v>
      </c>
      <c r="AF356" s="53">
        <f>ROUND(AE356,2)</f>
        <v>3.2</v>
      </c>
      <c r="AH356" s="4">
        <f t="shared" si="161"/>
        <v>163.38</v>
      </c>
      <c r="AJ356" s="4">
        <f t="shared" si="162"/>
        <v>163.38</v>
      </c>
      <c r="AL356" s="4">
        <f t="shared" si="163"/>
        <v>163.38</v>
      </c>
      <c r="AN356" s="4">
        <f t="shared" si="147"/>
        <v>163.38</v>
      </c>
      <c r="AO356" s="92"/>
      <c r="AQ356" s="93"/>
      <c r="AS356" s="93"/>
      <c r="AT356" s="93"/>
      <c r="AU356" s="93"/>
    </row>
    <row r="357" spans="1:47" x14ac:dyDescent="0.25">
      <c r="A357" s="201"/>
      <c r="B357" s="199" t="s">
        <v>500</v>
      </c>
      <c r="C357" s="199"/>
      <c r="D357" s="199"/>
      <c r="E357" s="199"/>
      <c r="F357" s="199"/>
      <c r="G357" s="199"/>
      <c r="H357" s="199"/>
      <c r="I357" s="199"/>
      <c r="J357" s="199"/>
      <c r="O357" s="74" t="s">
        <v>500</v>
      </c>
      <c r="P357" s="75"/>
      <c r="Q357" s="76"/>
      <c r="R357" s="71"/>
      <c r="S357" s="71"/>
      <c r="T357"/>
      <c r="U357"/>
      <c r="AB357"/>
      <c r="AC357"/>
      <c r="AD357"/>
      <c r="AE357"/>
      <c r="AN357" s="4"/>
      <c r="AO357" s="92"/>
      <c r="AQ357" s="93"/>
      <c r="AS357" s="93"/>
      <c r="AT357" s="93"/>
      <c r="AU357" s="93"/>
    </row>
    <row r="358" spans="1:47" ht="33" customHeight="1" x14ac:dyDescent="0.25">
      <c r="A358" s="201"/>
      <c r="B358" s="33" t="s">
        <v>501</v>
      </c>
      <c r="C358" s="34" t="s">
        <v>507</v>
      </c>
      <c r="D358" s="35">
        <v>1</v>
      </c>
      <c r="E358" s="86">
        <v>10</v>
      </c>
      <c r="F358" s="36">
        <v>100</v>
      </c>
      <c r="G358" s="59">
        <f>AH358</f>
        <v>308.64</v>
      </c>
      <c r="H358" s="37"/>
      <c r="I358" s="38" t="s">
        <v>158</v>
      </c>
      <c r="J358" s="39">
        <f>G358*H358</f>
        <v>0</v>
      </c>
      <c r="K358" s="64" t="s">
        <v>1217</v>
      </c>
      <c r="M358" s="64" t="s">
        <v>1218</v>
      </c>
      <c r="P358" s="68">
        <f>$P$8</f>
        <v>0</v>
      </c>
      <c r="Q358" s="78"/>
      <c r="R358" s="71">
        <f>IF(Q358&gt;0,Q358,P358)</f>
        <v>0</v>
      </c>
      <c r="S358" s="32" t="str">
        <f>IF(P358&gt;18,"ПЕРЕБОР","-")</f>
        <v>-</v>
      </c>
      <c r="T358" s="2">
        <v>246.91470000000001</v>
      </c>
      <c r="U358" s="2"/>
      <c r="V358" s="49">
        <v>1.25</v>
      </c>
      <c r="W358" s="49">
        <f>T358*V358</f>
        <v>308.64337499999999</v>
      </c>
      <c r="X358" s="50">
        <f>R358*0.01</f>
        <v>0</v>
      </c>
      <c r="Y358" s="63">
        <f>W358-(W358*X358)</f>
        <v>308.64337499999999</v>
      </c>
      <c r="Z358" s="50">
        <f>ROUND(Y358,2)</f>
        <v>308.64</v>
      </c>
      <c r="AA358" s="51"/>
      <c r="AB358" s="52">
        <v>0.19</v>
      </c>
      <c r="AC358" s="50">
        <f>H358*AB358</f>
        <v>0</v>
      </c>
      <c r="AD358" s="50">
        <f>AC358*$P$7</f>
        <v>0</v>
      </c>
      <c r="AE358" s="50">
        <f>AB358*$P$7</f>
        <v>3.04</v>
      </c>
      <c r="AF358" s="53">
        <f>ROUND(AE358,2)</f>
        <v>3.04</v>
      </c>
      <c r="AH358" s="4">
        <f t="shared" si="161"/>
        <v>308.64</v>
      </c>
      <c r="AJ358" s="4">
        <f t="shared" si="162"/>
        <v>308.64</v>
      </c>
      <c r="AL358" s="4">
        <f t="shared" si="163"/>
        <v>308.64</v>
      </c>
      <c r="AN358" s="4">
        <f t="shared" si="147"/>
        <v>308.64</v>
      </c>
      <c r="AO358" s="92"/>
      <c r="AQ358" s="93"/>
      <c r="AS358" s="93"/>
      <c r="AT358" s="93"/>
      <c r="AU358" s="93"/>
    </row>
    <row r="359" spans="1:47" ht="33" customHeight="1" x14ac:dyDescent="0.25">
      <c r="A359" s="201"/>
      <c r="B359" s="33" t="s">
        <v>502</v>
      </c>
      <c r="C359" s="34" t="s">
        <v>506</v>
      </c>
      <c r="D359" s="35">
        <v>1</v>
      </c>
      <c r="E359" s="86">
        <v>10</v>
      </c>
      <c r="F359" s="36">
        <v>100</v>
      </c>
      <c r="G359" s="59">
        <f>AH359</f>
        <v>195.66</v>
      </c>
      <c r="H359" s="37"/>
      <c r="I359" s="38" t="s">
        <v>158</v>
      </c>
      <c r="J359" s="39">
        <f>G359*H359</f>
        <v>0</v>
      </c>
      <c r="K359" s="64" t="s">
        <v>1219</v>
      </c>
      <c r="M359" s="64" t="s">
        <v>1220</v>
      </c>
      <c r="P359" s="68">
        <f>$P$8</f>
        <v>0</v>
      </c>
      <c r="Q359" s="78"/>
      <c r="R359" s="71">
        <f>IF(Q359&gt;0,Q359,P359)</f>
        <v>0</v>
      </c>
      <c r="S359" s="32" t="str">
        <f>IF(P359&gt;18,"ПЕРЕБОР","-")</f>
        <v>-</v>
      </c>
      <c r="T359" s="2">
        <v>156.52979999999999</v>
      </c>
      <c r="U359" s="2"/>
      <c r="V359" s="49">
        <v>1.25</v>
      </c>
      <c r="W359" s="49">
        <f>T359*V359</f>
        <v>195.66225</v>
      </c>
      <c r="X359" s="50">
        <f>R359*0.01</f>
        <v>0</v>
      </c>
      <c r="Y359" s="63">
        <f>W359-(W359*X359)</f>
        <v>195.66225</v>
      </c>
      <c r="Z359" s="50">
        <f>ROUND(Y359,2)</f>
        <v>195.66</v>
      </c>
      <c r="AA359" s="51"/>
      <c r="AB359" s="52">
        <v>0.16</v>
      </c>
      <c r="AC359" s="50">
        <f>H359*AB359</f>
        <v>0</v>
      </c>
      <c r="AD359" s="50">
        <f>AC359*$P$7</f>
        <v>0</v>
      </c>
      <c r="AE359" s="50">
        <f>AB359*$P$7</f>
        <v>2.56</v>
      </c>
      <c r="AF359" s="53">
        <f>ROUND(AE359,2)</f>
        <v>2.56</v>
      </c>
      <c r="AH359" s="4">
        <f t="shared" si="161"/>
        <v>195.66</v>
      </c>
      <c r="AJ359" s="4">
        <f t="shared" si="162"/>
        <v>195.66</v>
      </c>
      <c r="AL359" s="4">
        <f t="shared" si="163"/>
        <v>195.66</v>
      </c>
      <c r="AN359" s="4">
        <f t="shared" si="147"/>
        <v>195.66</v>
      </c>
      <c r="AO359" s="92"/>
      <c r="AQ359" s="93"/>
      <c r="AS359" s="93"/>
      <c r="AT359" s="93"/>
      <c r="AU359" s="93"/>
    </row>
    <row r="360" spans="1:47" x14ac:dyDescent="0.25">
      <c r="A360" s="201"/>
      <c r="B360" s="199" t="s">
        <v>2586</v>
      </c>
      <c r="C360" s="199"/>
      <c r="D360" s="199"/>
      <c r="E360" s="199"/>
      <c r="F360" s="199"/>
      <c r="G360" s="199"/>
      <c r="H360" s="199"/>
      <c r="I360" s="199"/>
      <c r="J360" s="199"/>
      <c r="O360" s="74" t="s">
        <v>2586</v>
      </c>
      <c r="P360" s="75"/>
      <c r="Q360" s="76"/>
      <c r="R360" s="71"/>
      <c r="S360" s="71"/>
      <c r="T360"/>
      <c r="U360"/>
      <c r="AB360"/>
      <c r="AC360"/>
      <c r="AD360"/>
      <c r="AE360"/>
      <c r="AN360" s="4"/>
      <c r="AO360" s="92"/>
      <c r="AS360" s="93"/>
      <c r="AT360" s="93"/>
      <c r="AU360" s="93"/>
    </row>
    <row r="361" spans="1:47" ht="33" customHeight="1" x14ac:dyDescent="0.25">
      <c r="A361" s="201"/>
      <c r="B361" s="33" t="s">
        <v>2589</v>
      </c>
      <c r="C361" s="96" t="s">
        <v>2587</v>
      </c>
      <c r="D361" s="35">
        <v>1</v>
      </c>
      <c r="E361" s="86">
        <v>25</v>
      </c>
      <c r="F361" s="36">
        <v>50</v>
      </c>
      <c r="G361" s="59">
        <f>AH361</f>
        <v>257.14</v>
      </c>
      <c r="H361" s="37"/>
      <c r="I361" s="38" t="s">
        <v>158</v>
      </c>
      <c r="J361" s="39">
        <f>G361*H361</f>
        <v>0</v>
      </c>
      <c r="K361" s="64" t="s">
        <v>2591</v>
      </c>
      <c r="M361" s="64" t="s">
        <v>2593</v>
      </c>
      <c r="P361" s="68">
        <f>$P$8</f>
        <v>0</v>
      </c>
      <c r="Q361" s="78"/>
      <c r="R361" s="71">
        <f>IF(Q361&gt;0,Q361,P361)</f>
        <v>0</v>
      </c>
      <c r="S361" s="32" t="str">
        <f>IF(P361&gt;18,"ПЕРЕБОР","-")</f>
        <v>-</v>
      </c>
      <c r="T361" s="2">
        <v>205.71</v>
      </c>
      <c r="U361" s="2"/>
      <c r="V361" s="49">
        <v>1.25</v>
      </c>
      <c r="W361" s="49">
        <f>T361*V361</f>
        <v>257.13749999999999</v>
      </c>
      <c r="X361" s="50">
        <f>R361*0.01</f>
        <v>0</v>
      </c>
      <c r="Y361" s="63">
        <f>W361-(W361*X361)</f>
        <v>257.13749999999999</v>
      </c>
      <c r="Z361" s="50">
        <f>ROUND(Y361,2)</f>
        <v>257.14</v>
      </c>
      <c r="AA361" s="51"/>
      <c r="AB361" s="52">
        <v>0.24</v>
      </c>
      <c r="AC361" s="50">
        <f>H361*AB361</f>
        <v>0</v>
      </c>
      <c r="AD361" s="50">
        <f>AC361*$P$7</f>
        <v>0</v>
      </c>
      <c r="AE361" s="50">
        <f>AB361*$P$7</f>
        <v>3.84</v>
      </c>
      <c r="AF361" s="53">
        <f>ROUND(AE361,2)</f>
        <v>3.84</v>
      </c>
      <c r="AH361" s="4">
        <f>ROUNDUP(AN361,2)</f>
        <v>257.14</v>
      </c>
      <c r="AJ361" s="4">
        <f>IF($V$4,AL361+AF361,AL361)</f>
        <v>257.14</v>
      </c>
      <c r="AL361" s="4">
        <f>IF($V$5,Z361-Z361*10%,Z361)</f>
        <v>257.14</v>
      </c>
      <c r="AN361" s="4">
        <f t="shared" si="147"/>
        <v>257.14</v>
      </c>
      <c r="AO361" s="92"/>
      <c r="AQ361" s="93"/>
      <c r="AS361" s="93"/>
      <c r="AT361" s="93"/>
      <c r="AU361" s="93"/>
    </row>
    <row r="362" spans="1:47" ht="33" customHeight="1" x14ac:dyDescent="0.25">
      <c r="A362" s="201"/>
      <c r="B362" s="33" t="s">
        <v>2590</v>
      </c>
      <c r="C362" s="96" t="s">
        <v>2588</v>
      </c>
      <c r="D362" s="35">
        <v>1</v>
      </c>
      <c r="E362" s="86">
        <v>25</v>
      </c>
      <c r="F362" s="36">
        <v>50</v>
      </c>
      <c r="G362" s="59">
        <f>AH362</f>
        <v>367.79</v>
      </c>
      <c r="H362" s="37"/>
      <c r="I362" s="38" t="s">
        <v>158</v>
      </c>
      <c r="J362" s="39">
        <f>G362*H362</f>
        <v>0</v>
      </c>
      <c r="K362" s="64" t="s">
        <v>2592</v>
      </c>
      <c r="M362" s="64" t="s">
        <v>2594</v>
      </c>
      <c r="P362" s="68">
        <f>$P$8</f>
        <v>0</v>
      </c>
      <c r="Q362" s="78"/>
      <c r="R362" s="71">
        <f>IF(Q362&gt;0,Q362,P362)</f>
        <v>0</v>
      </c>
      <c r="S362" s="32" t="str">
        <f>IF(P362&gt;18,"ПЕРЕБОР","-")</f>
        <v>-</v>
      </c>
      <c r="T362" s="2">
        <v>294.23</v>
      </c>
      <c r="U362" s="2"/>
      <c r="V362" s="49">
        <v>1.25</v>
      </c>
      <c r="W362" s="49">
        <f>T362*V362</f>
        <v>367.78750000000002</v>
      </c>
      <c r="X362" s="50">
        <f>R362*0.01</f>
        <v>0</v>
      </c>
      <c r="Y362" s="63">
        <f>W362-(W362*X362)</f>
        <v>367.78750000000002</v>
      </c>
      <c r="Z362" s="50">
        <f>ROUND(Y362,2)</f>
        <v>367.79</v>
      </c>
      <c r="AA362" s="51"/>
      <c r="AB362" s="52">
        <v>0.53</v>
      </c>
      <c r="AC362" s="50">
        <f>H362*AB362</f>
        <v>0</v>
      </c>
      <c r="AD362" s="50">
        <f>AC362*$P$7</f>
        <v>0</v>
      </c>
      <c r="AE362" s="50">
        <f>AB362*$P$7</f>
        <v>8.48</v>
      </c>
      <c r="AF362" s="53">
        <f>ROUND(AE362,2)</f>
        <v>8.48</v>
      </c>
      <c r="AH362" s="4">
        <f>ROUNDUP(AN362,2)</f>
        <v>367.79</v>
      </c>
      <c r="AJ362" s="4">
        <f>IF($V$4,AL362+AF362,AL362)</f>
        <v>367.79</v>
      </c>
      <c r="AL362" s="4">
        <f>IF($V$5,Z362-Z362*10%,Z362)</f>
        <v>367.79</v>
      </c>
      <c r="AN362" s="4">
        <f t="shared" si="147"/>
        <v>367.79</v>
      </c>
      <c r="AO362" s="92"/>
      <c r="AQ362" s="93"/>
      <c r="AS362" s="93"/>
      <c r="AT362" s="93"/>
      <c r="AU362" s="93"/>
    </row>
    <row r="363" spans="1:47" x14ac:dyDescent="0.25">
      <c r="A363" s="202"/>
      <c r="B363" s="199" t="s">
        <v>2581</v>
      </c>
      <c r="C363" s="199"/>
      <c r="D363" s="199"/>
      <c r="E363" s="199"/>
      <c r="F363" s="199"/>
      <c r="G363" s="199"/>
      <c r="H363" s="199"/>
      <c r="I363" s="199"/>
      <c r="J363" s="199"/>
      <c r="O363" s="74" t="s">
        <v>2581</v>
      </c>
      <c r="P363" s="75"/>
      <c r="Q363" s="76"/>
      <c r="R363" s="71"/>
      <c r="S363" s="71"/>
      <c r="T363"/>
      <c r="U363"/>
      <c r="AB363"/>
      <c r="AC363"/>
      <c r="AD363"/>
      <c r="AE363"/>
      <c r="AN363" s="4"/>
      <c r="AO363" s="92"/>
      <c r="AS363" s="93"/>
      <c r="AT363" s="93"/>
      <c r="AU363" s="93"/>
    </row>
    <row r="364" spans="1:47" ht="75.75" customHeight="1" x14ac:dyDescent="0.25">
      <c r="A364" s="204"/>
      <c r="B364" s="33" t="s">
        <v>2580</v>
      </c>
      <c r="C364" s="34" t="s">
        <v>2579</v>
      </c>
      <c r="D364" s="35">
        <v>1</v>
      </c>
      <c r="E364" s="86">
        <v>10</v>
      </c>
      <c r="F364" s="36">
        <v>40</v>
      </c>
      <c r="G364" s="59">
        <f>AH364</f>
        <v>320.91000000000003</v>
      </c>
      <c r="H364" s="37"/>
      <c r="I364" s="38" t="s">
        <v>158</v>
      </c>
      <c r="J364" s="39">
        <f>G364*H364</f>
        <v>0</v>
      </c>
      <c r="K364" s="64" t="s">
        <v>2582</v>
      </c>
      <c r="M364" s="64" t="s">
        <v>2583</v>
      </c>
      <c r="P364" s="68">
        <f>$P$8</f>
        <v>0</v>
      </c>
      <c r="Q364" s="78"/>
      <c r="R364" s="71">
        <f>IF(Q364&gt;0,Q364,P364)</f>
        <v>0</v>
      </c>
      <c r="S364" s="32" t="str">
        <f>IF(P364&gt;18,"ПЕРЕБОР","-")</f>
        <v>-</v>
      </c>
      <c r="T364" s="2">
        <v>256.73</v>
      </c>
      <c r="U364" s="2"/>
      <c r="V364" s="49">
        <v>1.25</v>
      </c>
      <c r="W364" s="49">
        <f>T364*V364</f>
        <v>320.91250000000002</v>
      </c>
      <c r="X364" s="50">
        <f>R364*0.01</f>
        <v>0</v>
      </c>
      <c r="Y364" s="63">
        <f>W364-(W364*X364)</f>
        <v>320.91250000000002</v>
      </c>
      <c r="Z364" s="50">
        <f>ROUND(Y364,2)</f>
        <v>320.91000000000003</v>
      </c>
      <c r="AA364" s="51"/>
      <c r="AB364" s="52">
        <v>0.30249999999999999</v>
      </c>
      <c r="AC364" s="50">
        <f>H364*AB364</f>
        <v>0</v>
      </c>
      <c r="AD364" s="50">
        <f>AC364*$P$7</f>
        <v>0</v>
      </c>
      <c r="AE364" s="50">
        <f>AB364*$P$7</f>
        <v>4.84</v>
      </c>
      <c r="AF364" s="53">
        <f>ROUND(AE364,2)</f>
        <v>4.84</v>
      </c>
      <c r="AH364" s="4">
        <f t="shared" si="161"/>
        <v>320.91000000000003</v>
      </c>
      <c r="AJ364" s="4">
        <f t="shared" si="162"/>
        <v>320.91000000000003</v>
      </c>
      <c r="AL364" s="4">
        <f t="shared" si="163"/>
        <v>320.91000000000003</v>
      </c>
      <c r="AN364" s="4">
        <f t="shared" si="147"/>
        <v>320.91000000000003</v>
      </c>
      <c r="AO364" s="92"/>
      <c r="AQ364" s="93"/>
      <c r="AS364" s="93"/>
      <c r="AT364" s="93"/>
      <c r="AU364" s="93"/>
    </row>
    <row r="365" spans="1:47" x14ac:dyDescent="0.25">
      <c r="A365" s="202"/>
      <c r="B365" s="199" t="s">
        <v>2494</v>
      </c>
      <c r="C365" s="199"/>
      <c r="D365" s="199"/>
      <c r="E365" s="199"/>
      <c r="F365" s="199"/>
      <c r="G365" s="199"/>
      <c r="H365" s="199"/>
      <c r="I365" s="199"/>
      <c r="J365" s="199"/>
      <c r="O365" s="74" t="s">
        <v>2494</v>
      </c>
      <c r="P365" s="75"/>
      <c r="Q365" s="76"/>
      <c r="R365" s="71"/>
      <c r="S365" s="71"/>
      <c r="T365"/>
      <c r="U365"/>
      <c r="AB365"/>
      <c r="AC365"/>
      <c r="AD365"/>
      <c r="AE365"/>
      <c r="AN365" s="4"/>
      <c r="AO365" s="92"/>
      <c r="AS365" s="93"/>
      <c r="AT365" s="93"/>
      <c r="AU365" s="93"/>
    </row>
    <row r="366" spans="1:47" ht="15" customHeight="1" x14ac:dyDescent="0.25">
      <c r="A366" s="203"/>
      <c r="B366" s="33" t="s">
        <v>2487</v>
      </c>
      <c r="C366" s="34" t="s">
        <v>2480</v>
      </c>
      <c r="D366" s="35">
        <v>1</v>
      </c>
      <c r="E366" s="86">
        <v>6</v>
      </c>
      <c r="F366" s="36">
        <v>96</v>
      </c>
      <c r="G366" s="59">
        <f t="shared" ref="G366:G371" si="164">AH366</f>
        <v>222.36</v>
      </c>
      <c r="H366" s="37"/>
      <c r="I366" s="38" t="s">
        <v>158</v>
      </c>
      <c r="J366" s="39">
        <f t="shared" ref="J366:J372" si="165">G366*H366</f>
        <v>0</v>
      </c>
      <c r="K366" s="64" t="s">
        <v>2495</v>
      </c>
      <c r="M366" s="64" t="s">
        <v>2502</v>
      </c>
      <c r="P366" s="68">
        <f t="shared" ref="P366:P372" si="166">$P$8</f>
        <v>0</v>
      </c>
      <c r="Q366" s="78"/>
      <c r="R366" s="71">
        <f t="shared" ref="R366:R371" si="167">IF(Q366&gt;0,Q366,P366)</f>
        <v>0</v>
      </c>
      <c r="S366" s="32" t="str">
        <f t="shared" ref="S366:S372" si="168">IF(P366&gt;18,"ПЕРЕБОР","-")</f>
        <v>-</v>
      </c>
      <c r="T366" s="2">
        <v>177.89</v>
      </c>
      <c r="U366" s="2"/>
      <c r="V366" s="49">
        <v>1.25</v>
      </c>
      <c r="W366" s="49">
        <f t="shared" ref="W366:W372" si="169">T366*V366</f>
        <v>222.36249999999998</v>
      </c>
      <c r="X366" s="50">
        <f t="shared" ref="X366:X372" si="170">R366*0.01</f>
        <v>0</v>
      </c>
      <c r="Y366" s="63">
        <f t="shared" ref="Y366:Y371" si="171">W366-(W366*X366)</f>
        <v>222.36249999999998</v>
      </c>
      <c r="Z366" s="50">
        <f t="shared" ref="Z366:Z371" si="172">ROUND(Y366,2)</f>
        <v>222.36</v>
      </c>
      <c r="AA366" s="51"/>
      <c r="AB366" s="52">
        <v>0.22916666666666666</v>
      </c>
      <c r="AC366" s="50">
        <f t="shared" ref="AC366:AC372" si="173">H366*AB366</f>
        <v>0</v>
      </c>
      <c r="AD366" s="50">
        <f t="shared" ref="AD366:AD371" si="174">AC366*$P$7</f>
        <v>0</v>
      </c>
      <c r="AE366" s="50">
        <f t="shared" ref="AE366:AE371" si="175">AB366*$P$7</f>
        <v>3.6666666666666665</v>
      </c>
      <c r="AF366" s="53">
        <f t="shared" ref="AF366:AF371" si="176">ROUND(AE366,2)</f>
        <v>3.67</v>
      </c>
      <c r="AH366" s="4">
        <f t="shared" si="161"/>
        <v>222.36</v>
      </c>
      <c r="AJ366" s="4">
        <f t="shared" si="162"/>
        <v>222.36</v>
      </c>
      <c r="AL366" s="4">
        <f t="shared" si="163"/>
        <v>222.36</v>
      </c>
      <c r="AN366" s="4">
        <f t="shared" si="147"/>
        <v>222.36</v>
      </c>
      <c r="AO366" s="92"/>
      <c r="AQ366" s="93"/>
      <c r="AS366" s="93"/>
      <c r="AT366" s="93"/>
      <c r="AU366" s="93"/>
    </row>
    <row r="367" spans="1:47" ht="15" customHeight="1" x14ac:dyDescent="0.25">
      <c r="A367" s="203"/>
      <c r="B367" s="33" t="s">
        <v>2488</v>
      </c>
      <c r="C367" s="34" t="s">
        <v>2481</v>
      </c>
      <c r="D367" s="35">
        <v>1</v>
      </c>
      <c r="E367" s="86">
        <v>6</v>
      </c>
      <c r="F367" s="36">
        <v>96</v>
      </c>
      <c r="G367" s="59">
        <f t="shared" si="164"/>
        <v>280.14999999999998</v>
      </c>
      <c r="H367" s="37"/>
      <c r="I367" s="38" t="s">
        <v>158</v>
      </c>
      <c r="J367" s="39">
        <f t="shared" si="165"/>
        <v>0</v>
      </c>
      <c r="K367" s="64" t="s">
        <v>2496</v>
      </c>
      <c r="M367" s="64" t="s">
        <v>2503</v>
      </c>
      <c r="P367" s="68">
        <f t="shared" si="166"/>
        <v>0</v>
      </c>
      <c r="Q367" s="78"/>
      <c r="R367" s="71">
        <f t="shared" si="167"/>
        <v>0</v>
      </c>
      <c r="S367" s="32" t="str">
        <f t="shared" si="168"/>
        <v>-</v>
      </c>
      <c r="T367" s="2">
        <v>224.1225</v>
      </c>
      <c r="U367" s="2"/>
      <c r="V367" s="49">
        <v>1.25</v>
      </c>
      <c r="W367" s="49">
        <f t="shared" si="169"/>
        <v>280.15312499999999</v>
      </c>
      <c r="X367" s="50">
        <f t="shared" si="170"/>
        <v>0</v>
      </c>
      <c r="Y367" s="63">
        <f t="shared" si="171"/>
        <v>280.15312499999999</v>
      </c>
      <c r="Z367" s="50">
        <f t="shared" si="172"/>
        <v>280.14999999999998</v>
      </c>
      <c r="AA367" s="51"/>
      <c r="AB367" s="52">
        <v>0.24479166666666666</v>
      </c>
      <c r="AC367" s="50">
        <f t="shared" si="173"/>
        <v>0</v>
      </c>
      <c r="AD367" s="50">
        <f t="shared" si="174"/>
        <v>0</v>
      </c>
      <c r="AE367" s="50">
        <f t="shared" si="175"/>
        <v>3.9166666666666665</v>
      </c>
      <c r="AF367" s="53">
        <f t="shared" si="176"/>
        <v>3.92</v>
      </c>
      <c r="AH367" s="4">
        <f t="shared" si="161"/>
        <v>280.14999999999998</v>
      </c>
      <c r="AJ367" s="4">
        <f t="shared" si="162"/>
        <v>280.14999999999998</v>
      </c>
      <c r="AL367" s="4">
        <f t="shared" si="163"/>
        <v>280.14999999999998</v>
      </c>
      <c r="AN367" s="4">
        <f t="shared" si="147"/>
        <v>280.14999999999998</v>
      </c>
      <c r="AO367" s="92"/>
      <c r="AQ367" s="93"/>
      <c r="AS367" s="93"/>
      <c r="AT367" s="93"/>
      <c r="AU367" s="93"/>
    </row>
    <row r="368" spans="1:47" ht="15" customHeight="1" x14ac:dyDescent="0.25">
      <c r="A368" s="203"/>
      <c r="B368" s="33" t="s">
        <v>2489</v>
      </c>
      <c r="C368" s="34" t="s">
        <v>2482</v>
      </c>
      <c r="D368" s="35">
        <v>1</v>
      </c>
      <c r="E368" s="86">
        <v>6</v>
      </c>
      <c r="F368" s="36">
        <v>96</v>
      </c>
      <c r="G368" s="59">
        <f t="shared" si="164"/>
        <v>339.26</v>
      </c>
      <c r="H368" s="37"/>
      <c r="I368" s="38" t="s">
        <v>158</v>
      </c>
      <c r="J368" s="39">
        <f t="shared" si="165"/>
        <v>0</v>
      </c>
      <c r="K368" s="64" t="s">
        <v>2497</v>
      </c>
      <c r="M368" s="64" t="s">
        <v>2504</v>
      </c>
      <c r="P368" s="68">
        <f t="shared" si="166"/>
        <v>0</v>
      </c>
      <c r="Q368" s="78"/>
      <c r="R368" s="71">
        <f t="shared" si="167"/>
        <v>0</v>
      </c>
      <c r="S368" s="32" t="str">
        <f t="shared" si="168"/>
        <v>-</v>
      </c>
      <c r="T368" s="2">
        <v>271.40400000000005</v>
      </c>
      <c r="U368" s="2"/>
      <c r="V368" s="49">
        <v>1.25</v>
      </c>
      <c r="W368" s="49">
        <f t="shared" si="169"/>
        <v>339.25500000000005</v>
      </c>
      <c r="X368" s="50">
        <f t="shared" si="170"/>
        <v>0</v>
      </c>
      <c r="Y368" s="63">
        <f t="shared" si="171"/>
        <v>339.25500000000005</v>
      </c>
      <c r="Z368" s="50">
        <f t="shared" si="172"/>
        <v>339.26</v>
      </c>
      <c r="AA368" s="51"/>
      <c r="AB368" s="52">
        <v>0.25</v>
      </c>
      <c r="AC368" s="50">
        <f t="shared" si="173"/>
        <v>0</v>
      </c>
      <c r="AD368" s="50">
        <f t="shared" si="174"/>
        <v>0</v>
      </c>
      <c r="AE368" s="50">
        <f t="shared" si="175"/>
        <v>4</v>
      </c>
      <c r="AF368" s="53">
        <f t="shared" si="176"/>
        <v>4</v>
      </c>
      <c r="AH368" s="4">
        <f t="shared" si="161"/>
        <v>339.26</v>
      </c>
      <c r="AJ368" s="4">
        <f t="shared" si="162"/>
        <v>339.26</v>
      </c>
      <c r="AL368" s="4">
        <f t="shared" si="163"/>
        <v>339.26</v>
      </c>
      <c r="AN368" s="4">
        <f t="shared" si="147"/>
        <v>339.26</v>
      </c>
      <c r="AO368" s="92"/>
      <c r="AQ368" s="93"/>
      <c r="AS368" s="93"/>
      <c r="AT368" s="93"/>
      <c r="AU368" s="93"/>
    </row>
    <row r="369" spans="1:47" ht="15" customHeight="1" x14ac:dyDescent="0.25">
      <c r="A369" s="203"/>
      <c r="B369" s="33" t="s">
        <v>2490</v>
      </c>
      <c r="C369" s="34" t="s">
        <v>2483</v>
      </c>
      <c r="D369" s="35">
        <v>1</v>
      </c>
      <c r="E369" s="86">
        <v>6</v>
      </c>
      <c r="F369" s="36">
        <v>96</v>
      </c>
      <c r="G369" s="59">
        <f t="shared" si="164"/>
        <v>355.74</v>
      </c>
      <c r="H369" s="37"/>
      <c r="I369" s="38" t="s">
        <v>158</v>
      </c>
      <c r="J369" s="39">
        <f t="shared" si="165"/>
        <v>0</v>
      </c>
      <c r="K369" s="64" t="s">
        <v>2498</v>
      </c>
      <c r="M369" s="64" t="s">
        <v>2505</v>
      </c>
      <c r="P369" s="68">
        <f t="shared" si="166"/>
        <v>0</v>
      </c>
      <c r="Q369" s="78"/>
      <c r="R369" s="71">
        <f t="shared" si="167"/>
        <v>0</v>
      </c>
      <c r="S369" s="32" t="str">
        <f t="shared" si="168"/>
        <v>-</v>
      </c>
      <c r="T369" s="2">
        <v>284.58999999999997</v>
      </c>
      <c r="U369" s="2"/>
      <c r="V369" s="49">
        <v>1.25</v>
      </c>
      <c r="W369" s="49">
        <f t="shared" si="169"/>
        <v>355.73749999999995</v>
      </c>
      <c r="X369" s="50">
        <f t="shared" si="170"/>
        <v>0</v>
      </c>
      <c r="Y369" s="63">
        <f t="shared" si="171"/>
        <v>355.73749999999995</v>
      </c>
      <c r="Z369" s="50">
        <f t="shared" si="172"/>
        <v>355.74</v>
      </c>
      <c r="AA369" s="51"/>
      <c r="AB369" s="52">
        <v>0.25520833333333331</v>
      </c>
      <c r="AC369" s="50">
        <f t="shared" si="173"/>
        <v>0</v>
      </c>
      <c r="AD369" s="50">
        <f t="shared" si="174"/>
        <v>0</v>
      </c>
      <c r="AE369" s="50">
        <f t="shared" si="175"/>
        <v>4.083333333333333</v>
      </c>
      <c r="AF369" s="53">
        <f t="shared" si="176"/>
        <v>4.08</v>
      </c>
      <c r="AH369" s="4">
        <f t="shared" si="161"/>
        <v>355.74</v>
      </c>
      <c r="AJ369" s="4">
        <f t="shared" si="162"/>
        <v>355.74</v>
      </c>
      <c r="AL369" s="4">
        <f t="shared" si="163"/>
        <v>355.74</v>
      </c>
      <c r="AN369" s="4">
        <f t="shared" si="147"/>
        <v>355.74</v>
      </c>
      <c r="AO369" s="92"/>
      <c r="AQ369" s="93"/>
      <c r="AS369" s="93"/>
      <c r="AT369" s="93"/>
      <c r="AU369" s="93"/>
    </row>
    <row r="370" spans="1:47" ht="15" customHeight="1" x14ac:dyDescent="0.25">
      <c r="A370" s="203"/>
      <c r="B370" s="33" t="s">
        <v>2491</v>
      </c>
      <c r="C370" s="34" t="s">
        <v>2484</v>
      </c>
      <c r="D370" s="35">
        <v>1</v>
      </c>
      <c r="E370" s="86">
        <v>6</v>
      </c>
      <c r="F370" s="36">
        <v>96</v>
      </c>
      <c r="G370" s="59">
        <f t="shared" si="164"/>
        <v>400.23</v>
      </c>
      <c r="H370" s="37"/>
      <c r="I370" s="38" t="s">
        <v>158</v>
      </c>
      <c r="J370" s="39">
        <f t="shared" si="165"/>
        <v>0</v>
      </c>
      <c r="K370" s="64" t="s">
        <v>2499</v>
      </c>
      <c r="M370" s="64" t="s">
        <v>2506</v>
      </c>
      <c r="P370" s="68">
        <f t="shared" si="166"/>
        <v>0</v>
      </c>
      <c r="Q370" s="78"/>
      <c r="R370" s="71">
        <f t="shared" si="167"/>
        <v>0</v>
      </c>
      <c r="S370" s="32" t="str">
        <f t="shared" si="168"/>
        <v>-</v>
      </c>
      <c r="T370" s="2">
        <v>320.18</v>
      </c>
      <c r="U370" s="2"/>
      <c r="V370" s="49">
        <v>1.25</v>
      </c>
      <c r="W370" s="49">
        <f t="shared" si="169"/>
        <v>400.22500000000002</v>
      </c>
      <c r="X370" s="50">
        <f t="shared" si="170"/>
        <v>0</v>
      </c>
      <c r="Y370" s="63">
        <f t="shared" si="171"/>
        <v>400.22500000000002</v>
      </c>
      <c r="Z370" s="50">
        <f t="shared" si="172"/>
        <v>400.23</v>
      </c>
      <c r="AA370" s="51"/>
      <c r="AB370" s="52">
        <v>0.26041666666666669</v>
      </c>
      <c r="AC370" s="50">
        <f t="shared" si="173"/>
        <v>0</v>
      </c>
      <c r="AD370" s="50">
        <f t="shared" si="174"/>
        <v>0</v>
      </c>
      <c r="AE370" s="50">
        <f t="shared" si="175"/>
        <v>4.166666666666667</v>
      </c>
      <c r="AF370" s="53">
        <f t="shared" si="176"/>
        <v>4.17</v>
      </c>
      <c r="AH370" s="4">
        <f t="shared" si="161"/>
        <v>400.23</v>
      </c>
      <c r="AJ370" s="4">
        <f t="shared" si="162"/>
        <v>400.23</v>
      </c>
      <c r="AL370" s="4">
        <f t="shared" si="163"/>
        <v>400.23</v>
      </c>
      <c r="AN370" s="4">
        <f t="shared" si="147"/>
        <v>400.23</v>
      </c>
      <c r="AO370" s="92"/>
      <c r="AQ370" s="93"/>
      <c r="AS370" s="93"/>
      <c r="AT370" s="93"/>
      <c r="AU370" s="93"/>
    </row>
    <row r="371" spans="1:47" ht="15" customHeight="1" x14ac:dyDescent="0.25">
      <c r="A371" s="203"/>
      <c r="B371" s="33" t="s">
        <v>2492</v>
      </c>
      <c r="C371" s="34" t="s">
        <v>2485</v>
      </c>
      <c r="D371" s="35">
        <v>1</v>
      </c>
      <c r="E371" s="86">
        <v>6</v>
      </c>
      <c r="F371" s="36">
        <v>96</v>
      </c>
      <c r="G371" s="59">
        <f t="shared" si="164"/>
        <v>493.81</v>
      </c>
      <c r="H371" s="37"/>
      <c r="I371" s="38" t="s">
        <v>158</v>
      </c>
      <c r="J371" s="39">
        <f t="shared" si="165"/>
        <v>0</v>
      </c>
      <c r="K371" s="64" t="s">
        <v>2500</v>
      </c>
      <c r="M371" s="64" t="s">
        <v>2507</v>
      </c>
      <c r="P371" s="68">
        <f t="shared" si="166"/>
        <v>0</v>
      </c>
      <c r="Q371" s="78"/>
      <c r="R371" s="71">
        <f t="shared" si="167"/>
        <v>0</v>
      </c>
      <c r="S371" s="32" t="str">
        <f t="shared" si="168"/>
        <v>-</v>
      </c>
      <c r="T371" s="2">
        <v>395.05</v>
      </c>
      <c r="U371" s="2"/>
      <c r="V371" s="49">
        <v>1.25</v>
      </c>
      <c r="W371" s="49">
        <f t="shared" si="169"/>
        <v>493.8125</v>
      </c>
      <c r="X371" s="50">
        <f t="shared" si="170"/>
        <v>0</v>
      </c>
      <c r="Y371" s="63">
        <f t="shared" si="171"/>
        <v>493.8125</v>
      </c>
      <c r="Z371" s="50">
        <f t="shared" si="172"/>
        <v>493.81</v>
      </c>
      <c r="AA371" s="51"/>
      <c r="AB371" s="52">
        <v>0.26874999999999999</v>
      </c>
      <c r="AC371" s="50">
        <f t="shared" si="173"/>
        <v>0</v>
      </c>
      <c r="AD371" s="50">
        <f t="shared" si="174"/>
        <v>0</v>
      </c>
      <c r="AE371" s="50">
        <f t="shared" si="175"/>
        <v>4.3</v>
      </c>
      <c r="AF371" s="53">
        <f t="shared" si="176"/>
        <v>4.3</v>
      </c>
      <c r="AH371" s="4">
        <f t="shared" si="161"/>
        <v>493.81</v>
      </c>
      <c r="AJ371" s="4">
        <f t="shared" si="162"/>
        <v>493.81</v>
      </c>
      <c r="AL371" s="4">
        <f t="shared" si="163"/>
        <v>493.81</v>
      </c>
      <c r="AN371" s="4">
        <f t="shared" si="147"/>
        <v>493.81</v>
      </c>
      <c r="AO371" s="92"/>
      <c r="AQ371" s="93"/>
      <c r="AS371" s="93"/>
      <c r="AT371" s="93"/>
      <c r="AU371" s="93"/>
    </row>
    <row r="372" spans="1:47" ht="15" customHeight="1" x14ac:dyDescent="0.25">
      <c r="A372" s="204"/>
      <c r="B372" s="33" t="s">
        <v>2493</v>
      </c>
      <c r="C372" s="34" t="s">
        <v>2486</v>
      </c>
      <c r="D372" s="35">
        <v>1</v>
      </c>
      <c r="E372" s="86">
        <v>6</v>
      </c>
      <c r="F372" s="36">
        <v>96</v>
      </c>
      <c r="G372" s="59">
        <f>AH372</f>
        <v>506.26</v>
      </c>
      <c r="H372" s="37"/>
      <c r="I372" s="38" t="s">
        <v>158</v>
      </c>
      <c r="J372" s="39">
        <f t="shared" si="165"/>
        <v>0</v>
      </c>
      <c r="K372" s="64" t="s">
        <v>2501</v>
      </c>
      <c r="M372" s="64" t="s">
        <v>2508</v>
      </c>
      <c r="P372" s="68">
        <f t="shared" si="166"/>
        <v>0</v>
      </c>
      <c r="Q372" s="78"/>
      <c r="R372" s="71">
        <f>IF(Q372&gt;0,Q372,P372)</f>
        <v>0</v>
      </c>
      <c r="S372" s="32" t="str">
        <f t="shared" si="168"/>
        <v>-</v>
      </c>
      <c r="T372" s="2">
        <v>405.01</v>
      </c>
      <c r="U372" s="2"/>
      <c r="V372" s="49">
        <v>1.25</v>
      </c>
      <c r="W372" s="49">
        <f t="shared" si="169"/>
        <v>506.26249999999999</v>
      </c>
      <c r="X372" s="50">
        <f t="shared" si="170"/>
        <v>0</v>
      </c>
      <c r="Y372" s="63">
        <f>W372-(W372*X372)</f>
        <v>506.26249999999999</v>
      </c>
      <c r="Z372" s="50">
        <f>ROUND(Y372,2)</f>
        <v>506.26</v>
      </c>
      <c r="AA372" s="51"/>
      <c r="AB372" s="52">
        <v>0.27083333333333331</v>
      </c>
      <c r="AC372" s="50">
        <f t="shared" si="173"/>
        <v>0</v>
      </c>
      <c r="AD372" s="50">
        <f>AC372*$P$7</f>
        <v>0</v>
      </c>
      <c r="AE372" s="50">
        <f>AB372*$P$7</f>
        <v>4.333333333333333</v>
      </c>
      <c r="AF372" s="53">
        <f>ROUND(AE372,2)</f>
        <v>4.33</v>
      </c>
      <c r="AH372" s="4">
        <f>ROUNDUP(AN372,2)</f>
        <v>506.26</v>
      </c>
      <c r="AJ372" s="4">
        <f>IF($V$4,AL372+AF372,AL372)</f>
        <v>506.26</v>
      </c>
      <c r="AL372" s="4">
        <f>IF($V$5,Z372-Z372*10%,Z372)</f>
        <v>506.26</v>
      </c>
      <c r="AN372" s="4">
        <f t="shared" si="147"/>
        <v>506.26</v>
      </c>
      <c r="AO372" s="92"/>
      <c r="AQ372" s="93"/>
      <c r="AS372" s="93"/>
      <c r="AT372" s="93"/>
      <c r="AU372" s="93"/>
    </row>
    <row r="373" spans="1:47" x14ac:dyDescent="0.25">
      <c r="A373" s="202"/>
      <c r="B373" s="199" t="s">
        <v>1767</v>
      </c>
      <c r="C373" s="199"/>
      <c r="D373" s="199"/>
      <c r="E373" s="199"/>
      <c r="F373" s="199"/>
      <c r="G373" s="199"/>
      <c r="H373" s="199"/>
      <c r="I373" s="199"/>
      <c r="J373" s="199"/>
      <c r="O373" s="74" t="s">
        <v>1767</v>
      </c>
      <c r="P373" s="75"/>
      <c r="Q373" s="76"/>
      <c r="R373" s="71"/>
      <c r="S373" s="71"/>
      <c r="T373"/>
      <c r="U373"/>
      <c r="AB373"/>
      <c r="AC373"/>
      <c r="AD373"/>
      <c r="AE373"/>
      <c r="AN373" s="4"/>
      <c r="AO373" s="92"/>
      <c r="AS373" s="93"/>
      <c r="AT373" s="93"/>
      <c r="AU373" s="93"/>
    </row>
    <row r="374" spans="1:47" ht="59.25" customHeight="1" x14ac:dyDescent="0.25">
      <c r="A374" s="203"/>
      <c r="B374" s="33" t="s">
        <v>1774</v>
      </c>
      <c r="C374" s="34" t="s">
        <v>1772</v>
      </c>
      <c r="D374" s="35">
        <v>1</v>
      </c>
      <c r="E374" s="86">
        <v>12</v>
      </c>
      <c r="F374" s="36">
        <v>60</v>
      </c>
      <c r="G374" s="59">
        <f>AH374</f>
        <v>469.48</v>
      </c>
      <c r="H374" s="37"/>
      <c r="I374" s="38" t="s">
        <v>158</v>
      </c>
      <c r="J374" s="39">
        <f>G374*H374</f>
        <v>0</v>
      </c>
      <c r="K374" s="64" t="s">
        <v>1768</v>
      </c>
      <c r="M374" s="64" t="s">
        <v>1769</v>
      </c>
      <c r="P374" s="68">
        <f>$P$8</f>
        <v>0</v>
      </c>
      <c r="Q374" s="78"/>
      <c r="R374" s="71">
        <f>IF(Q374&gt;0,Q374,P374)</f>
        <v>0</v>
      </c>
      <c r="S374" s="32" t="str">
        <f>IF(P374&gt;18,"ПЕРЕБОР","-")</f>
        <v>-</v>
      </c>
      <c r="T374" s="2">
        <v>375.58</v>
      </c>
      <c r="U374" s="2"/>
      <c r="V374" s="49">
        <v>1.25</v>
      </c>
      <c r="W374" s="49">
        <f>T374*V374</f>
        <v>469.47499999999997</v>
      </c>
      <c r="X374" s="50">
        <f>R374*0.01</f>
        <v>0</v>
      </c>
      <c r="Y374" s="63">
        <f>W374-(W374*X374)</f>
        <v>469.47499999999997</v>
      </c>
      <c r="Z374" s="50">
        <f>ROUND(Y374,2)</f>
        <v>469.48</v>
      </c>
      <c r="AA374" s="51"/>
      <c r="AB374" s="52">
        <v>0.34166666666666667</v>
      </c>
      <c r="AC374" s="50">
        <f>H374*AB374</f>
        <v>0</v>
      </c>
      <c r="AD374" s="50">
        <f>AC374*$P$7</f>
        <v>0</v>
      </c>
      <c r="AE374" s="50">
        <f>AB374*$P$7</f>
        <v>5.4666666666666668</v>
      </c>
      <c r="AF374" s="53">
        <f>ROUND(AE374,2)</f>
        <v>5.47</v>
      </c>
      <c r="AH374" s="4">
        <f t="shared" si="161"/>
        <v>469.48</v>
      </c>
      <c r="AJ374" s="4">
        <f t="shared" si="162"/>
        <v>469.48</v>
      </c>
      <c r="AL374" s="4">
        <f t="shared" si="163"/>
        <v>469.48</v>
      </c>
      <c r="AN374" s="4">
        <f t="shared" si="147"/>
        <v>469.48</v>
      </c>
      <c r="AO374" s="92"/>
      <c r="AQ374" s="93"/>
      <c r="AS374" s="93"/>
      <c r="AT374" s="93"/>
      <c r="AU374" s="93"/>
    </row>
    <row r="375" spans="1:47" ht="59.25" customHeight="1" x14ac:dyDescent="0.25">
      <c r="A375" s="204"/>
      <c r="B375" s="33" t="s">
        <v>1775</v>
      </c>
      <c r="C375" s="34" t="s">
        <v>1773</v>
      </c>
      <c r="D375" s="35">
        <v>1</v>
      </c>
      <c r="E375" s="86">
        <v>12</v>
      </c>
      <c r="F375" s="36">
        <v>60</v>
      </c>
      <c r="G375" s="59">
        <f>AH375</f>
        <v>394.15</v>
      </c>
      <c r="H375" s="37"/>
      <c r="I375" s="38" t="s">
        <v>158</v>
      </c>
      <c r="J375" s="39">
        <f>G375*H375</f>
        <v>0</v>
      </c>
      <c r="K375" s="64" t="s">
        <v>1770</v>
      </c>
      <c r="M375" s="64" t="s">
        <v>1771</v>
      </c>
      <c r="P375" s="68">
        <f>$P$8</f>
        <v>0</v>
      </c>
      <c r="Q375" s="78"/>
      <c r="R375" s="71">
        <f>IF(Q375&gt;0,Q375,P375)</f>
        <v>0</v>
      </c>
      <c r="S375" s="32" t="str">
        <f>IF(P375&gt;18,"ПЕРЕБОР","-")</f>
        <v>-</v>
      </c>
      <c r="T375" s="2">
        <v>315.32</v>
      </c>
      <c r="U375" s="2"/>
      <c r="V375" s="49">
        <v>1.25</v>
      </c>
      <c r="W375" s="49">
        <f>T375*V375</f>
        <v>394.15</v>
      </c>
      <c r="X375" s="50">
        <f>R375*0.01</f>
        <v>0</v>
      </c>
      <c r="Y375" s="63">
        <f>W375-(W375*X375)</f>
        <v>394.15</v>
      </c>
      <c r="Z375" s="50">
        <f>ROUND(Y375,2)</f>
        <v>394.15</v>
      </c>
      <c r="AA375" s="51"/>
      <c r="AB375" s="52">
        <v>0.375</v>
      </c>
      <c r="AC375" s="50">
        <f>H375*AB375</f>
        <v>0</v>
      </c>
      <c r="AD375" s="50">
        <f>AC375*$P$7</f>
        <v>0</v>
      </c>
      <c r="AE375" s="50">
        <f>AB375*$P$7</f>
        <v>6</v>
      </c>
      <c r="AF375" s="53">
        <f>ROUND(AE375,2)</f>
        <v>6</v>
      </c>
      <c r="AH375" s="4">
        <f t="shared" si="161"/>
        <v>394.15</v>
      </c>
      <c r="AJ375" s="4">
        <f t="shared" si="162"/>
        <v>394.15</v>
      </c>
      <c r="AL375" s="4">
        <f t="shared" si="163"/>
        <v>394.15</v>
      </c>
      <c r="AN375" s="4">
        <f t="shared" si="147"/>
        <v>394.15</v>
      </c>
      <c r="AO375" s="92"/>
      <c r="AQ375" s="93"/>
      <c r="AS375" s="93"/>
      <c r="AT375" s="93"/>
      <c r="AU375" s="93"/>
    </row>
    <row r="376" spans="1:47" x14ac:dyDescent="0.25">
      <c r="A376" s="202"/>
      <c r="B376" s="199" t="s">
        <v>2570</v>
      </c>
      <c r="C376" s="199"/>
      <c r="D376" s="199"/>
      <c r="E376" s="199"/>
      <c r="F376" s="199"/>
      <c r="G376" s="199"/>
      <c r="H376" s="199"/>
      <c r="I376" s="199"/>
      <c r="J376" s="199"/>
      <c r="O376" s="74" t="s">
        <v>2570</v>
      </c>
      <c r="P376" s="75"/>
      <c r="Q376" s="76"/>
      <c r="R376" s="71"/>
      <c r="S376" s="71"/>
      <c r="T376"/>
      <c r="U376"/>
      <c r="AB376"/>
      <c r="AC376"/>
      <c r="AD376"/>
      <c r="AE376"/>
      <c r="AN376" s="4"/>
      <c r="AO376" s="92"/>
      <c r="AS376" s="93"/>
      <c r="AT376" s="93"/>
      <c r="AU376" s="93"/>
    </row>
    <row r="377" spans="1:47" ht="50.25" customHeight="1" x14ac:dyDescent="0.25">
      <c r="A377" s="204"/>
      <c r="B377" s="33" t="s">
        <v>2571</v>
      </c>
      <c r="C377" s="34" t="s">
        <v>2569</v>
      </c>
      <c r="D377" s="35">
        <v>1</v>
      </c>
      <c r="E377" s="86">
        <v>25</v>
      </c>
      <c r="F377" s="36">
        <v>100</v>
      </c>
      <c r="G377" s="59">
        <f>AH377</f>
        <v>256.93</v>
      </c>
      <c r="H377" s="37"/>
      <c r="I377" s="38" t="s">
        <v>158</v>
      </c>
      <c r="J377" s="39">
        <f>G377*H377</f>
        <v>0</v>
      </c>
      <c r="K377" s="64" t="s">
        <v>2572</v>
      </c>
      <c r="M377" s="64" t="s">
        <v>2573</v>
      </c>
      <c r="P377" s="68">
        <f>$P$8</f>
        <v>0</v>
      </c>
      <c r="Q377" s="78"/>
      <c r="R377" s="71">
        <f>IF(Q377&gt;0,Q377,P377)</f>
        <v>0</v>
      </c>
      <c r="S377" s="32" t="str">
        <f>IF(P377&gt;18,"ПЕРЕБОР","-")</f>
        <v>-</v>
      </c>
      <c r="T377" s="2">
        <v>205.54</v>
      </c>
      <c r="U377" s="2"/>
      <c r="V377" s="49">
        <v>1.25</v>
      </c>
      <c r="W377" s="49">
        <f>T377*V377</f>
        <v>256.92500000000001</v>
      </c>
      <c r="X377" s="50">
        <f>R377*0.01</f>
        <v>0</v>
      </c>
      <c r="Y377" s="63">
        <f>W377-(W377*X377)</f>
        <v>256.92500000000001</v>
      </c>
      <c r="Z377" s="50">
        <f>ROUND(Y377,2)</f>
        <v>256.93</v>
      </c>
      <c r="AA377" s="51"/>
      <c r="AB377" s="52">
        <v>0.12</v>
      </c>
      <c r="AC377" s="50">
        <f>H377*AB377</f>
        <v>0</v>
      </c>
      <c r="AD377" s="50">
        <f>AC377*$P$7</f>
        <v>0</v>
      </c>
      <c r="AE377" s="50">
        <f>AB377*$P$7</f>
        <v>1.92</v>
      </c>
      <c r="AF377" s="53">
        <f>ROUND(AE377,2)</f>
        <v>1.92</v>
      </c>
      <c r="AH377" s="4">
        <f t="shared" si="161"/>
        <v>256.93</v>
      </c>
      <c r="AJ377" s="4">
        <f t="shared" si="162"/>
        <v>256.93</v>
      </c>
      <c r="AL377" s="4">
        <f t="shared" si="163"/>
        <v>256.93</v>
      </c>
      <c r="AN377" s="4">
        <f t="shared" si="147"/>
        <v>256.93</v>
      </c>
      <c r="AO377" s="92"/>
      <c r="AQ377" s="93"/>
      <c r="AS377" s="93"/>
      <c r="AT377" s="93"/>
      <c r="AU377" s="93"/>
    </row>
    <row r="378" spans="1:47" x14ac:dyDescent="0.25">
      <c r="A378" s="202"/>
      <c r="B378" s="199" t="s">
        <v>2578</v>
      </c>
      <c r="C378" s="199"/>
      <c r="D378" s="199"/>
      <c r="E378" s="199"/>
      <c r="F378" s="199"/>
      <c r="G378" s="199"/>
      <c r="H378" s="199"/>
      <c r="I378" s="199"/>
      <c r="J378" s="199"/>
      <c r="O378" s="74" t="s">
        <v>2578</v>
      </c>
      <c r="P378" s="75"/>
      <c r="Q378" s="76"/>
      <c r="R378" s="71"/>
      <c r="S378" s="71"/>
      <c r="T378"/>
      <c r="U378"/>
      <c r="AB378"/>
      <c r="AC378"/>
      <c r="AD378"/>
      <c r="AE378"/>
      <c r="AN378" s="4"/>
      <c r="AO378" s="92"/>
      <c r="AS378" s="93"/>
      <c r="AT378" s="93"/>
      <c r="AU378" s="93"/>
    </row>
    <row r="379" spans="1:47" ht="54.75" customHeight="1" x14ac:dyDescent="0.25">
      <c r="A379" s="204"/>
      <c r="B379" s="33" t="s">
        <v>2575</v>
      </c>
      <c r="C379" s="34" t="s">
        <v>2574</v>
      </c>
      <c r="D379" s="35">
        <v>1</v>
      </c>
      <c r="E379" s="86">
        <v>20</v>
      </c>
      <c r="F379" s="36">
        <v>120</v>
      </c>
      <c r="G379" s="59">
        <f>AH379</f>
        <v>125.71</v>
      </c>
      <c r="H379" s="37"/>
      <c r="I379" s="38" t="s">
        <v>158</v>
      </c>
      <c r="J379" s="39">
        <f>G379*H379</f>
        <v>0</v>
      </c>
      <c r="K379" s="64" t="s">
        <v>2576</v>
      </c>
      <c r="M379" s="64" t="s">
        <v>2577</v>
      </c>
      <c r="P379" s="68">
        <f>$P$8</f>
        <v>0</v>
      </c>
      <c r="Q379" s="78"/>
      <c r="R379" s="71">
        <f>IF(Q379&gt;0,Q379,P379)</f>
        <v>0</v>
      </c>
      <c r="S379" s="32" t="str">
        <f>IF(P379&gt;18,"ПЕРЕБОР","-")</f>
        <v>-</v>
      </c>
      <c r="T379" s="2">
        <v>100.57</v>
      </c>
      <c r="U379" s="2"/>
      <c r="V379" s="49">
        <v>1.25</v>
      </c>
      <c r="W379" s="49">
        <f>T379*V379</f>
        <v>125.71249999999999</v>
      </c>
      <c r="X379" s="50">
        <f>R379*0.01</f>
        <v>0</v>
      </c>
      <c r="Y379" s="63">
        <f>W379-(W379*X379)</f>
        <v>125.71249999999999</v>
      </c>
      <c r="Z379" s="50">
        <f>ROUND(Y379,2)</f>
        <v>125.71</v>
      </c>
      <c r="AA379" s="51"/>
      <c r="AB379" s="52">
        <v>0.13333333333333333</v>
      </c>
      <c r="AC379" s="50">
        <f>H379*AB379</f>
        <v>0</v>
      </c>
      <c r="AD379" s="50">
        <f>AC379*$P$7</f>
        <v>0</v>
      </c>
      <c r="AE379" s="50">
        <f>AB379*$P$7</f>
        <v>2.1333333333333333</v>
      </c>
      <c r="AF379" s="53">
        <f>ROUND(AE379,2)</f>
        <v>2.13</v>
      </c>
      <c r="AH379" s="4">
        <f t="shared" si="161"/>
        <v>125.71</v>
      </c>
      <c r="AJ379" s="4">
        <f t="shared" si="162"/>
        <v>125.71</v>
      </c>
      <c r="AL379" s="4">
        <f t="shared" si="163"/>
        <v>125.71</v>
      </c>
      <c r="AN379" s="4">
        <f t="shared" si="147"/>
        <v>125.71</v>
      </c>
      <c r="AO379" s="92"/>
      <c r="AQ379" s="93"/>
      <c r="AS379" s="93"/>
      <c r="AT379" s="93"/>
      <c r="AU379" s="93"/>
    </row>
    <row r="380" spans="1:47" x14ac:dyDescent="0.25">
      <c r="A380" s="201"/>
      <c r="B380" s="199" t="s">
        <v>135</v>
      </c>
      <c r="C380" s="199"/>
      <c r="D380" s="199"/>
      <c r="E380" s="199"/>
      <c r="F380" s="199"/>
      <c r="G380" s="199"/>
      <c r="H380" s="199"/>
      <c r="I380" s="199"/>
      <c r="J380" s="199"/>
      <c r="O380" s="74" t="s">
        <v>135</v>
      </c>
      <c r="P380" s="75"/>
      <c r="Q380" s="76"/>
      <c r="R380" s="71"/>
      <c r="S380" s="71"/>
      <c r="T380"/>
      <c r="U380"/>
      <c r="AB380"/>
      <c r="AC380"/>
      <c r="AD380"/>
      <c r="AE380"/>
      <c r="AN380" s="4"/>
      <c r="AO380" s="92"/>
      <c r="AS380" s="93"/>
      <c r="AT380" s="93"/>
      <c r="AU380" s="93"/>
    </row>
    <row r="381" spans="1:47" ht="16.5" customHeight="1" x14ac:dyDescent="0.25">
      <c r="A381" s="201"/>
      <c r="B381" s="33" t="s">
        <v>288</v>
      </c>
      <c r="C381" s="34" t="s">
        <v>271</v>
      </c>
      <c r="D381" s="35">
        <v>1</v>
      </c>
      <c r="E381" s="86">
        <v>12</v>
      </c>
      <c r="F381" s="36">
        <v>120</v>
      </c>
      <c r="G381" s="59">
        <f>AH381</f>
        <v>90.19</v>
      </c>
      <c r="H381" s="37"/>
      <c r="I381" s="38" t="s">
        <v>158</v>
      </c>
      <c r="J381" s="39">
        <f>G381*H381</f>
        <v>0</v>
      </c>
      <c r="K381" s="64" t="s">
        <v>1221</v>
      </c>
      <c r="M381" s="64" t="s">
        <v>1222</v>
      </c>
      <c r="P381" s="68">
        <f>$P$8</f>
        <v>0</v>
      </c>
      <c r="Q381" s="78"/>
      <c r="R381" s="71">
        <f>IF(Q381&gt;0,Q381,P381)</f>
        <v>0</v>
      </c>
      <c r="S381" s="32" t="str">
        <f>IF(P381&gt;18,"ПЕРЕБОР","-")</f>
        <v>-</v>
      </c>
      <c r="T381" s="2">
        <v>72.150000000000006</v>
      </c>
      <c r="U381" s="2"/>
      <c r="V381" s="49">
        <v>1.25</v>
      </c>
      <c r="W381" s="49">
        <f>T381*V381</f>
        <v>90.1875</v>
      </c>
      <c r="X381" s="50">
        <f>R381*0.01</f>
        <v>0</v>
      </c>
      <c r="Y381" s="63">
        <f>W381-(W381*X381)</f>
        <v>90.1875</v>
      </c>
      <c r="Z381" s="50">
        <f>ROUND(Y381,2)</f>
        <v>90.19</v>
      </c>
      <c r="AA381" s="51"/>
      <c r="AB381" s="52">
        <v>0.11</v>
      </c>
      <c r="AC381" s="50">
        <f>H381*AB381</f>
        <v>0</v>
      </c>
      <c r="AD381" s="50">
        <f>AC381*$P$7</f>
        <v>0</v>
      </c>
      <c r="AE381" s="50">
        <f>AB381*$P$7</f>
        <v>1.76</v>
      </c>
      <c r="AF381" s="53">
        <f>ROUND(AE381,2)</f>
        <v>1.76</v>
      </c>
      <c r="AH381" s="4">
        <f t="shared" si="161"/>
        <v>90.19</v>
      </c>
      <c r="AJ381" s="4">
        <f t="shared" si="162"/>
        <v>90.19</v>
      </c>
      <c r="AL381" s="4">
        <f t="shared" si="163"/>
        <v>90.19</v>
      </c>
      <c r="AN381" s="4">
        <f t="shared" si="147"/>
        <v>90.19</v>
      </c>
      <c r="AO381" s="92"/>
      <c r="AQ381" s="93"/>
      <c r="AS381" s="93"/>
      <c r="AT381" s="93"/>
      <c r="AU381" s="93"/>
    </row>
    <row r="382" spans="1:47" ht="16.5" customHeight="1" x14ac:dyDescent="0.25">
      <c r="A382" s="201"/>
      <c r="B382" s="33" t="s">
        <v>289</v>
      </c>
      <c r="C382" s="34" t="s">
        <v>272</v>
      </c>
      <c r="D382" s="35">
        <v>1</v>
      </c>
      <c r="E382" s="86">
        <v>12</v>
      </c>
      <c r="F382" s="36">
        <v>120</v>
      </c>
      <c r="G382" s="59">
        <f>AH382</f>
        <v>122.83</v>
      </c>
      <c r="H382" s="37"/>
      <c r="I382" s="38" t="s">
        <v>158</v>
      </c>
      <c r="J382" s="39">
        <f>G382*H382</f>
        <v>0</v>
      </c>
      <c r="K382" s="64" t="s">
        <v>1223</v>
      </c>
      <c r="M382" s="64" t="s">
        <v>1224</v>
      </c>
      <c r="P382" s="68">
        <f>$P$8</f>
        <v>0</v>
      </c>
      <c r="Q382" s="78"/>
      <c r="R382" s="71">
        <f>IF(Q382&gt;0,Q382,P382)</f>
        <v>0</v>
      </c>
      <c r="S382" s="32" t="str">
        <f>IF(P382&gt;18,"ПЕРЕБОР","-")</f>
        <v>-</v>
      </c>
      <c r="T382" s="2">
        <v>98.266750000000002</v>
      </c>
      <c r="U382" s="2"/>
      <c r="V382" s="49">
        <v>1.25</v>
      </c>
      <c r="W382" s="49">
        <f>T382*V382</f>
        <v>122.8334375</v>
      </c>
      <c r="X382" s="50">
        <f>R382*0.01</f>
        <v>0</v>
      </c>
      <c r="Y382" s="63">
        <f>W382-(W382*X382)</f>
        <v>122.8334375</v>
      </c>
      <c r="Z382" s="50">
        <f>ROUND(Y382,2)</f>
        <v>122.83</v>
      </c>
      <c r="AA382" s="51"/>
      <c r="AB382" s="52">
        <v>0.2</v>
      </c>
      <c r="AC382" s="50">
        <f>H382*AB382</f>
        <v>0</v>
      </c>
      <c r="AD382" s="50">
        <f>AC382*$P$7</f>
        <v>0</v>
      </c>
      <c r="AE382" s="50">
        <f>AB382*$P$7</f>
        <v>3.2</v>
      </c>
      <c r="AF382" s="53">
        <f>ROUND(AE382,2)</f>
        <v>3.2</v>
      </c>
      <c r="AH382" s="4">
        <f t="shared" si="161"/>
        <v>122.83</v>
      </c>
      <c r="AJ382" s="4">
        <f t="shared" si="162"/>
        <v>122.83</v>
      </c>
      <c r="AL382" s="4">
        <f t="shared" si="163"/>
        <v>122.83</v>
      </c>
      <c r="AN382" s="4">
        <f t="shared" si="147"/>
        <v>122.83</v>
      </c>
      <c r="AO382" s="92"/>
      <c r="AQ382" s="93"/>
      <c r="AS382" s="93"/>
      <c r="AT382" s="93"/>
      <c r="AU382" s="93"/>
    </row>
    <row r="383" spans="1:47" ht="16.5" customHeight="1" x14ac:dyDescent="0.25">
      <c r="A383" s="201"/>
      <c r="B383" s="33" t="s">
        <v>64</v>
      </c>
      <c r="C383" s="34" t="s">
        <v>46</v>
      </c>
      <c r="D383" s="35">
        <v>1</v>
      </c>
      <c r="E383" s="86">
        <v>12</v>
      </c>
      <c r="F383" s="36">
        <v>120</v>
      </c>
      <c r="G383" s="59">
        <f>AH383</f>
        <v>153.08000000000001</v>
      </c>
      <c r="H383" s="37"/>
      <c r="I383" s="38" t="s">
        <v>158</v>
      </c>
      <c r="J383" s="39">
        <f>G383*H383</f>
        <v>0</v>
      </c>
      <c r="K383" s="64" t="s">
        <v>1225</v>
      </c>
      <c r="M383" s="64" t="s">
        <v>1226</v>
      </c>
      <c r="P383" s="68">
        <f>$P$8</f>
        <v>0</v>
      </c>
      <c r="Q383" s="78"/>
      <c r="R383" s="71">
        <f>IF(Q383&gt;0,Q383,P383)</f>
        <v>0</v>
      </c>
      <c r="S383" s="32" t="str">
        <f>IF(P383&gt;18,"ПЕРЕБОР","-")</f>
        <v>-</v>
      </c>
      <c r="T383" s="2">
        <v>122.4615</v>
      </c>
      <c r="U383" s="2"/>
      <c r="V383" s="49">
        <v>1.25</v>
      </c>
      <c r="W383" s="49">
        <f>T383*V383</f>
        <v>153.076875</v>
      </c>
      <c r="X383" s="50">
        <f>R383*0.01</f>
        <v>0</v>
      </c>
      <c r="Y383" s="63">
        <f>W383-(W383*X383)</f>
        <v>153.076875</v>
      </c>
      <c r="Z383" s="50">
        <f>ROUND(Y383,2)</f>
        <v>153.08000000000001</v>
      </c>
      <c r="AA383" s="51"/>
      <c r="AB383" s="52">
        <v>0.19583333333333333</v>
      </c>
      <c r="AC383" s="50">
        <f>H383*AB383</f>
        <v>0</v>
      </c>
      <c r="AD383" s="50">
        <f>AC383*$P$7</f>
        <v>0</v>
      </c>
      <c r="AE383" s="50">
        <f>AB383*$P$7</f>
        <v>3.1333333333333333</v>
      </c>
      <c r="AF383" s="53">
        <f>ROUND(AE383,2)</f>
        <v>3.13</v>
      </c>
      <c r="AH383" s="4">
        <f t="shared" si="161"/>
        <v>153.08000000000001</v>
      </c>
      <c r="AJ383" s="4">
        <f t="shared" si="162"/>
        <v>153.08000000000001</v>
      </c>
      <c r="AL383" s="4">
        <f t="shared" si="163"/>
        <v>153.08000000000001</v>
      </c>
      <c r="AN383" s="4">
        <f t="shared" si="147"/>
        <v>153.08000000000001</v>
      </c>
      <c r="AO383" s="92"/>
      <c r="AQ383" s="93"/>
      <c r="AS383" s="93"/>
      <c r="AT383" s="93"/>
      <c r="AU383" s="93"/>
    </row>
    <row r="384" spans="1:47" ht="16.5" customHeight="1" x14ac:dyDescent="0.25">
      <c r="A384" s="201"/>
      <c r="B384" s="33" t="s">
        <v>315</v>
      </c>
      <c r="C384" s="34" t="s">
        <v>296</v>
      </c>
      <c r="D384" s="35">
        <v>1</v>
      </c>
      <c r="E384" s="86">
        <v>6</v>
      </c>
      <c r="F384" s="36">
        <v>72</v>
      </c>
      <c r="G384" s="59">
        <f>AH384</f>
        <v>227.34</v>
      </c>
      <c r="H384" s="37"/>
      <c r="I384" s="38" t="s">
        <v>158</v>
      </c>
      <c r="J384" s="39">
        <f>G384*H384</f>
        <v>0</v>
      </c>
      <c r="K384" s="64" t="s">
        <v>1227</v>
      </c>
      <c r="M384" s="64" t="s">
        <v>1228</v>
      </c>
      <c r="P384" s="68">
        <f>$P$8</f>
        <v>0</v>
      </c>
      <c r="Q384" s="78"/>
      <c r="R384" s="71">
        <f>IF(Q384&gt;0,Q384,P384)</f>
        <v>0</v>
      </c>
      <c r="S384" s="32" t="str">
        <f>IF(P384&gt;18,"ПЕРЕБОР","-")</f>
        <v>-</v>
      </c>
      <c r="T384" s="2">
        <v>181.87</v>
      </c>
      <c r="U384" s="2"/>
      <c r="V384" s="49">
        <v>1.25</v>
      </c>
      <c r="W384" s="49">
        <f>T384*V384</f>
        <v>227.33750000000001</v>
      </c>
      <c r="X384" s="50">
        <f>R384*0.01</f>
        <v>0</v>
      </c>
      <c r="Y384" s="63">
        <f>W384-(W384*X384)</f>
        <v>227.33750000000001</v>
      </c>
      <c r="Z384" s="50">
        <f>ROUND(Y384,2)</f>
        <v>227.34</v>
      </c>
      <c r="AA384" s="51"/>
      <c r="AB384" s="52">
        <v>0.33300000000000002</v>
      </c>
      <c r="AC384" s="50">
        <f>H384*AB384</f>
        <v>0</v>
      </c>
      <c r="AD384" s="50">
        <f>AC384*$P$7</f>
        <v>0</v>
      </c>
      <c r="AE384" s="50">
        <f>AB384*$P$7</f>
        <v>5.3280000000000003</v>
      </c>
      <c r="AF384" s="53">
        <f>ROUND(AE384,2)</f>
        <v>5.33</v>
      </c>
      <c r="AH384" s="4">
        <f t="shared" si="161"/>
        <v>227.34</v>
      </c>
      <c r="AJ384" s="4">
        <f t="shared" si="162"/>
        <v>227.34</v>
      </c>
      <c r="AL384" s="4">
        <f t="shared" si="163"/>
        <v>227.34</v>
      </c>
      <c r="AN384" s="4">
        <f t="shared" si="147"/>
        <v>227.34</v>
      </c>
      <c r="AO384" s="92"/>
      <c r="AQ384" s="93"/>
      <c r="AS384" s="93"/>
      <c r="AT384" s="93"/>
      <c r="AU384" s="93"/>
    </row>
    <row r="385" spans="1:47" ht="16.5" customHeight="1" x14ac:dyDescent="0.25">
      <c r="A385" s="201"/>
      <c r="B385" s="33" t="s">
        <v>316</v>
      </c>
      <c r="C385" s="34" t="s">
        <v>297</v>
      </c>
      <c r="D385" s="35">
        <v>1</v>
      </c>
      <c r="E385" s="86">
        <v>6</v>
      </c>
      <c r="F385" s="36">
        <v>72</v>
      </c>
      <c r="G385" s="59">
        <f>AH385</f>
        <v>312.38</v>
      </c>
      <c r="H385" s="37"/>
      <c r="I385" s="38" t="s">
        <v>158</v>
      </c>
      <c r="J385" s="39">
        <f>G385*H385</f>
        <v>0</v>
      </c>
      <c r="K385" s="64" t="s">
        <v>1229</v>
      </c>
      <c r="M385" s="64" t="s">
        <v>1230</v>
      </c>
      <c r="P385" s="68">
        <f>$P$8</f>
        <v>0</v>
      </c>
      <c r="Q385" s="78"/>
      <c r="R385" s="71">
        <f>IF(Q385&gt;0,Q385,P385)</f>
        <v>0</v>
      </c>
      <c r="S385" s="32" t="str">
        <f>IF(P385&gt;18,"ПЕРЕБОР","-")</f>
        <v>-</v>
      </c>
      <c r="T385" s="2">
        <v>249.9</v>
      </c>
      <c r="U385" s="2"/>
      <c r="V385" s="49">
        <v>1.25</v>
      </c>
      <c r="W385" s="49">
        <f>T385*V385</f>
        <v>312.375</v>
      </c>
      <c r="X385" s="50">
        <f>R385*0.01</f>
        <v>0</v>
      </c>
      <c r="Y385" s="63">
        <f>W385-(W385*X385)</f>
        <v>312.375</v>
      </c>
      <c r="Z385" s="50">
        <f>ROUND(Y385,2)</f>
        <v>312.38</v>
      </c>
      <c r="AA385" s="51"/>
      <c r="AB385" s="52">
        <v>0.43</v>
      </c>
      <c r="AC385" s="50">
        <f>H385*AB385</f>
        <v>0</v>
      </c>
      <c r="AD385" s="50">
        <f>AC385*$P$7</f>
        <v>0</v>
      </c>
      <c r="AE385" s="50">
        <f>AB385*$P$7</f>
        <v>6.88</v>
      </c>
      <c r="AF385" s="53">
        <f>ROUND(AE385,2)</f>
        <v>6.88</v>
      </c>
      <c r="AH385" s="4">
        <f t="shared" si="161"/>
        <v>312.38</v>
      </c>
      <c r="AJ385" s="4">
        <f t="shared" si="162"/>
        <v>312.38</v>
      </c>
      <c r="AL385" s="4">
        <f t="shared" si="163"/>
        <v>312.38</v>
      </c>
      <c r="AN385" s="4">
        <f t="shared" si="147"/>
        <v>312.38</v>
      </c>
      <c r="AO385" s="92"/>
      <c r="AQ385" s="93"/>
      <c r="AS385" s="93"/>
      <c r="AT385" s="93"/>
      <c r="AU385" s="93"/>
    </row>
    <row r="386" spans="1:47" x14ac:dyDescent="0.25">
      <c r="A386" s="202"/>
      <c r="B386" s="199" t="s">
        <v>1776</v>
      </c>
      <c r="C386" s="199"/>
      <c r="D386" s="199"/>
      <c r="E386" s="199"/>
      <c r="F386" s="199"/>
      <c r="G386" s="199"/>
      <c r="H386" s="199"/>
      <c r="I386" s="199"/>
      <c r="J386" s="199"/>
      <c r="O386" s="74" t="s">
        <v>1776</v>
      </c>
      <c r="P386" s="75"/>
      <c r="Q386" s="76"/>
      <c r="R386" s="71"/>
      <c r="S386" s="71"/>
      <c r="T386"/>
      <c r="U386"/>
      <c r="AB386"/>
      <c r="AC386"/>
      <c r="AD386"/>
      <c r="AE386"/>
      <c r="AN386" s="4"/>
      <c r="AO386" s="92"/>
      <c r="AS386" s="93"/>
      <c r="AT386" s="93"/>
      <c r="AU386" s="93"/>
    </row>
    <row r="387" spans="1:47" ht="33" customHeight="1" x14ac:dyDescent="0.25">
      <c r="A387" s="203"/>
      <c r="B387" s="33" t="s">
        <v>1822</v>
      </c>
      <c r="C387" s="34" t="s">
        <v>1823</v>
      </c>
      <c r="D387" s="43">
        <v>5</v>
      </c>
      <c r="E387" s="86">
        <v>5</v>
      </c>
      <c r="F387" s="36">
        <v>20</v>
      </c>
      <c r="G387" s="59">
        <f>AH387</f>
        <v>296.64</v>
      </c>
      <c r="H387" s="37"/>
      <c r="I387" s="38" t="s">
        <v>158</v>
      </c>
      <c r="J387" s="39">
        <f>G387*H387</f>
        <v>0</v>
      </c>
      <c r="K387" s="64" t="s">
        <v>2204</v>
      </c>
      <c r="L387" s="64" t="s">
        <v>2203</v>
      </c>
      <c r="M387" s="64" t="s">
        <v>2202</v>
      </c>
      <c r="P387" s="68">
        <f>$P$8</f>
        <v>0</v>
      </c>
      <c r="Q387" s="78"/>
      <c r="R387" s="71">
        <f>IF(Q387&gt;0,Q387,P387)</f>
        <v>0</v>
      </c>
      <c r="S387" s="32" t="str">
        <f>IF(P387&gt;18,"ПЕРЕБОР","-")</f>
        <v>-</v>
      </c>
      <c r="T387" s="2">
        <v>237.31</v>
      </c>
      <c r="U387" s="2"/>
      <c r="V387" s="49">
        <v>1.25</v>
      </c>
      <c r="W387" s="49">
        <f>T387*V387</f>
        <v>296.63749999999999</v>
      </c>
      <c r="X387" s="50">
        <f>R387*0.01</f>
        <v>0</v>
      </c>
      <c r="Y387" s="63">
        <f>W387-(W387*X387)</f>
        <v>296.63749999999999</v>
      </c>
      <c r="Z387" s="50">
        <f>ROUND(Y387,2)</f>
        <v>296.64</v>
      </c>
      <c r="AA387" s="51"/>
      <c r="AB387" s="52">
        <v>0.8</v>
      </c>
      <c r="AC387" s="50">
        <f>H387*AB387</f>
        <v>0</v>
      </c>
      <c r="AD387" s="50">
        <f>AC387*$P$7</f>
        <v>0</v>
      </c>
      <c r="AE387" s="50">
        <f>AB387*$P$7</f>
        <v>12.8</v>
      </c>
      <c r="AF387" s="53">
        <f>ROUND(AE387,2)</f>
        <v>12.8</v>
      </c>
      <c r="AH387" s="4">
        <f t="shared" si="161"/>
        <v>296.64</v>
      </c>
      <c r="AJ387" s="4">
        <f t="shared" si="162"/>
        <v>296.64</v>
      </c>
      <c r="AL387" s="4">
        <f t="shared" si="163"/>
        <v>296.64</v>
      </c>
      <c r="AN387" s="4">
        <f t="shared" si="147"/>
        <v>296.64</v>
      </c>
      <c r="AO387" s="92"/>
      <c r="AQ387" s="93"/>
      <c r="AS387" s="93"/>
      <c r="AT387" s="93"/>
      <c r="AU387" s="93"/>
    </row>
    <row r="388" spans="1:47" ht="33" customHeight="1" x14ac:dyDescent="0.25">
      <c r="A388" s="203"/>
      <c r="B388" s="33" t="s">
        <v>1778</v>
      </c>
      <c r="C388" s="34" t="s">
        <v>1777</v>
      </c>
      <c r="D388" s="43">
        <v>5</v>
      </c>
      <c r="E388" s="86">
        <v>5</v>
      </c>
      <c r="F388" s="36">
        <v>20</v>
      </c>
      <c r="G388" s="59">
        <f>AH388</f>
        <v>339.31</v>
      </c>
      <c r="H388" s="37"/>
      <c r="I388" s="38" t="s">
        <v>158</v>
      </c>
      <c r="J388" s="39">
        <f>G388*H388</f>
        <v>0</v>
      </c>
      <c r="K388" s="64" t="s">
        <v>1785</v>
      </c>
      <c r="L388" s="64" t="s">
        <v>1782</v>
      </c>
      <c r="M388" s="64" t="s">
        <v>1780</v>
      </c>
      <c r="P388" s="68">
        <f>$P$8</f>
        <v>0</v>
      </c>
      <c r="Q388" s="78"/>
      <c r="R388" s="71">
        <f>IF(Q388&gt;0,Q388,P388)</f>
        <v>0</v>
      </c>
      <c r="S388" s="32" t="str">
        <f>IF(P388&gt;18,"ПЕРЕБОР","-")</f>
        <v>-</v>
      </c>
      <c r="T388" s="2">
        <v>271.45</v>
      </c>
      <c r="U388" s="2"/>
      <c r="V388" s="49">
        <v>1.25</v>
      </c>
      <c r="W388" s="49">
        <f>T388*V388</f>
        <v>339.3125</v>
      </c>
      <c r="X388" s="50">
        <f>R388*0.01</f>
        <v>0</v>
      </c>
      <c r="Y388" s="63">
        <f>W388-(W388*X388)</f>
        <v>339.3125</v>
      </c>
      <c r="Z388" s="50">
        <f>ROUND(Y388,2)</f>
        <v>339.31</v>
      </c>
      <c r="AA388" s="51"/>
      <c r="AB388" s="52">
        <v>0.82499999999999996</v>
      </c>
      <c r="AC388" s="50">
        <f>H388*AB388</f>
        <v>0</v>
      </c>
      <c r="AD388" s="50">
        <f>AC388*$P$7</f>
        <v>0</v>
      </c>
      <c r="AE388" s="50">
        <f>AB388*$P$7</f>
        <v>13.2</v>
      </c>
      <c r="AF388" s="53">
        <f>ROUND(AE388,2)</f>
        <v>13.2</v>
      </c>
      <c r="AH388" s="4">
        <f t="shared" si="161"/>
        <v>339.31</v>
      </c>
      <c r="AJ388" s="4">
        <f t="shared" si="162"/>
        <v>339.31</v>
      </c>
      <c r="AL388" s="4">
        <f t="shared" si="163"/>
        <v>339.31</v>
      </c>
      <c r="AN388" s="4">
        <f t="shared" si="147"/>
        <v>339.31</v>
      </c>
      <c r="AO388" s="92"/>
      <c r="AQ388" s="93"/>
      <c r="AS388" s="93"/>
      <c r="AT388" s="93"/>
      <c r="AU388" s="93"/>
    </row>
    <row r="389" spans="1:47" ht="33" customHeight="1" x14ac:dyDescent="0.25">
      <c r="A389" s="204"/>
      <c r="B389" s="33" t="s">
        <v>1779</v>
      </c>
      <c r="C389" s="97" t="s">
        <v>3492</v>
      </c>
      <c r="D389" s="43">
        <v>5</v>
      </c>
      <c r="E389" s="86">
        <v>5</v>
      </c>
      <c r="F389" s="36">
        <v>10</v>
      </c>
      <c r="G389" s="59">
        <f>AH389</f>
        <v>737.5</v>
      </c>
      <c r="H389" s="37"/>
      <c r="I389" s="38" t="s">
        <v>158</v>
      </c>
      <c r="J389" s="39">
        <f>G389*H389</f>
        <v>0</v>
      </c>
      <c r="K389" s="64" t="s">
        <v>1784</v>
      </c>
      <c r="L389" s="64" t="s">
        <v>1783</v>
      </c>
      <c r="M389" s="64" t="s">
        <v>1781</v>
      </c>
      <c r="P389" s="68">
        <f>$P$8</f>
        <v>0</v>
      </c>
      <c r="Q389" s="78"/>
      <c r="R389" s="71">
        <f>IF(Q389&gt;0,Q389,P389)</f>
        <v>0</v>
      </c>
      <c r="S389" s="32" t="str">
        <f>IF(P389&gt;18,"ПЕРЕБОР","-")</f>
        <v>-</v>
      </c>
      <c r="T389" s="2">
        <v>590</v>
      </c>
      <c r="U389" s="2"/>
      <c r="V389" s="49">
        <v>1.25</v>
      </c>
      <c r="W389" s="49">
        <f>T389*V389</f>
        <v>737.5</v>
      </c>
      <c r="X389" s="50">
        <f>R389*0.01</f>
        <v>0</v>
      </c>
      <c r="Y389" s="63">
        <f>W389-(W389*X389)</f>
        <v>737.5</v>
      </c>
      <c r="Z389" s="50">
        <f>ROUND(Y389,2)</f>
        <v>737.5</v>
      </c>
      <c r="AA389" s="51"/>
      <c r="AB389" s="52">
        <v>2.6</v>
      </c>
      <c r="AC389" s="50">
        <f>H389*AB389</f>
        <v>0</v>
      </c>
      <c r="AD389" s="50">
        <f>AC389*$P$7</f>
        <v>0</v>
      </c>
      <c r="AE389" s="50">
        <f>AB389*$P$7</f>
        <v>41.6</v>
      </c>
      <c r="AF389" s="53">
        <f>ROUND(AE389,2)</f>
        <v>41.6</v>
      </c>
      <c r="AH389" s="4">
        <f t="shared" si="161"/>
        <v>737.5</v>
      </c>
      <c r="AJ389" s="4">
        <f t="shared" si="162"/>
        <v>737.5</v>
      </c>
      <c r="AL389" s="4">
        <f t="shared" si="163"/>
        <v>737.5</v>
      </c>
      <c r="AN389" s="4">
        <f t="shared" si="147"/>
        <v>737.5</v>
      </c>
      <c r="AO389" s="92"/>
      <c r="AQ389" s="93"/>
      <c r="AS389" s="93"/>
      <c r="AT389" s="93"/>
      <c r="AU389" s="93"/>
    </row>
    <row r="390" spans="1:47" x14ac:dyDescent="0.25">
      <c r="A390" s="202"/>
      <c r="B390" s="199" t="s">
        <v>551</v>
      </c>
      <c r="C390" s="199"/>
      <c r="D390" s="199"/>
      <c r="E390" s="199"/>
      <c r="F390" s="199"/>
      <c r="G390" s="199"/>
      <c r="H390" s="199"/>
      <c r="I390" s="199"/>
      <c r="J390" s="199"/>
      <c r="O390" s="74" t="s">
        <v>551</v>
      </c>
      <c r="P390" s="75"/>
      <c r="Q390" s="76"/>
      <c r="R390" s="71"/>
      <c r="S390" s="71"/>
      <c r="T390"/>
      <c r="U390"/>
      <c r="AB390"/>
      <c r="AC390"/>
      <c r="AD390"/>
      <c r="AE390"/>
      <c r="AN390" s="4"/>
      <c r="AO390" s="92"/>
      <c r="AS390" s="93"/>
      <c r="AT390" s="93"/>
      <c r="AU390" s="93"/>
    </row>
    <row r="391" spans="1:47" ht="16.5" customHeight="1" x14ac:dyDescent="0.25">
      <c r="A391" s="203"/>
      <c r="B391" s="33" t="s">
        <v>2131</v>
      </c>
      <c r="C391" s="34" t="s">
        <v>1867</v>
      </c>
      <c r="D391" s="43">
        <v>25</v>
      </c>
      <c r="E391" s="86">
        <v>4</v>
      </c>
      <c r="F391" s="36">
        <v>16</v>
      </c>
      <c r="G391" s="59">
        <f>AH391</f>
        <v>625.98</v>
      </c>
      <c r="H391" s="37"/>
      <c r="I391" s="38" t="s">
        <v>158</v>
      </c>
      <c r="J391" s="39">
        <f t="shared" ref="J391:J404" si="177">G391*H391</f>
        <v>0</v>
      </c>
      <c r="K391" s="64" t="s">
        <v>2158</v>
      </c>
      <c r="L391" s="64" t="s">
        <v>2157</v>
      </c>
      <c r="M391" s="64" t="s">
        <v>2156</v>
      </c>
      <c r="P391" s="68">
        <f t="shared" ref="P391:P402" si="178">$P$8</f>
        <v>0</v>
      </c>
      <c r="Q391" s="78"/>
      <c r="R391" s="71">
        <f>IF(Q391&gt;0,Q391,P391)</f>
        <v>0</v>
      </c>
      <c r="S391" s="32" t="str">
        <f>IF(P391&gt;18,"ПЕРЕБОР","-")</f>
        <v>-</v>
      </c>
      <c r="T391" s="2">
        <v>500.78</v>
      </c>
      <c r="U391" s="2"/>
      <c r="V391" s="49">
        <v>1.25</v>
      </c>
      <c r="W391" s="49">
        <f t="shared" ref="W391:W404" si="179">T391*V391</f>
        <v>625.97499999999991</v>
      </c>
      <c r="X391" s="50">
        <f t="shared" ref="X391:X404" si="180">R391*0.01</f>
        <v>0</v>
      </c>
      <c r="Y391" s="63">
        <f>W391-(W391*X391)</f>
        <v>625.97499999999991</v>
      </c>
      <c r="Z391" s="50">
        <f>ROUND(Y391,2)</f>
        <v>625.98</v>
      </c>
      <c r="AA391" s="51"/>
      <c r="AB391" s="52">
        <v>0.75</v>
      </c>
      <c r="AC391" s="50">
        <f t="shared" ref="AC391:AC404" si="181">H391*AB391</f>
        <v>0</v>
      </c>
      <c r="AD391" s="50">
        <f>AC391*$P$7</f>
        <v>0</v>
      </c>
      <c r="AE391" s="50">
        <f>AB391*$P$7</f>
        <v>12</v>
      </c>
      <c r="AF391" s="53">
        <f>ROUND(AE391,2)</f>
        <v>12</v>
      </c>
      <c r="AH391" s="4">
        <f t="shared" si="161"/>
        <v>625.98</v>
      </c>
      <c r="AJ391" s="4">
        <f t="shared" si="162"/>
        <v>625.98</v>
      </c>
      <c r="AL391" s="4">
        <f t="shared" si="163"/>
        <v>625.98</v>
      </c>
      <c r="AN391" s="4">
        <f t="shared" si="147"/>
        <v>625.98</v>
      </c>
      <c r="AO391" s="92"/>
      <c r="AQ391" s="93"/>
      <c r="AS391" s="93"/>
      <c r="AT391" s="93"/>
      <c r="AU391" s="93"/>
    </row>
    <row r="392" spans="1:47" ht="16.5" customHeight="1" x14ac:dyDescent="0.25">
      <c r="A392" s="203"/>
      <c r="B392" s="33" t="s">
        <v>552</v>
      </c>
      <c r="C392" s="34" t="s">
        <v>574</v>
      </c>
      <c r="D392" s="43">
        <v>25</v>
      </c>
      <c r="E392" s="86">
        <v>4</v>
      </c>
      <c r="F392" s="36">
        <v>16</v>
      </c>
      <c r="G392" s="59">
        <f>AH392</f>
        <v>645.54</v>
      </c>
      <c r="H392" s="37"/>
      <c r="I392" s="38" t="s">
        <v>158</v>
      </c>
      <c r="J392" s="39">
        <f t="shared" si="177"/>
        <v>0</v>
      </c>
      <c r="K392" s="64" t="s">
        <v>1570</v>
      </c>
      <c r="L392" s="64" t="s">
        <v>1557</v>
      </c>
      <c r="M392" s="64" t="s">
        <v>1231</v>
      </c>
      <c r="P392" s="68">
        <f t="shared" si="178"/>
        <v>0</v>
      </c>
      <c r="Q392" s="78"/>
      <c r="R392" s="71">
        <f>IF(Q392&gt;0,Q392,P392)</f>
        <v>0</v>
      </c>
      <c r="S392" s="32" t="str">
        <f>IF(P392&gt;18,"ПЕРЕБОР","-")</f>
        <v>-</v>
      </c>
      <c r="T392" s="2">
        <v>516.42999999999995</v>
      </c>
      <c r="U392" s="2"/>
      <c r="V392" s="49">
        <v>1.25</v>
      </c>
      <c r="W392" s="49">
        <f t="shared" si="179"/>
        <v>645.53749999999991</v>
      </c>
      <c r="X392" s="50">
        <f t="shared" si="180"/>
        <v>0</v>
      </c>
      <c r="Y392" s="63">
        <f>W392-(W392*X392)</f>
        <v>645.53749999999991</v>
      </c>
      <c r="Z392" s="50">
        <f>ROUND(Y392,2)</f>
        <v>645.54</v>
      </c>
      <c r="AA392" s="51"/>
      <c r="AB392" s="52">
        <v>0.8125</v>
      </c>
      <c r="AC392" s="50">
        <f t="shared" si="181"/>
        <v>0</v>
      </c>
      <c r="AD392" s="50">
        <f>AC392*$P$7</f>
        <v>0</v>
      </c>
      <c r="AE392" s="50">
        <f>AB392*$P$7</f>
        <v>13</v>
      </c>
      <c r="AF392" s="53">
        <f t="shared" ref="AF392:AF404" si="182">ROUND(AE392,2)</f>
        <v>13</v>
      </c>
      <c r="AH392" s="4">
        <f t="shared" si="161"/>
        <v>645.54</v>
      </c>
      <c r="AJ392" s="4">
        <f t="shared" si="162"/>
        <v>645.54</v>
      </c>
      <c r="AL392" s="4">
        <f t="shared" si="163"/>
        <v>645.54</v>
      </c>
      <c r="AN392" s="4">
        <f t="shared" si="147"/>
        <v>645.54</v>
      </c>
      <c r="AO392" s="92"/>
      <c r="AQ392" s="93"/>
      <c r="AS392" s="93"/>
      <c r="AT392" s="93"/>
      <c r="AU392" s="93"/>
    </row>
    <row r="393" spans="1:47" ht="16.5" customHeight="1" x14ac:dyDescent="0.25">
      <c r="A393" s="203"/>
      <c r="B393" s="33" t="s">
        <v>553</v>
      </c>
      <c r="C393" s="34" t="s">
        <v>575</v>
      </c>
      <c r="D393" s="43">
        <v>25</v>
      </c>
      <c r="E393" s="86">
        <v>4</v>
      </c>
      <c r="F393" s="36">
        <v>16</v>
      </c>
      <c r="G393" s="59">
        <f t="shared" ref="G393:G401" si="183">AH393</f>
        <v>665.93</v>
      </c>
      <c r="H393" s="37"/>
      <c r="I393" s="38" t="s">
        <v>158</v>
      </c>
      <c r="J393" s="39">
        <f t="shared" si="177"/>
        <v>0</v>
      </c>
      <c r="K393" s="64" t="s">
        <v>1569</v>
      </c>
      <c r="L393" s="64" t="s">
        <v>1558</v>
      </c>
      <c r="M393" s="64" t="s">
        <v>1232</v>
      </c>
      <c r="P393" s="68">
        <f t="shared" si="178"/>
        <v>0</v>
      </c>
      <c r="Q393" s="78"/>
      <c r="R393" s="71">
        <f>IF(Q393&gt;0,Q393,P393)</f>
        <v>0</v>
      </c>
      <c r="S393" s="32" t="str">
        <f>IF(P393&gt;18,"ПЕРЕБОР","-")</f>
        <v>-</v>
      </c>
      <c r="T393" s="2">
        <v>532.74</v>
      </c>
      <c r="U393" s="2"/>
      <c r="V393" s="49">
        <v>1.25</v>
      </c>
      <c r="W393" s="49">
        <f t="shared" si="179"/>
        <v>665.92499999999995</v>
      </c>
      <c r="X393" s="50">
        <f t="shared" si="180"/>
        <v>0</v>
      </c>
      <c r="Y393" s="63">
        <f t="shared" ref="Y393:Y400" si="184">W393-(W393*X393)</f>
        <v>665.92499999999995</v>
      </c>
      <c r="Z393" s="50">
        <f t="shared" ref="Z393:Z400" si="185">ROUND(Y393,2)</f>
        <v>665.93</v>
      </c>
      <c r="AA393" s="51"/>
      <c r="AB393" s="52">
        <v>0.875</v>
      </c>
      <c r="AC393" s="50">
        <f t="shared" si="181"/>
        <v>0</v>
      </c>
      <c r="AD393" s="50">
        <f t="shared" ref="AD393:AD404" si="186">AC393*$P$7</f>
        <v>0</v>
      </c>
      <c r="AE393" s="50">
        <f t="shared" ref="AE393:AE404" si="187">AB393*$P$7</f>
        <v>14</v>
      </c>
      <c r="AF393" s="53">
        <f t="shared" si="182"/>
        <v>14</v>
      </c>
      <c r="AH393" s="4">
        <f t="shared" si="161"/>
        <v>665.93</v>
      </c>
      <c r="AJ393" s="4">
        <f t="shared" si="162"/>
        <v>665.93</v>
      </c>
      <c r="AL393" s="4">
        <f t="shared" si="163"/>
        <v>665.93</v>
      </c>
      <c r="AN393" s="4">
        <f t="shared" si="147"/>
        <v>665.93</v>
      </c>
      <c r="AO393" s="92"/>
      <c r="AQ393" s="93"/>
      <c r="AS393" s="93"/>
      <c r="AT393" s="93"/>
      <c r="AU393" s="93"/>
    </row>
    <row r="394" spans="1:47" ht="16.5" customHeight="1" x14ac:dyDescent="0.25">
      <c r="A394" s="203"/>
      <c r="B394" s="33" t="s">
        <v>554</v>
      </c>
      <c r="C394" s="34" t="s">
        <v>576</v>
      </c>
      <c r="D394" s="43">
        <v>25</v>
      </c>
      <c r="E394" s="86">
        <v>4</v>
      </c>
      <c r="F394" s="36">
        <v>16</v>
      </c>
      <c r="G394" s="59">
        <f t="shared" si="183"/>
        <v>851.79</v>
      </c>
      <c r="H394" s="37"/>
      <c r="I394" s="38" t="s">
        <v>158</v>
      </c>
      <c r="J394" s="39">
        <f t="shared" si="177"/>
        <v>0</v>
      </c>
      <c r="K394" s="64" t="s">
        <v>1568</v>
      </c>
      <c r="L394" s="64" t="s">
        <v>1559</v>
      </c>
      <c r="M394" s="64" t="s">
        <v>1233</v>
      </c>
      <c r="P394" s="68">
        <f t="shared" si="178"/>
        <v>0</v>
      </c>
      <c r="Q394" s="78"/>
      <c r="R394" s="71">
        <f>IF(Q394&gt;0,Q394,P394)</f>
        <v>0</v>
      </c>
      <c r="S394" s="32" t="str">
        <f>IF(P394&gt;18,"ПЕРЕБОР","-")</f>
        <v>-</v>
      </c>
      <c r="T394" s="2">
        <v>681.42900000000009</v>
      </c>
      <c r="U394" s="2"/>
      <c r="V394" s="49">
        <v>1.25</v>
      </c>
      <c r="W394" s="49">
        <f t="shared" si="179"/>
        <v>851.78625000000011</v>
      </c>
      <c r="X394" s="50">
        <f t="shared" si="180"/>
        <v>0</v>
      </c>
      <c r="Y394" s="63">
        <f t="shared" si="184"/>
        <v>851.78625000000011</v>
      </c>
      <c r="Z394" s="50">
        <f t="shared" si="185"/>
        <v>851.79</v>
      </c>
      <c r="AA394" s="51"/>
      <c r="AB394" s="52">
        <v>1.03125</v>
      </c>
      <c r="AC394" s="50">
        <f t="shared" si="181"/>
        <v>0</v>
      </c>
      <c r="AD394" s="50">
        <f t="shared" si="186"/>
        <v>0</v>
      </c>
      <c r="AE394" s="50">
        <f t="shared" si="187"/>
        <v>16.5</v>
      </c>
      <c r="AF394" s="53">
        <f t="shared" si="182"/>
        <v>16.5</v>
      </c>
      <c r="AH394" s="4">
        <f t="shared" si="161"/>
        <v>851.79</v>
      </c>
      <c r="AJ394" s="4">
        <f t="shared" si="162"/>
        <v>851.79</v>
      </c>
      <c r="AL394" s="4">
        <f t="shared" si="163"/>
        <v>851.79</v>
      </c>
      <c r="AN394" s="4">
        <f t="shared" si="147"/>
        <v>851.79</v>
      </c>
      <c r="AO394" s="92"/>
      <c r="AQ394" s="93"/>
      <c r="AS394" s="93"/>
      <c r="AT394" s="93"/>
      <c r="AU394" s="93"/>
    </row>
    <row r="395" spans="1:47" ht="16.5" customHeight="1" x14ac:dyDescent="0.25">
      <c r="A395" s="203"/>
      <c r="B395" s="33" t="s">
        <v>2132</v>
      </c>
      <c r="C395" s="97" t="s">
        <v>3493</v>
      </c>
      <c r="D395" s="43">
        <v>25</v>
      </c>
      <c r="E395" s="86">
        <v>4</v>
      </c>
      <c r="F395" s="36">
        <v>8</v>
      </c>
      <c r="G395" s="59">
        <f t="shared" si="183"/>
        <v>881.25</v>
      </c>
      <c r="H395" s="37"/>
      <c r="I395" s="38" t="s">
        <v>158</v>
      </c>
      <c r="J395" s="39">
        <f t="shared" si="177"/>
        <v>0</v>
      </c>
      <c r="K395" s="64" t="s">
        <v>2138</v>
      </c>
      <c r="L395" s="64" t="s">
        <v>2144</v>
      </c>
      <c r="M395" s="64" t="s">
        <v>2150</v>
      </c>
      <c r="P395" s="68">
        <f t="shared" si="178"/>
        <v>0</v>
      </c>
      <c r="Q395" s="78"/>
      <c r="R395" s="71">
        <f t="shared" ref="R395:R401" si="188">IF(Q395&gt;0,Q395,P395)</f>
        <v>0</v>
      </c>
      <c r="S395" s="32" t="str">
        <f t="shared" ref="S395:S401" si="189">IF(P395&gt;18,"ПЕРЕБОР","-")</f>
        <v>-</v>
      </c>
      <c r="T395" s="191">
        <v>705</v>
      </c>
      <c r="U395" s="191"/>
      <c r="V395" s="49">
        <v>1.25</v>
      </c>
      <c r="W395" s="49">
        <f t="shared" si="179"/>
        <v>881.25</v>
      </c>
      <c r="X395" s="50">
        <f t="shared" si="180"/>
        <v>0</v>
      </c>
      <c r="Y395" s="63">
        <f t="shared" si="184"/>
        <v>881.25</v>
      </c>
      <c r="Z395" s="50">
        <f t="shared" si="185"/>
        <v>881.25</v>
      </c>
      <c r="AA395" s="51"/>
      <c r="AB395" s="52">
        <v>1.375</v>
      </c>
      <c r="AC395" s="50">
        <f t="shared" si="181"/>
        <v>0</v>
      </c>
      <c r="AD395" s="50">
        <f t="shared" si="186"/>
        <v>0</v>
      </c>
      <c r="AE395" s="50">
        <f t="shared" si="187"/>
        <v>22</v>
      </c>
      <c r="AF395" s="53">
        <f t="shared" si="182"/>
        <v>22</v>
      </c>
      <c r="AH395" s="4">
        <f t="shared" si="161"/>
        <v>881.25</v>
      </c>
      <c r="AJ395" s="4">
        <f t="shared" si="162"/>
        <v>881.25</v>
      </c>
      <c r="AL395" s="4">
        <f t="shared" si="163"/>
        <v>881.25</v>
      </c>
      <c r="AN395" s="4">
        <f t="shared" ref="AN395:AN458" si="190">IF($V$3,AJ395-((AJ395*1.18031)-AJ395),AJ395)</f>
        <v>881.25</v>
      </c>
      <c r="AO395" s="92"/>
      <c r="AQ395" s="93"/>
      <c r="AS395" s="93"/>
      <c r="AT395" s="93"/>
      <c r="AU395" s="93"/>
    </row>
    <row r="396" spans="1:47" ht="16.5" customHeight="1" x14ac:dyDescent="0.25">
      <c r="A396" s="203"/>
      <c r="B396" s="33" t="s">
        <v>2133</v>
      </c>
      <c r="C396" s="97" t="s">
        <v>3494</v>
      </c>
      <c r="D396" s="43">
        <v>25</v>
      </c>
      <c r="E396" s="86">
        <v>4</v>
      </c>
      <c r="F396" s="36">
        <v>8</v>
      </c>
      <c r="G396" s="59">
        <f t="shared" si="183"/>
        <v>912.5</v>
      </c>
      <c r="H396" s="37"/>
      <c r="I396" s="38" t="s">
        <v>158</v>
      </c>
      <c r="J396" s="39">
        <f t="shared" si="177"/>
        <v>0</v>
      </c>
      <c r="K396" s="64" t="s">
        <v>2139</v>
      </c>
      <c r="L396" s="64" t="s">
        <v>2145</v>
      </c>
      <c r="M396" s="64" t="s">
        <v>2151</v>
      </c>
      <c r="P396" s="68">
        <f t="shared" si="178"/>
        <v>0</v>
      </c>
      <c r="Q396" s="78"/>
      <c r="R396" s="71">
        <f t="shared" si="188"/>
        <v>0</v>
      </c>
      <c r="S396" s="32" t="str">
        <f t="shared" si="189"/>
        <v>-</v>
      </c>
      <c r="T396" s="191">
        <v>730</v>
      </c>
      <c r="U396" s="191"/>
      <c r="V396" s="49">
        <v>1.25</v>
      </c>
      <c r="W396" s="49">
        <f t="shared" si="179"/>
        <v>912.5</v>
      </c>
      <c r="X396" s="50">
        <f t="shared" si="180"/>
        <v>0</v>
      </c>
      <c r="Y396" s="63">
        <f t="shared" si="184"/>
        <v>912.5</v>
      </c>
      <c r="Z396" s="50">
        <f t="shared" si="185"/>
        <v>912.5</v>
      </c>
      <c r="AA396" s="51"/>
      <c r="AB396" s="52">
        <v>1.5</v>
      </c>
      <c r="AC396" s="50">
        <f t="shared" si="181"/>
        <v>0</v>
      </c>
      <c r="AD396" s="50">
        <f t="shared" si="186"/>
        <v>0</v>
      </c>
      <c r="AE396" s="50">
        <f t="shared" si="187"/>
        <v>24</v>
      </c>
      <c r="AF396" s="53">
        <f t="shared" si="182"/>
        <v>24</v>
      </c>
      <c r="AH396" s="4">
        <f t="shared" si="161"/>
        <v>912.5</v>
      </c>
      <c r="AJ396" s="4">
        <f t="shared" si="162"/>
        <v>912.5</v>
      </c>
      <c r="AL396" s="4">
        <f t="shared" si="163"/>
        <v>912.5</v>
      </c>
      <c r="AN396" s="4">
        <f t="shared" si="190"/>
        <v>912.5</v>
      </c>
      <c r="AO396" s="92"/>
      <c r="AQ396" s="93"/>
      <c r="AS396" s="93"/>
      <c r="AT396" s="93"/>
      <c r="AU396" s="93"/>
    </row>
    <row r="397" spans="1:47" ht="16.5" customHeight="1" x14ac:dyDescent="0.25">
      <c r="A397" s="203"/>
      <c r="B397" s="33" t="s">
        <v>2134</v>
      </c>
      <c r="C397" s="97" t="s">
        <v>3495</v>
      </c>
      <c r="D397" s="43">
        <v>25</v>
      </c>
      <c r="E397" s="86">
        <v>4</v>
      </c>
      <c r="F397" s="36">
        <v>8</v>
      </c>
      <c r="G397" s="59">
        <f t="shared" si="183"/>
        <v>1025</v>
      </c>
      <c r="H397" s="37"/>
      <c r="I397" s="38" t="s">
        <v>158</v>
      </c>
      <c r="J397" s="39">
        <f t="shared" si="177"/>
        <v>0</v>
      </c>
      <c r="K397" s="64" t="s">
        <v>2140</v>
      </c>
      <c r="L397" s="64" t="s">
        <v>2146</v>
      </c>
      <c r="M397" s="64" t="s">
        <v>2152</v>
      </c>
      <c r="P397" s="68">
        <f t="shared" si="178"/>
        <v>0</v>
      </c>
      <c r="Q397" s="78"/>
      <c r="R397" s="71">
        <f t="shared" si="188"/>
        <v>0</v>
      </c>
      <c r="S397" s="32" t="str">
        <f t="shared" si="189"/>
        <v>-</v>
      </c>
      <c r="T397" s="191">
        <v>820</v>
      </c>
      <c r="U397" s="191"/>
      <c r="V397" s="49">
        <v>1.25</v>
      </c>
      <c r="W397" s="49">
        <f t="shared" si="179"/>
        <v>1025</v>
      </c>
      <c r="X397" s="50">
        <f t="shared" si="180"/>
        <v>0</v>
      </c>
      <c r="Y397" s="63">
        <f t="shared" si="184"/>
        <v>1025</v>
      </c>
      <c r="Z397" s="50">
        <f t="shared" si="185"/>
        <v>1025</v>
      </c>
      <c r="AA397" s="51"/>
      <c r="AB397" s="52">
        <v>1.75</v>
      </c>
      <c r="AC397" s="50">
        <f t="shared" si="181"/>
        <v>0</v>
      </c>
      <c r="AD397" s="50">
        <f t="shared" si="186"/>
        <v>0</v>
      </c>
      <c r="AE397" s="50">
        <f t="shared" si="187"/>
        <v>28</v>
      </c>
      <c r="AF397" s="53">
        <f t="shared" si="182"/>
        <v>28</v>
      </c>
      <c r="AH397" s="4">
        <f t="shared" si="161"/>
        <v>1025</v>
      </c>
      <c r="AJ397" s="4">
        <f t="shared" si="162"/>
        <v>1025</v>
      </c>
      <c r="AL397" s="4">
        <f t="shared" si="163"/>
        <v>1025</v>
      </c>
      <c r="AN397" s="4">
        <f t="shared" si="190"/>
        <v>1025</v>
      </c>
      <c r="AO397" s="92"/>
      <c r="AQ397" s="93"/>
      <c r="AS397" s="93"/>
      <c r="AT397" s="93"/>
      <c r="AU397" s="93"/>
    </row>
    <row r="398" spans="1:47" ht="16.5" customHeight="1" x14ac:dyDescent="0.25">
      <c r="A398" s="203"/>
      <c r="B398" s="33" t="s">
        <v>2135</v>
      </c>
      <c r="C398" s="97" t="s">
        <v>3496</v>
      </c>
      <c r="D398" s="43">
        <v>25</v>
      </c>
      <c r="E398" s="86">
        <v>4</v>
      </c>
      <c r="F398" s="36">
        <v>8</v>
      </c>
      <c r="G398" s="59">
        <f t="shared" si="183"/>
        <v>943.75</v>
      </c>
      <c r="H398" s="37"/>
      <c r="I398" s="38" t="s">
        <v>158</v>
      </c>
      <c r="J398" s="39">
        <f t="shared" si="177"/>
        <v>0</v>
      </c>
      <c r="K398" s="64" t="s">
        <v>2141</v>
      </c>
      <c r="L398" s="64" t="s">
        <v>2147</v>
      </c>
      <c r="M398" s="64" t="s">
        <v>2153</v>
      </c>
      <c r="P398" s="68">
        <f t="shared" si="178"/>
        <v>0</v>
      </c>
      <c r="Q398" s="78"/>
      <c r="R398" s="71">
        <f t="shared" si="188"/>
        <v>0</v>
      </c>
      <c r="S398" s="32" t="str">
        <f t="shared" si="189"/>
        <v>-</v>
      </c>
      <c r="T398" s="191">
        <v>755</v>
      </c>
      <c r="U398" s="191"/>
      <c r="V398" s="49">
        <v>1.25</v>
      </c>
      <c r="W398" s="49">
        <f t="shared" si="179"/>
        <v>943.75</v>
      </c>
      <c r="X398" s="50">
        <f t="shared" si="180"/>
        <v>0</v>
      </c>
      <c r="Y398" s="63">
        <f t="shared" si="184"/>
        <v>943.75</v>
      </c>
      <c r="Z398" s="50">
        <f t="shared" si="185"/>
        <v>943.75</v>
      </c>
      <c r="AA398" s="51"/>
      <c r="AB398" s="52">
        <v>1.6875</v>
      </c>
      <c r="AC398" s="50">
        <f t="shared" si="181"/>
        <v>0</v>
      </c>
      <c r="AD398" s="50">
        <f t="shared" si="186"/>
        <v>0</v>
      </c>
      <c r="AE398" s="50">
        <f t="shared" si="187"/>
        <v>27</v>
      </c>
      <c r="AF398" s="53">
        <f t="shared" si="182"/>
        <v>27</v>
      </c>
      <c r="AH398" s="4">
        <f t="shared" si="161"/>
        <v>943.75</v>
      </c>
      <c r="AJ398" s="4">
        <f t="shared" si="162"/>
        <v>943.75</v>
      </c>
      <c r="AL398" s="4">
        <f t="shared" si="163"/>
        <v>943.75</v>
      </c>
      <c r="AN398" s="4">
        <f t="shared" si="190"/>
        <v>943.75</v>
      </c>
      <c r="AO398" s="92"/>
      <c r="AQ398" s="93"/>
      <c r="AS398" s="93"/>
      <c r="AT398" s="93"/>
      <c r="AU398" s="93"/>
    </row>
    <row r="399" spans="1:47" ht="16.5" customHeight="1" x14ac:dyDescent="0.25">
      <c r="A399" s="203"/>
      <c r="B399" s="33" t="s">
        <v>2136</v>
      </c>
      <c r="C399" s="97" t="s">
        <v>3497</v>
      </c>
      <c r="D399" s="43">
        <v>25</v>
      </c>
      <c r="E399" s="86">
        <v>4</v>
      </c>
      <c r="F399" s="36">
        <v>8</v>
      </c>
      <c r="G399" s="59">
        <f t="shared" si="183"/>
        <v>1087.5</v>
      </c>
      <c r="H399" s="37"/>
      <c r="I399" s="38" t="s">
        <v>158</v>
      </c>
      <c r="J399" s="39">
        <f t="shared" si="177"/>
        <v>0</v>
      </c>
      <c r="K399" s="64" t="s">
        <v>2142</v>
      </c>
      <c r="L399" s="64" t="s">
        <v>2148</v>
      </c>
      <c r="M399" s="64" t="s">
        <v>2154</v>
      </c>
      <c r="P399" s="68">
        <f t="shared" si="178"/>
        <v>0</v>
      </c>
      <c r="Q399" s="78"/>
      <c r="R399" s="71">
        <f t="shared" si="188"/>
        <v>0</v>
      </c>
      <c r="S399" s="32" t="str">
        <f t="shared" si="189"/>
        <v>-</v>
      </c>
      <c r="T399" s="191">
        <v>870</v>
      </c>
      <c r="U399" s="191"/>
      <c r="V399" s="49">
        <v>1.25</v>
      </c>
      <c r="W399" s="49">
        <f t="shared" si="179"/>
        <v>1087.5</v>
      </c>
      <c r="X399" s="50">
        <f t="shared" si="180"/>
        <v>0</v>
      </c>
      <c r="Y399" s="63">
        <f t="shared" si="184"/>
        <v>1087.5</v>
      </c>
      <c r="Z399" s="50">
        <f t="shared" si="185"/>
        <v>1087.5</v>
      </c>
      <c r="AA399" s="51"/>
      <c r="AB399" s="52">
        <v>1.8125</v>
      </c>
      <c r="AC399" s="50">
        <f t="shared" si="181"/>
        <v>0</v>
      </c>
      <c r="AD399" s="50">
        <f t="shared" si="186"/>
        <v>0</v>
      </c>
      <c r="AE399" s="50">
        <f t="shared" si="187"/>
        <v>29</v>
      </c>
      <c r="AF399" s="53">
        <f t="shared" si="182"/>
        <v>29</v>
      </c>
      <c r="AH399" s="4">
        <f t="shared" si="161"/>
        <v>1087.5</v>
      </c>
      <c r="AJ399" s="4">
        <f t="shared" si="162"/>
        <v>1087.5</v>
      </c>
      <c r="AL399" s="4">
        <f t="shared" si="163"/>
        <v>1087.5</v>
      </c>
      <c r="AN399" s="4">
        <f t="shared" si="190"/>
        <v>1087.5</v>
      </c>
      <c r="AO399" s="92"/>
      <c r="AQ399" s="93"/>
      <c r="AS399" s="93"/>
      <c r="AT399" s="93"/>
      <c r="AU399" s="93"/>
    </row>
    <row r="400" spans="1:47" ht="16.5" customHeight="1" x14ac:dyDescent="0.25">
      <c r="A400" s="203"/>
      <c r="B400" s="33" t="s">
        <v>2137</v>
      </c>
      <c r="C400" s="97" t="s">
        <v>3498</v>
      </c>
      <c r="D400" s="43">
        <v>25</v>
      </c>
      <c r="E400" s="86">
        <v>2</v>
      </c>
      <c r="F400" s="36">
        <v>8</v>
      </c>
      <c r="G400" s="59">
        <f t="shared" si="183"/>
        <v>1162.5</v>
      </c>
      <c r="H400" s="37"/>
      <c r="I400" s="38" t="s">
        <v>158</v>
      </c>
      <c r="J400" s="39">
        <f t="shared" si="177"/>
        <v>0</v>
      </c>
      <c r="K400" s="64" t="s">
        <v>2143</v>
      </c>
      <c r="L400" s="64" t="s">
        <v>2149</v>
      </c>
      <c r="M400" s="64" t="s">
        <v>2155</v>
      </c>
      <c r="P400" s="68">
        <f t="shared" si="178"/>
        <v>0</v>
      </c>
      <c r="Q400" s="78"/>
      <c r="R400" s="71">
        <f t="shared" si="188"/>
        <v>0</v>
      </c>
      <c r="S400" s="32" t="str">
        <f t="shared" si="189"/>
        <v>-</v>
      </c>
      <c r="T400" s="191">
        <v>930</v>
      </c>
      <c r="U400" s="191"/>
      <c r="V400" s="49">
        <v>1.25</v>
      </c>
      <c r="W400" s="49">
        <f t="shared" si="179"/>
        <v>1162.5</v>
      </c>
      <c r="X400" s="50">
        <f t="shared" si="180"/>
        <v>0</v>
      </c>
      <c r="Y400" s="63">
        <f t="shared" si="184"/>
        <v>1162.5</v>
      </c>
      <c r="Z400" s="50">
        <f t="shared" si="185"/>
        <v>1162.5</v>
      </c>
      <c r="AA400" s="51"/>
      <c r="AB400" s="52">
        <v>2.125</v>
      </c>
      <c r="AC400" s="50">
        <f t="shared" si="181"/>
        <v>0</v>
      </c>
      <c r="AD400" s="50">
        <f t="shared" si="186"/>
        <v>0</v>
      </c>
      <c r="AE400" s="50">
        <f t="shared" si="187"/>
        <v>34</v>
      </c>
      <c r="AF400" s="53">
        <f t="shared" si="182"/>
        <v>34</v>
      </c>
      <c r="AH400" s="4">
        <f t="shared" si="161"/>
        <v>1162.5</v>
      </c>
      <c r="AJ400" s="4">
        <f t="shared" si="162"/>
        <v>1162.5</v>
      </c>
      <c r="AL400" s="4">
        <f t="shared" si="163"/>
        <v>1162.5</v>
      </c>
      <c r="AN400" s="4">
        <f t="shared" si="190"/>
        <v>1162.5</v>
      </c>
      <c r="AO400" s="92"/>
      <c r="AQ400" s="93"/>
      <c r="AS400" s="93"/>
      <c r="AT400" s="93"/>
      <c r="AU400" s="93"/>
    </row>
    <row r="401" spans="1:47" ht="16.5" customHeight="1" x14ac:dyDescent="0.25">
      <c r="A401" s="203"/>
      <c r="B401" s="33" t="s">
        <v>555</v>
      </c>
      <c r="C401" s="34" t="s">
        <v>577</v>
      </c>
      <c r="D401" s="43">
        <v>25</v>
      </c>
      <c r="E401" s="86">
        <v>2</v>
      </c>
      <c r="F401" s="36">
        <v>4</v>
      </c>
      <c r="G401" s="59">
        <f t="shared" si="183"/>
        <v>1967.69</v>
      </c>
      <c r="H401" s="37"/>
      <c r="I401" s="38" t="s">
        <v>158</v>
      </c>
      <c r="J401" s="39">
        <f t="shared" si="177"/>
        <v>0</v>
      </c>
      <c r="K401" s="64" t="s">
        <v>1567</v>
      </c>
      <c r="L401" s="64" t="s">
        <v>1560</v>
      </c>
      <c r="M401" s="64" t="s">
        <v>1234</v>
      </c>
      <c r="P401" s="68">
        <f t="shared" si="178"/>
        <v>0</v>
      </c>
      <c r="Q401" s="78"/>
      <c r="R401" s="71">
        <f t="shared" si="188"/>
        <v>0</v>
      </c>
      <c r="S401" s="32" t="str">
        <f t="shared" si="189"/>
        <v>-</v>
      </c>
      <c r="T401" s="2">
        <v>1574.15</v>
      </c>
      <c r="U401" s="2"/>
      <c r="V401" s="49">
        <v>1.25</v>
      </c>
      <c r="W401" s="49">
        <f t="shared" si="179"/>
        <v>1967.6875</v>
      </c>
      <c r="X401" s="50">
        <f t="shared" si="180"/>
        <v>0</v>
      </c>
      <c r="Y401" s="63">
        <f>W401-(W401*X401)</f>
        <v>1967.6875</v>
      </c>
      <c r="Z401" s="50">
        <f>ROUND(Y401,2)</f>
        <v>1967.69</v>
      </c>
      <c r="AA401" s="51"/>
      <c r="AB401" s="52">
        <v>4.25</v>
      </c>
      <c r="AC401" s="50">
        <f t="shared" si="181"/>
        <v>0</v>
      </c>
      <c r="AD401" s="50">
        <f t="shared" si="186"/>
        <v>0</v>
      </c>
      <c r="AE401" s="50">
        <f t="shared" si="187"/>
        <v>68</v>
      </c>
      <c r="AF401" s="53">
        <f t="shared" si="182"/>
        <v>68</v>
      </c>
      <c r="AH401" s="4">
        <f t="shared" si="161"/>
        <v>1967.69</v>
      </c>
      <c r="AJ401" s="4">
        <f t="shared" si="162"/>
        <v>1967.69</v>
      </c>
      <c r="AL401" s="4">
        <f t="shared" si="163"/>
        <v>1967.69</v>
      </c>
      <c r="AN401" s="4">
        <f t="shared" si="190"/>
        <v>1967.69</v>
      </c>
      <c r="AO401" s="92"/>
      <c r="AQ401" s="93"/>
      <c r="AS401" s="93"/>
      <c r="AT401" s="93"/>
      <c r="AU401" s="93"/>
    </row>
    <row r="402" spans="1:47" ht="16.5" customHeight="1" x14ac:dyDescent="0.25">
      <c r="A402" s="203"/>
      <c r="B402" s="33" t="s">
        <v>556</v>
      </c>
      <c r="C402" s="34" t="s">
        <v>578</v>
      </c>
      <c r="D402" s="43">
        <v>25</v>
      </c>
      <c r="E402" s="86">
        <v>2</v>
      </c>
      <c r="F402" s="36">
        <v>4</v>
      </c>
      <c r="G402" s="59">
        <f>AH402</f>
        <v>2026.18</v>
      </c>
      <c r="H402" s="37"/>
      <c r="I402" s="38" t="s">
        <v>158</v>
      </c>
      <c r="J402" s="39">
        <f t="shared" si="177"/>
        <v>0</v>
      </c>
      <c r="K402" s="64" t="s">
        <v>1566</v>
      </c>
      <c r="L402" s="64" t="s">
        <v>1561</v>
      </c>
      <c r="M402" s="64" t="s">
        <v>1235</v>
      </c>
      <c r="P402" s="68">
        <f t="shared" si="178"/>
        <v>0</v>
      </c>
      <c r="Q402" s="78"/>
      <c r="R402" s="71">
        <f>IF(Q402&gt;0,Q402,P402)</f>
        <v>0</v>
      </c>
      <c r="S402" s="32" t="str">
        <f t="shared" ref="S402:S492" si="191">IF(P402&gt;18,"ПЕРЕБОР","-")</f>
        <v>-</v>
      </c>
      <c r="T402" s="2">
        <v>1620.94</v>
      </c>
      <c r="U402" s="2"/>
      <c r="V402" s="49">
        <v>1.25</v>
      </c>
      <c r="W402" s="49">
        <f t="shared" si="179"/>
        <v>2026.1750000000002</v>
      </c>
      <c r="X402" s="50">
        <f t="shared" si="180"/>
        <v>0</v>
      </c>
      <c r="Y402" s="63">
        <f>W402-(W402*X402)</f>
        <v>2026.1750000000002</v>
      </c>
      <c r="Z402" s="50">
        <f>ROUND(Y402,2)</f>
        <v>2026.18</v>
      </c>
      <c r="AA402" s="51"/>
      <c r="AB402" s="52">
        <v>4.8250000000000002</v>
      </c>
      <c r="AC402" s="50">
        <f t="shared" si="181"/>
        <v>0</v>
      </c>
      <c r="AD402" s="50">
        <f t="shared" si="186"/>
        <v>0</v>
      </c>
      <c r="AE402" s="50">
        <f t="shared" si="187"/>
        <v>77.2</v>
      </c>
      <c r="AF402" s="53">
        <f t="shared" si="182"/>
        <v>77.2</v>
      </c>
      <c r="AH402" s="4">
        <f t="shared" si="161"/>
        <v>2026.18</v>
      </c>
      <c r="AJ402" s="4">
        <f t="shared" si="162"/>
        <v>2026.18</v>
      </c>
      <c r="AL402" s="4">
        <f t="shared" si="163"/>
        <v>2026.18</v>
      </c>
      <c r="AN402" s="4">
        <f t="shared" si="190"/>
        <v>2026.18</v>
      </c>
      <c r="AO402" s="92"/>
      <c r="AQ402" s="93"/>
      <c r="AS402" s="93"/>
      <c r="AT402" s="93"/>
      <c r="AU402" s="93"/>
    </row>
    <row r="403" spans="1:47" ht="16.5" customHeight="1" x14ac:dyDescent="0.25">
      <c r="A403" s="203"/>
      <c r="B403" s="33" t="s">
        <v>557</v>
      </c>
      <c r="C403" s="34" t="s">
        <v>579</v>
      </c>
      <c r="D403" s="43">
        <v>25</v>
      </c>
      <c r="E403" s="86">
        <v>2</v>
      </c>
      <c r="F403" s="36">
        <v>4</v>
      </c>
      <c r="G403" s="59">
        <f>AH403</f>
        <v>2398.2800000000002</v>
      </c>
      <c r="H403" s="37"/>
      <c r="I403" s="38" t="s">
        <v>158</v>
      </c>
      <c r="J403" s="39">
        <f t="shared" si="177"/>
        <v>0</v>
      </c>
      <c r="K403" s="64" t="s">
        <v>1565</v>
      </c>
      <c r="L403" s="64" t="s">
        <v>1562</v>
      </c>
      <c r="M403" s="64" t="s">
        <v>1236</v>
      </c>
      <c r="P403" s="68">
        <f t="shared" ref="P403:P494" si="192">$P$8</f>
        <v>0</v>
      </c>
      <c r="Q403" s="78"/>
      <c r="R403" s="71">
        <f>IF(Q403&gt;0,Q403,P403)</f>
        <v>0</v>
      </c>
      <c r="S403" s="32" t="str">
        <f t="shared" si="191"/>
        <v>-</v>
      </c>
      <c r="T403" s="2">
        <v>1918.62</v>
      </c>
      <c r="U403" s="2"/>
      <c r="V403" s="49">
        <v>1.25</v>
      </c>
      <c r="W403" s="49">
        <f t="shared" si="179"/>
        <v>2398.2749999999996</v>
      </c>
      <c r="X403" s="50">
        <f t="shared" si="180"/>
        <v>0</v>
      </c>
      <c r="Y403" s="63">
        <f>W403-(W403*X403)</f>
        <v>2398.2749999999996</v>
      </c>
      <c r="Z403" s="50">
        <f>ROUND(Y403,2)</f>
        <v>2398.2800000000002</v>
      </c>
      <c r="AA403" s="51"/>
      <c r="AB403" s="52">
        <v>5</v>
      </c>
      <c r="AC403" s="50">
        <f t="shared" si="181"/>
        <v>0</v>
      </c>
      <c r="AD403" s="50">
        <f t="shared" si="186"/>
        <v>0</v>
      </c>
      <c r="AE403" s="50">
        <f t="shared" si="187"/>
        <v>80</v>
      </c>
      <c r="AF403" s="53">
        <f t="shared" si="182"/>
        <v>80</v>
      </c>
      <c r="AH403" s="4">
        <f t="shared" si="161"/>
        <v>2398.2800000000002</v>
      </c>
      <c r="AJ403" s="4">
        <f t="shared" si="162"/>
        <v>2398.2800000000002</v>
      </c>
      <c r="AL403" s="4">
        <f t="shared" si="163"/>
        <v>2398.2800000000002</v>
      </c>
      <c r="AN403" s="4">
        <f t="shared" si="190"/>
        <v>2398.2800000000002</v>
      </c>
      <c r="AO403" s="92"/>
      <c r="AQ403" s="93"/>
      <c r="AS403" s="93"/>
      <c r="AT403" s="93"/>
      <c r="AU403" s="93"/>
    </row>
    <row r="404" spans="1:47" ht="16.5" customHeight="1" x14ac:dyDescent="0.25">
      <c r="A404" s="204"/>
      <c r="B404" s="33" t="s">
        <v>558</v>
      </c>
      <c r="C404" s="34" t="s">
        <v>580</v>
      </c>
      <c r="D404" s="43">
        <v>25</v>
      </c>
      <c r="E404" s="86">
        <v>2</v>
      </c>
      <c r="F404" s="36">
        <v>4</v>
      </c>
      <c r="G404" s="59">
        <f>AH404</f>
        <v>2507.29</v>
      </c>
      <c r="H404" s="37"/>
      <c r="I404" s="38" t="s">
        <v>158</v>
      </c>
      <c r="J404" s="39">
        <f t="shared" si="177"/>
        <v>0</v>
      </c>
      <c r="K404" s="64" t="s">
        <v>1564</v>
      </c>
      <c r="L404" s="64" t="s">
        <v>1563</v>
      </c>
      <c r="M404" s="64" t="s">
        <v>1237</v>
      </c>
      <c r="P404" s="68">
        <f t="shared" si="192"/>
        <v>0</v>
      </c>
      <c r="Q404" s="78"/>
      <c r="R404" s="71">
        <f>IF(Q404&gt;0,Q404,P404)</f>
        <v>0</v>
      </c>
      <c r="S404" s="32" t="str">
        <f t="shared" si="191"/>
        <v>-</v>
      </c>
      <c r="T404" s="2">
        <v>2005.83</v>
      </c>
      <c r="U404" s="2"/>
      <c r="V404" s="49">
        <v>1.25</v>
      </c>
      <c r="W404" s="49">
        <f t="shared" si="179"/>
        <v>2507.2874999999999</v>
      </c>
      <c r="X404" s="50">
        <f t="shared" si="180"/>
        <v>0</v>
      </c>
      <c r="Y404" s="63">
        <f>W404-(W404*X404)</f>
        <v>2507.2874999999999</v>
      </c>
      <c r="Z404" s="50">
        <f>ROUND(Y404,2)</f>
        <v>2507.29</v>
      </c>
      <c r="AA404" s="51"/>
      <c r="AB404" s="52">
        <v>5.625</v>
      </c>
      <c r="AC404" s="50">
        <f t="shared" si="181"/>
        <v>0</v>
      </c>
      <c r="AD404" s="50">
        <f t="shared" si="186"/>
        <v>0</v>
      </c>
      <c r="AE404" s="50">
        <f t="shared" si="187"/>
        <v>90</v>
      </c>
      <c r="AF404" s="53">
        <f t="shared" si="182"/>
        <v>90</v>
      </c>
      <c r="AH404" s="4">
        <f t="shared" si="161"/>
        <v>2507.29</v>
      </c>
      <c r="AJ404" s="4">
        <f t="shared" si="162"/>
        <v>2507.29</v>
      </c>
      <c r="AL404" s="4">
        <f t="shared" si="163"/>
        <v>2507.29</v>
      </c>
      <c r="AN404" s="4">
        <f t="shared" si="190"/>
        <v>2507.29</v>
      </c>
      <c r="AO404" s="92"/>
      <c r="AQ404" s="93"/>
      <c r="AS404" s="93"/>
      <c r="AT404" s="93"/>
      <c r="AU404" s="93"/>
    </row>
    <row r="405" spans="1:47" x14ac:dyDescent="0.25">
      <c r="A405" s="201"/>
      <c r="B405" s="199" t="s">
        <v>136</v>
      </c>
      <c r="C405" s="199"/>
      <c r="D405" s="199"/>
      <c r="E405" s="199"/>
      <c r="F405" s="199"/>
      <c r="G405" s="199"/>
      <c r="H405" s="199"/>
      <c r="I405" s="199"/>
      <c r="J405" s="199"/>
      <c r="O405" s="74" t="s">
        <v>136</v>
      </c>
      <c r="P405" s="75"/>
      <c r="Q405" s="76"/>
      <c r="R405" s="71"/>
      <c r="S405" s="71"/>
      <c r="T405"/>
      <c r="U405"/>
      <c r="AB405"/>
      <c r="AC405"/>
      <c r="AD405"/>
      <c r="AE405"/>
      <c r="AN405" s="4"/>
      <c r="AO405" s="92"/>
      <c r="AS405" s="93"/>
      <c r="AT405" s="93"/>
      <c r="AU405" s="93"/>
    </row>
    <row r="406" spans="1:47" ht="22.5" customHeight="1" x14ac:dyDescent="0.25">
      <c r="A406" s="201"/>
      <c r="B406" s="33" t="s">
        <v>63</v>
      </c>
      <c r="C406" s="34" t="s">
        <v>3457</v>
      </c>
      <c r="D406" s="35">
        <v>1</v>
      </c>
      <c r="E406" s="86">
        <v>25</v>
      </c>
      <c r="F406" s="36">
        <v>100</v>
      </c>
      <c r="G406" s="59">
        <f>AH406</f>
        <v>153.01</v>
      </c>
      <c r="H406" s="37"/>
      <c r="I406" s="38" t="s">
        <v>158</v>
      </c>
      <c r="J406" s="39">
        <f>G406*H406</f>
        <v>0</v>
      </c>
      <c r="K406" s="64" t="s">
        <v>1238</v>
      </c>
      <c r="M406" s="64" t="s">
        <v>1239</v>
      </c>
      <c r="P406" s="68">
        <f t="shared" si="192"/>
        <v>0</v>
      </c>
      <c r="Q406" s="78"/>
      <c r="R406" s="71">
        <f>IF(Q406&gt;0,Q406,P406)</f>
        <v>0</v>
      </c>
      <c r="S406" s="32" t="str">
        <f t="shared" si="191"/>
        <v>-</v>
      </c>
      <c r="T406" s="2">
        <v>122.40900000000001</v>
      </c>
      <c r="U406" s="2"/>
      <c r="V406" s="49">
        <v>1.25</v>
      </c>
      <c r="W406" s="49">
        <f>T406*V406</f>
        <v>153.01125000000002</v>
      </c>
      <c r="X406" s="50">
        <f>R406*0.01</f>
        <v>0</v>
      </c>
      <c r="Y406" s="63">
        <f t="shared" ref="Y406:Y431" si="193">W406-(W406*X406)</f>
        <v>153.01125000000002</v>
      </c>
      <c r="Z406" s="50">
        <f t="shared" ref="Z406:Z431" si="194">ROUND(Y406,2)</f>
        <v>153.01</v>
      </c>
      <c r="AA406" s="51"/>
      <c r="AB406" s="52">
        <v>0.13</v>
      </c>
      <c r="AC406" s="50">
        <f>H406*AB406</f>
        <v>0</v>
      </c>
      <c r="AD406" s="50">
        <f>AC406*$P$7</f>
        <v>0</v>
      </c>
      <c r="AE406" s="50">
        <f>AB406*$P$7</f>
        <v>2.08</v>
      </c>
      <c r="AF406" s="53">
        <f>ROUND(AE406,2)</f>
        <v>2.08</v>
      </c>
      <c r="AH406" s="4">
        <f t="shared" si="161"/>
        <v>153.01</v>
      </c>
      <c r="AJ406" s="4">
        <f t="shared" si="162"/>
        <v>153.01</v>
      </c>
      <c r="AL406" s="4">
        <f t="shared" si="163"/>
        <v>153.01</v>
      </c>
      <c r="AN406" s="4">
        <f t="shared" si="190"/>
        <v>153.01</v>
      </c>
      <c r="AO406" s="92"/>
      <c r="AQ406" s="93"/>
      <c r="AS406" s="93"/>
      <c r="AT406" s="93"/>
      <c r="AU406" s="93"/>
    </row>
    <row r="407" spans="1:47" ht="22.5" customHeight="1" x14ac:dyDescent="0.25">
      <c r="A407" s="201"/>
      <c r="B407" s="33" t="s">
        <v>2404</v>
      </c>
      <c r="C407" s="34" t="s">
        <v>3458</v>
      </c>
      <c r="D407" s="35">
        <v>1</v>
      </c>
      <c r="E407" s="86">
        <v>25</v>
      </c>
      <c r="F407" s="36">
        <v>100</v>
      </c>
      <c r="G407" s="59">
        <f>AH407</f>
        <v>304.51</v>
      </c>
      <c r="H407" s="37"/>
      <c r="I407" s="38" t="s">
        <v>158</v>
      </c>
      <c r="J407" s="39">
        <f>G407*H407</f>
        <v>0</v>
      </c>
      <c r="K407" s="64" t="s">
        <v>2405</v>
      </c>
      <c r="M407" s="64" t="s">
        <v>2406</v>
      </c>
      <c r="P407" s="68">
        <f t="shared" si="192"/>
        <v>0</v>
      </c>
      <c r="Q407" s="78"/>
      <c r="R407" s="71">
        <f>IF(Q407&gt;0,Q407,P407)</f>
        <v>0</v>
      </c>
      <c r="S407" s="32" t="str">
        <f t="shared" si="191"/>
        <v>-</v>
      </c>
      <c r="T407" s="2">
        <v>243.6105</v>
      </c>
      <c r="U407" s="2"/>
      <c r="V407" s="49">
        <v>1.25</v>
      </c>
      <c r="W407" s="49">
        <f>T407*V407</f>
        <v>304.513125</v>
      </c>
      <c r="X407" s="50">
        <f>R407*0.01</f>
        <v>0</v>
      </c>
      <c r="Y407" s="63">
        <f t="shared" si="193"/>
        <v>304.513125</v>
      </c>
      <c r="Z407" s="50">
        <f t="shared" si="194"/>
        <v>304.51</v>
      </c>
      <c r="AA407" s="51"/>
      <c r="AB407" s="52">
        <v>0.26</v>
      </c>
      <c r="AC407" s="50">
        <f>H407*AB407</f>
        <v>0</v>
      </c>
      <c r="AD407" s="50">
        <f>AC407*$P$7</f>
        <v>0</v>
      </c>
      <c r="AE407" s="50">
        <f>AB407*$P$7</f>
        <v>4.16</v>
      </c>
      <c r="AF407" s="53">
        <f>ROUND(AE407,2)</f>
        <v>4.16</v>
      </c>
      <c r="AH407" s="4">
        <f t="shared" si="161"/>
        <v>304.51</v>
      </c>
      <c r="AJ407" s="4">
        <f t="shared" si="162"/>
        <v>304.51</v>
      </c>
      <c r="AL407" s="4">
        <f t="shared" si="163"/>
        <v>304.51</v>
      </c>
      <c r="AN407" s="4">
        <f t="shared" si="190"/>
        <v>304.51</v>
      </c>
      <c r="AO407" s="92"/>
      <c r="AQ407" s="93"/>
      <c r="AS407" s="93"/>
      <c r="AT407" s="93"/>
      <c r="AU407" s="93"/>
    </row>
    <row r="408" spans="1:47" ht="22.5" customHeight="1" x14ac:dyDescent="0.25">
      <c r="A408" s="201"/>
      <c r="B408" s="33" t="s">
        <v>2413</v>
      </c>
      <c r="C408" s="34" t="s">
        <v>3459</v>
      </c>
      <c r="D408" s="35">
        <v>1</v>
      </c>
      <c r="E408" s="86">
        <v>25</v>
      </c>
      <c r="F408" s="36">
        <v>50</v>
      </c>
      <c r="G408" s="59">
        <f>AH408</f>
        <v>355.96</v>
      </c>
      <c r="H408" s="37"/>
      <c r="I408" s="38" t="s">
        <v>158</v>
      </c>
      <c r="J408" s="39">
        <f>G408*H408</f>
        <v>0</v>
      </c>
      <c r="K408" s="64" t="s">
        <v>2414</v>
      </c>
      <c r="M408" s="64" t="s">
        <v>2415</v>
      </c>
      <c r="P408" s="68">
        <f t="shared" si="192"/>
        <v>0</v>
      </c>
      <c r="Q408" s="78"/>
      <c r="R408" s="71">
        <f>IF(Q408&gt;0,Q408,P408)</f>
        <v>0</v>
      </c>
      <c r="S408" s="32" t="str">
        <f t="shared" si="191"/>
        <v>-</v>
      </c>
      <c r="T408" s="2">
        <v>284.77049999999997</v>
      </c>
      <c r="U408" s="2"/>
      <c r="V408" s="49">
        <v>1.25</v>
      </c>
      <c r="W408" s="49">
        <f>T408*V408</f>
        <v>355.96312499999999</v>
      </c>
      <c r="X408" s="50">
        <f>R408*0.01</f>
        <v>0</v>
      </c>
      <c r="Y408" s="63">
        <f t="shared" si="193"/>
        <v>355.96312499999999</v>
      </c>
      <c r="Z408" s="50">
        <f t="shared" si="194"/>
        <v>355.96</v>
      </c>
      <c r="AA408" s="51"/>
      <c r="AB408" s="52">
        <v>0.34</v>
      </c>
      <c r="AC408" s="50">
        <f>H408*AB408</f>
        <v>0</v>
      </c>
      <c r="AD408" s="50">
        <f>AC408*$P$7</f>
        <v>0</v>
      </c>
      <c r="AE408" s="50">
        <f>AB408*$P$7</f>
        <v>5.44</v>
      </c>
      <c r="AF408" s="53">
        <f>ROUND(AE408,2)</f>
        <v>5.44</v>
      </c>
      <c r="AH408" s="4">
        <f t="shared" si="161"/>
        <v>355.96</v>
      </c>
      <c r="AJ408" s="4">
        <f t="shared" si="162"/>
        <v>355.96</v>
      </c>
      <c r="AL408" s="4">
        <f t="shared" si="163"/>
        <v>355.96</v>
      </c>
      <c r="AN408" s="4">
        <f t="shared" si="190"/>
        <v>355.96</v>
      </c>
      <c r="AO408" s="92"/>
      <c r="AQ408" s="93"/>
      <c r="AS408" s="93"/>
      <c r="AT408" s="93"/>
      <c r="AU408" s="93"/>
    </row>
    <row r="409" spans="1:47" ht="22.5" customHeight="1" x14ac:dyDescent="0.25">
      <c r="A409" s="201"/>
      <c r="B409" s="33" t="s">
        <v>62</v>
      </c>
      <c r="C409" s="34" t="s">
        <v>3460</v>
      </c>
      <c r="D409" s="35">
        <v>1</v>
      </c>
      <c r="E409" s="86" t="s">
        <v>2584</v>
      </c>
      <c r="F409" s="36">
        <v>25</v>
      </c>
      <c r="G409" s="59">
        <f>AH409</f>
        <v>506.49</v>
      </c>
      <c r="H409" s="37"/>
      <c r="I409" s="38" t="s">
        <v>158</v>
      </c>
      <c r="J409" s="39">
        <f>G409*H409</f>
        <v>0</v>
      </c>
      <c r="K409" s="64" t="s">
        <v>1240</v>
      </c>
      <c r="M409" s="64" t="s">
        <v>1241</v>
      </c>
      <c r="P409" s="68">
        <f t="shared" si="192"/>
        <v>0</v>
      </c>
      <c r="Q409" s="78"/>
      <c r="R409" s="71">
        <f>IF(Q409&gt;0,Q409,P409)</f>
        <v>0</v>
      </c>
      <c r="S409" s="32" t="str">
        <f t="shared" si="191"/>
        <v>-</v>
      </c>
      <c r="T409" s="2">
        <v>405.19245000000001</v>
      </c>
      <c r="U409" s="2"/>
      <c r="V409" s="49">
        <v>1.25</v>
      </c>
      <c r="W409" s="49">
        <f>T409*V409</f>
        <v>506.49056250000001</v>
      </c>
      <c r="X409" s="50">
        <f>R409*0.01</f>
        <v>0</v>
      </c>
      <c r="Y409" s="63">
        <f t="shared" si="193"/>
        <v>506.49056250000001</v>
      </c>
      <c r="Z409" s="50">
        <f t="shared" si="194"/>
        <v>506.49</v>
      </c>
      <c r="AA409" s="51"/>
      <c r="AB409" s="52">
        <v>0.62</v>
      </c>
      <c r="AC409" s="50">
        <f>H409*AB409</f>
        <v>0</v>
      </c>
      <c r="AD409" s="50">
        <f>AC409*$P$7</f>
        <v>0</v>
      </c>
      <c r="AE409" s="50">
        <f>AB409*$P$7</f>
        <v>9.92</v>
      </c>
      <c r="AF409" s="53">
        <f>ROUND(AE409,2)</f>
        <v>9.92</v>
      </c>
      <c r="AH409" s="4">
        <f t="shared" si="161"/>
        <v>506.49</v>
      </c>
      <c r="AJ409" s="4">
        <f t="shared" si="162"/>
        <v>506.49</v>
      </c>
      <c r="AL409" s="4">
        <f t="shared" si="163"/>
        <v>506.49</v>
      </c>
      <c r="AN409" s="4">
        <f t="shared" si="190"/>
        <v>506.49</v>
      </c>
      <c r="AO409" s="92"/>
      <c r="AQ409" s="93"/>
      <c r="AS409" s="93"/>
      <c r="AT409" s="93"/>
      <c r="AU409" s="93"/>
    </row>
    <row r="410" spans="1:47" x14ac:dyDescent="0.25">
      <c r="A410" s="201"/>
      <c r="B410" s="199" t="s">
        <v>137</v>
      </c>
      <c r="C410" s="199"/>
      <c r="D410" s="199"/>
      <c r="E410" s="199"/>
      <c r="F410" s="199"/>
      <c r="G410" s="199"/>
      <c r="H410" s="199"/>
      <c r="I410" s="199"/>
      <c r="J410" s="199"/>
      <c r="O410" s="74" t="s">
        <v>137</v>
      </c>
      <c r="P410" s="75"/>
      <c r="Q410" s="76"/>
      <c r="R410" s="71"/>
      <c r="S410" s="71"/>
      <c r="T410"/>
      <c r="U410"/>
      <c r="AB410"/>
      <c r="AC410"/>
      <c r="AD410"/>
      <c r="AE410"/>
      <c r="AN410" s="4"/>
      <c r="AO410" s="92"/>
      <c r="AS410" s="93"/>
      <c r="AT410" s="93"/>
      <c r="AU410" s="93"/>
    </row>
    <row r="411" spans="1:47" ht="22.5" customHeight="1" x14ac:dyDescent="0.25">
      <c r="A411" s="201"/>
      <c r="B411" s="33" t="s">
        <v>61</v>
      </c>
      <c r="C411" s="34" t="s">
        <v>3461</v>
      </c>
      <c r="D411" s="35">
        <v>1</v>
      </c>
      <c r="E411" s="86">
        <v>25</v>
      </c>
      <c r="F411" s="36">
        <v>100</v>
      </c>
      <c r="G411" s="59">
        <f>AH411</f>
        <v>149.94999999999999</v>
      </c>
      <c r="H411" s="37"/>
      <c r="I411" s="38" t="s">
        <v>158</v>
      </c>
      <c r="J411" s="39">
        <f>G411*H411</f>
        <v>0</v>
      </c>
      <c r="K411" s="64" t="s">
        <v>1242</v>
      </c>
      <c r="M411" s="64" t="s">
        <v>1243</v>
      </c>
      <c r="P411" s="68">
        <f t="shared" si="192"/>
        <v>0</v>
      </c>
      <c r="Q411" s="78"/>
      <c r="R411" s="71">
        <f>IF(Q411&gt;0,Q411,P411)</f>
        <v>0</v>
      </c>
      <c r="S411" s="32" t="str">
        <f t="shared" si="191"/>
        <v>-</v>
      </c>
      <c r="T411" s="2">
        <v>119.96250000000001</v>
      </c>
      <c r="U411" s="2"/>
      <c r="V411" s="49">
        <v>1.25</v>
      </c>
      <c r="W411" s="49">
        <f>T411*V411</f>
        <v>149.953125</v>
      </c>
      <c r="X411" s="50">
        <f>R411*0.01</f>
        <v>0</v>
      </c>
      <c r="Y411" s="63">
        <f t="shared" si="193"/>
        <v>149.953125</v>
      </c>
      <c r="Z411" s="50">
        <f t="shared" si="194"/>
        <v>149.94999999999999</v>
      </c>
      <c r="AA411" s="51"/>
      <c r="AB411" s="52">
        <v>0.13</v>
      </c>
      <c r="AC411" s="50">
        <f>H411*AB411</f>
        <v>0</v>
      </c>
      <c r="AD411" s="50">
        <f>AC411*$P$7</f>
        <v>0</v>
      </c>
      <c r="AE411" s="50">
        <f>AB411*$P$7</f>
        <v>2.08</v>
      </c>
      <c r="AF411" s="53">
        <f>ROUND(AE411,2)</f>
        <v>2.08</v>
      </c>
      <c r="AH411" s="4">
        <f t="shared" si="161"/>
        <v>149.94999999999999</v>
      </c>
      <c r="AJ411" s="4">
        <f t="shared" si="162"/>
        <v>149.94999999999999</v>
      </c>
      <c r="AL411" s="4">
        <f t="shared" si="163"/>
        <v>149.94999999999999</v>
      </c>
      <c r="AN411" s="4">
        <f t="shared" si="190"/>
        <v>149.94999999999999</v>
      </c>
      <c r="AO411" s="92"/>
      <c r="AQ411" s="93"/>
      <c r="AS411" s="93"/>
      <c r="AT411" s="93"/>
      <c r="AU411" s="93"/>
    </row>
    <row r="412" spans="1:47" ht="22.5" customHeight="1" x14ac:dyDescent="0.25">
      <c r="A412" s="201"/>
      <c r="B412" s="33" t="s">
        <v>2435</v>
      </c>
      <c r="C412" s="34" t="s">
        <v>3479</v>
      </c>
      <c r="D412" s="35">
        <v>1</v>
      </c>
      <c r="E412" s="86">
        <v>25</v>
      </c>
      <c r="F412" s="36">
        <v>100</v>
      </c>
      <c r="G412" s="59">
        <f>AH412</f>
        <v>577.46</v>
      </c>
      <c r="H412" s="37"/>
      <c r="I412" s="38" t="s">
        <v>158</v>
      </c>
      <c r="J412" s="39">
        <f>G412*H412</f>
        <v>0</v>
      </c>
      <c r="K412" s="64" t="s">
        <v>2436</v>
      </c>
      <c r="M412" s="64" t="s">
        <v>2437</v>
      </c>
      <c r="P412" s="68">
        <f t="shared" si="192"/>
        <v>0</v>
      </c>
      <c r="Q412" s="78"/>
      <c r="R412" s="71">
        <f>IF(Q412&gt;0,Q412,P412)</f>
        <v>0</v>
      </c>
      <c r="S412" s="32" t="str">
        <f t="shared" si="191"/>
        <v>-</v>
      </c>
      <c r="T412" s="2">
        <v>461.97</v>
      </c>
      <c r="U412" s="2"/>
      <c r="V412" s="49">
        <v>1.25</v>
      </c>
      <c r="W412" s="49">
        <f>T412*V412</f>
        <v>577.46250000000009</v>
      </c>
      <c r="X412" s="50">
        <f>R412*0.01</f>
        <v>0</v>
      </c>
      <c r="Y412" s="63">
        <f t="shared" si="193"/>
        <v>577.46250000000009</v>
      </c>
      <c r="Z412" s="50">
        <f t="shared" si="194"/>
        <v>577.46</v>
      </c>
      <c r="AA412" s="51"/>
      <c r="AB412" s="52">
        <v>0.15</v>
      </c>
      <c r="AC412" s="50">
        <f>H412*AB412</f>
        <v>0</v>
      </c>
      <c r="AD412" s="50">
        <f>AC412*$P$7</f>
        <v>0</v>
      </c>
      <c r="AE412" s="50">
        <f>AB412*$P$7</f>
        <v>2.4</v>
      </c>
      <c r="AF412" s="53">
        <f>ROUND(AE412,2)</f>
        <v>2.4</v>
      </c>
      <c r="AH412" s="4">
        <f t="shared" si="161"/>
        <v>577.46</v>
      </c>
      <c r="AJ412" s="4">
        <f t="shared" si="162"/>
        <v>577.46</v>
      </c>
      <c r="AL412" s="4">
        <f t="shared" si="163"/>
        <v>577.46</v>
      </c>
      <c r="AN412" s="4">
        <f t="shared" si="190"/>
        <v>577.46</v>
      </c>
      <c r="AO412" s="92"/>
      <c r="AQ412" s="93"/>
      <c r="AS412" s="93"/>
      <c r="AT412" s="93"/>
      <c r="AU412" s="93"/>
    </row>
    <row r="413" spans="1:47" ht="22.5" customHeight="1" x14ac:dyDescent="0.25">
      <c r="A413" s="201"/>
      <c r="B413" s="33" t="s">
        <v>2410</v>
      </c>
      <c r="C413" s="34" t="s">
        <v>3462</v>
      </c>
      <c r="D413" s="35">
        <v>1</v>
      </c>
      <c r="E413" s="86">
        <v>25</v>
      </c>
      <c r="F413" s="36">
        <v>100</v>
      </c>
      <c r="G413" s="59">
        <f>AH413</f>
        <v>290.01</v>
      </c>
      <c r="H413" s="37"/>
      <c r="I413" s="38" t="s">
        <v>158</v>
      </c>
      <c r="J413" s="39">
        <f>G413*H413</f>
        <v>0</v>
      </c>
      <c r="K413" s="64" t="s">
        <v>2411</v>
      </c>
      <c r="M413" s="64" t="s">
        <v>2412</v>
      </c>
      <c r="P413" s="68">
        <f t="shared" si="192"/>
        <v>0</v>
      </c>
      <c r="Q413" s="78"/>
      <c r="R413" s="71">
        <f>IF(Q413&gt;0,Q413,P413)</f>
        <v>0</v>
      </c>
      <c r="S413" s="32" t="str">
        <f t="shared" si="191"/>
        <v>-</v>
      </c>
      <c r="T413" s="2">
        <v>232.01</v>
      </c>
      <c r="U413" s="2"/>
      <c r="V413" s="49">
        <v>1.25</v>
      </c>
      <c r="W413" s="49">
        <f>T413*V413</f>
        <v>290.01249999999999</v>
      </c>
      <c r="X413" s="50">
        <f>R413*0.01</f>
        <v>0</v>
      </c>
      <c r="Y413" s="63">
        <f t="shared" si="193"/>
        <v>290.01249999999999</v>
      </c>
      <c r="Z413" s="50">
        <f t="shared" si="194"/>
        <v>290.01</v>
      </c>
      <c r="AA413" s="51"/>
      <c r="AB413" s="52">
        <v>0.26</v>
      </c>
      <c r="AC413" s="50">
        <f>H413*AB413</f>
        <v>0</v>
      </c>
      <c r="AD413" s="50">
        <f>AC413*$P$7</f>
        <v>0</v>
      </c>
      <c r="AE413" s="50">
        <f>AB413*$P$7</f>
        <v>4.16</v>
      </c>
      <c r="AF413" s="53">
        <f>ROUND(AE413,2)</f>
        <v>4.16</v>
      </c>
      <c r="AH413" s="4">
        <f t="shared" si="161"/>
        <v>290.01</v>
      </c>
      <c r="AJ413" s="4">
        <f t="shared" si="162"/>
        <v>290.01</v>
      </c>
      <c r="AL413" s="4">
        <f t="shared" si="163"/>
        <v>290.01</v>
      </c>
      <c r="AN413" s="4">
        <f t="shared" si="190"/>
        <v>290.01</v>
      </c>
      <c r="AO413" s="92"/>
      <c r="AQ413" s="93"/>
      <c r="AS413" s="93"/>
      <c r="AT413" s="93"/>
      <c r="AU413" s="93"/>
    </row>
    <row r="414" spans="1:47" ht="22.5" customHeight="1" x14ac:dyDescent="0.25">
      <c r="A414" s="201"/>
      <c r="B414" s="33" t="s">
        <v>2419</v>
      </c>
      <c r="C414" s="34" t="s">
        <v>3463</v>
      </c>
      <c r="D414" s="35">
        <v>1</v>
      </c>
      <c r="E414" s="86">
        <v>25</v>
      </c>
      <c r="F414" s="36">
        <v>50</v>
      </c>
      <c r="G414" s="59">
        <f>AH414</f>
        <v>347.49</v>
      </c>
      <c r="H414" s="37"/>
      <c r="I414" s="38" t="s">
        <v>158</v>
      </c>
      <c r="J414" s="39">
        <f>G414*H414</f>
        <v>0</v>
      </c>
      <c r="K414" s="64" t="s">
        <v>2420</v>
      </c>
      <c r="M414" s="64" t="s">
        <v>2421</v>
      </c>
      <c r="P414" s="68">
        <f t="shared" si="192"/>
        <v>0</v>
      </c>
      <c r="Q414" s="78"/>
      <c r="R414" s="71">
        <f>IF(Q414&gt;0,Q414,P414)</f>
        <v>0</v>
      </c>
      <c r="S414" s="32" t="str">
        <f t="shared" si="191"/>
        <v>-</v>
      </c>
      <c r="T414" s="2">
        <v>277.99025</v>
      </c>
      <c r="U414" s="2"/>
      <c r="V414" s="49">
        <v>1.25</v>
      </c>
      <c r="W414" s="49">
        <f>T414*V414</f>
        <v>347.48781250000002</v>
      </c>
      <c r="X414" s="50">
        <f>R414*0.01</f>
        <v>0</v>
      </c>
      <c r="Y414" s="63">
        <f t="shared" si="193"/>
        <v>347.48781250000002</v>
      </c>
      <c r="Z414" s="50">
        <f t="shared" si="194"/>
        <v>347.49</v>
      </c>
      <c r="AA414" s="51"/>
      <c r="AB414" s="52">
        <v>0.34</v>
      </c>
      <c r="AC414" s="50">
        <f>H414*AB414</f>
        <v>0</v>
      </c>
      <c r="AD414" s="50">
        <f>AC414*$P$7</f>
        <v>0</v>
      </c>
      <c r="AE414" s="50">
        <f>AB414*$P$7</f>
        <v>5.44</v>
      </c>
      <c r="AF414" s="53">
        <f>ROUND(AE414,2)</f>
        <v>5.44</v>
      </c>
      <c r="AH414" s="4">
        <f t="shared" si="161"/>
        <v>347.49</v>
      </c>
      <c r="AJ414" s="4">
        <f t="shared" si="162"/>
        <v>347.49</v>
      </c>
      <c r="AL414" s="4">
        <f t="shared" si="163"/>
        <v>347.49</v>
      </c>
      <c r="AN414" s="4">
        <f t="shared" si="190"/>
        <v>347.49</v>
      </c>
      <c r="AO414" s="92"/>
      <c r="AQ414" s="93"/>
      <c r="AS414" s="93"/>
      <c r="AT414" s="93"/>
      <c r="AU414" s="93"/>
    </row>
    <row r="415" spans="1:47" ht="22.5" customHeight="1" x14ac:dyDescent="0.25">
      <c r="A415" s="201"/>
      <c r="B415" s="33" t="s">
        <v>60</v>
      </c>
      <c r="C415" s="34" t="s">
        <v>3464</v>
      </c>
      <c r="D415" s="35">
        <v>1</v>
      </c>
      <c r="E415" s="86" t="s">
        <v>2584</v>
      </c>
      <c r="F415" s="36">
        <v>25</v>
      </c>
      <c r="G415" s="59">
        <f>AH415</f>
        <v>483.57</v>
      </c>
      <c r="H415" s="37"/>
      <c r="I415" s="38" t="s">
        <v>158</v>
      </c>
      <c r="J415" s="39">
        <f>G415*H415</f>
        <v>0</v>
      </c>
      <c r="K415" s="64" t="s">
        <v>1244</v>
      </c>
      <c r="M415" s="64" t="s">
        <v>1245</v>
      </c>
      <c r="P415" s="68">
        <f t="shared" si="192"/>
        <v>0</v>
      </c>
      <c r="Q415" s="78"/>
      <c r="R415" s="71">
        <f>IF(Q415&gt;0,Q415,P415)</f>
        <v>0</v>
      </c>
      <c r="S415" s="32" t="str">
        <f t="shared" si="191"/>
        <v>-</v>
      </c>
      <c r="T415" s="2">
        <v>386.85795000000002</v>
      </c>
      <c r="U415" s="2"/>
      <c r="V415" s="49">
        <v>1.25</v>
      </c>
      <c r="W415" s="49">
        <f>T415*V415</f>
        <v>483.57243750000004</v>
      </c>
      <c r="X415" s="50">
        <f>R415*0.01</f>
        <v>0</v>
      </c>
      <c r="Y415" s="63">
        <f t="shared" si="193"/>
        <v>483.57243750000004</v>
      </c>
      <c r="Z415" s="50">
        <f t="shared" si="194"/>
        <v>483.57</v>
      </c>
      <c r="AA415" s="51"/>
      <c r="AB415" s="52">
        <v>0.62</v>
      </c>
      <c r="AC415" s="50">
        <f>H415*AB415</f>
        <v>0</v>
      </c>
      <c r="AD415" s="50">
        <f>AC415*$P$7</f>
        <v>0</v>
      </c>
      <c r="AE415" s="50">
        <f>AB415*$P$7</f>
        <v>9.92</v>
      </c>
      <c r="AF415" s="53">
        <f>ROUND(AE415,2)</f>
        <v>9.92</v>
      </c>
      <c r="AH415" s="4">
        <f t="shared" si="161"/>
        <v>483.57</v>
      </c>
      <c r="AJ415" s="4">
        <f t="shared" si="162"/>
        <v>483.57</v>
      </c>
      <c r="AL415" s="4">
        <f t="shared" si="163"/>
        <v>483.57</v>
      </c>
      <c r="AN415" s="4">
        <f t="shared" si="190"/>
        <v>483.57</v>
      </c>
      <c r="AO415" s="92"/>
      <c r="AQ415" s="93"/>
      <c r="AS415" s="93"/>
      <c r="AT415" s="93"/>
      <c r="AU415" s="93"/>
    </row>
    <row r="416" spans="1:47" x14ac:dyDescent="0.25">
      <c r="A416" s="201"/>
      <c r="B416" s="199" t="s">
        <v>179</v>
      </c>
      <c r="C416" s="199"/>
      <c r="D416" s="199"/>
      <c r="E416" s="199"/>
      <c r="F416" s="199"/>
      <c r="G416" s="199"/>
      <c r="H416" s="199"/>
      <c r="I416" s="199"/>
      <c r="J416" s="199"/>
      <c r="O416" s="74" t="s">
        <v>179</v>
      </c>
      <c r="P416" s="75"/>
      <c r="Q416" s="76"/>
      <c r="R416" s="71"/>
      <c r="S416" s="32" t="str">
        <f t="shared" si="191"/>
        <v>-</v>
      </c>
      <c r="T416"/>
      <c r="U416"/>
      <c r="AB416"/>
      <c r="AC416"/>
      <c r="AD416"/>
      <c r="AE416"/>
      <c r="AN416" s="4"/>
      <c r="AO416" s="92"/>
      <c r="AS416" s="93"/>
      <c r="AT416" s="93"/>
      <c r="AU416" s="93"/>
    </row>
    <row r="417" spans="1:47" ht="22.5" customHeight="1" x14ac:dyDescent="0.25">
      <c r="A417" s="201"/>
      <c r="B417" s="33" t="s">
        <v>217</v>
      </c>
      <c r="C417" s="34" t="s">
        <v>3465</v>
      </c>
      <c r="D417" s="35">
        <v>1</v>
      </c>
      <c r="E417" s="86">
        <v>25</v>
      </c>
      <c r="F417" s="36">
        <v>100</v>
      </c>
      <c r="G417" s="59">
        <f>AH417</f>
        <v>149.94999999999999</v>
      </c>
      <c r="H417" s="37"/>
      <c r="I417" s="38" t="s">
        <v>158</v>
      </c>
      <c r="J417" s="39">
        <f>G417*H417</f>
        <v>0</v>
      </c>
      <c r="K417" s="64" t="s">
        <v>1246</v>
      </c>
      <c r="M417" s="64" t="s">
        <v>1247</v>
      </c>
      <c r="P417" s="68">
        <f t="shared" si="192"/>
        <v>0</v>
      </c>
      <c r="Q417" s="78"/>
      <c r="R417" s="71">
        <f>IF(Q417&gt;0,Q417,P417)</f>
        <v>0</v>
      </c>
      <c r="S417" s="32" t="str">
        <f t="shared" si="191"/>
        <v>-</v>
      </c>
      <c r="T417" s="2">
        <v>119.96250000000001</v>
      </c>
      <c r="U417" s="2"/>
      <c r="V417" s="49">
        <v>1.25</v>
      </c>
      <c r="W417" s="49">
        <f>T417*V417</f>
        <v>149.953125</v>
      </c>
      <c r="X417" s="50">
        <f>R417*0.01</f>
        <v>0</v>
      </c>
      <c r="Y417" s="63">
        <f t="shared" si="193"/>
        <v>149.953125</v>
      </c>
      <c r="Z417" s="50">
        <f t="shared" si="194"/>
        <v>149.94999999999999</v>
      </c>
      <c r="AA417" s="51"/>
      <c r="AB417" s="52">
        <v>0.15</v>
      </c>
      <c r="AC417" s="50">
        <f>H417*AB417</f>
        <v>0</v>
      </c>
      <c r="AD417" s="50">
        <f>AC417*$P$7</f>
        <v>0</v>
      </c>
      <c r="AE417" s="50">
        <f>AB417*$P$7</f>
        <v>2.4</v>
      </c>
      <c r="AF417" s="53">
        <f>ROUND(AE417,2)</f>
        <v>2.4</v>
      </c>
      <c r="AH417" s="4">
        <f t="shared" si="161"/>
        <v>149.94999999999999</v>
      </c>
      <c r="AJ417" s="4">
        <f t="shared" si="162"/>
        <v>149.94999999999999</v>
      </c>
      <c r="AL417" s="4">
        <f t="shared" si="163"/>
        <v>149.94999999999999</v>
      </c>
      <c r="AN417" s="4">
        <f t="shared" si="190"/>
        <v>149.94999999999999</v>
      </c>
      <c r="AO417" s="92"/>
      <c r="AQ417" s="93"/>
      <c r="AS417" s="93"/>
      <c r="AT417" s="93"/>
      <c r="AU417" s="93"/>
    </row>
    <row r="418" spans="1:47" ht="22.5" customHeight="1" x14ac:dyDescent="0.25">
      <c r="A418" s="201"/>
      <c r="B418" s="33" t="s">
        <v>2422</v>
      </c>
      <c r="C418" s="34" t="s">
        <v>3478</v>
      </c>
      <c r="D418" s="35">
        <v>1</v>
      </c>
      <c r="E418" s="86">
        <v>25</v>
      </c>
      <c r="F418" s="36">
        <v>100</v>
      </c>
      <c r="G418" s="59">
        <f>AH418</f>
        <v>623.48</v>
      </c>
      <c r="H418" s="37"/>
      <c r="I418" s="38" t="s">
        <v>158</v>
      </c>
      <c r="J418" s="39">
        <f>G418*H418</f>
        <v>0</v>
      </c>
      <c r="K418" s="64" t="s">
        <v>2423</v>
      </c>
      <c r="M418" s="64" t="s">
        <v>2424</v>
      </c>
      <c r="P418" s="68">
        <f t="shared" si="192"/>
        <v>0</v>
      </c>
      <c r="Q418" s="78"/>
      <c r="R418" s="71">
        <f>IF(Q418&gt;0,Q418,P418)</f>
        <v>0</v>
      </c>
      <c r="S418" s="32" t="str">
        <f t="shared" si="191"/>
        <v>-</v>
      </c>
      <c r="T418" s="2">
        <v>498.78</v>
      </c>
      <c r="U418" s="2"/>
      <c r="V418" s="49">
        <v>1.25</v>
      </c>
      <c r="W418" s="49">
        <f>T418*V418</f>
        <v>623.47499999999991</v>
      </c>
      <c r="X418" s="50">
        <f>R418*0.01</f>
        <v>0</v>
      </c>
      <c r="Y418" s="63">
        <f t="shared" si="193"/>
        <v>623.47499999999991</v>
      </c>
      <c r="Z418" s="50">
        <f t="shared" si="194"/>
        <v>623.48</v>
      </c>
      <c r="AA418" s="51"/>
      <c r="AB418" s="52">
        <v>0.19</v>
      </c>
      <c r="AC418" s="50">
        <f>H418*AB418</f>
        <v>0</v>
      </c>
      <c r="AD418" s="50">
        <f>AC418*$P$7</f>
        <v>0</v>
      </c>
      <c r="AE418" s="50">
        <f>AB418*$P$7</f>
        <v>3.04</v>
      </c>
      <c r="AF418" s="53">
        <f>ROUND(AE418,2)</f>
        <v>3.04</v>
      </c>
      <c r="AH418" s="4">
        <f t="shared" si="161"/>
        <v>623.48</v>
      </c>
      <c r="AJ418" s="4">
        <f t="shared" si="162"/>
        <v>623.48</v>
      </c>
      <c r="AL418" s="4">
        <f t="shared" si="163"/>
        <v>623.48</v>
      </c>
      <c r="AN418" s="4">
        <f t="shared" si="190"/>
        <v>623.48</v>
      </c>
      <c r="AO418" s="92"/>
      <c r="AQ418" s="93"/>
      <c r="AS418" s="93"/>
      <c r="AT418" s="93"/>
      <c r="AU418" s="93"/>
    </row>
    <row r="419" spans="1:47" ht="22.5" customHeight="1" x14ac:dyDescent="0.25">
      <c r="A419" s="201"/>
      <c r="B419" s="33" t="s">
        <v>2407</v>
      </c>
      <c r="C419" s="34" t="s">
        <v>3466</v>
      </c>
      <c r="D419" s="35">
        <v>1</v>
      </c>
      <c r="E419" s="86">
        <v>25</v>
      </c>
      <c r="F419" s="36">
        <v>100</v>
      </c>
      <c r="G419" s="59">
        <f>AH419</f>
        <v>275.51</v>
      </c>
      <c r="H419" s="37"/>
      <c r="I419" s="38" t="s">
        <v>158</v>
      </c>
      <c r="J419" s="39">
        <f>G419*H419</f>
        <v>0</v>
      </c>
      <c r="K419" s="64" t="s">
        <v>2408</v>
      </c>
      <c r="M419" s="64" t="s">
        <v>2409</v>
      </c>
      <c r="P419" s="68">
        <f t="shared" si="192"/>
        <v>0</v>
      </c>
      <c r="Q419" s="78"/>
      <c r="R419" s="71">
        <f>IF(Q419&gt;0,Q419,P419)</f>
        <v>0</v>
      </c>
      <c r="S419" s="32" t="str">
        <f t="shared" si="191"/>
        <v>-</v>
      </c>
      <c r="T419" s="2">
        <v>220.41</v>
      </c>
      <c r="U419" s="2"/>
      <c r="V419" s="49">
        <v>1.25</v>
      </c>
      <c r="W419" s="49">
        <f>T419*V419</f>
        <v>275.51249999999999</v>
      </c>
      <c r="X419" s="50">
        <f>R419*0.01</f>
        <v>0</v>
      </c>
      <c r="Y419" s="63">
        <f t="shared" si="193"/>
        <v>275.51249999999999</v>
      </c>
      <c r="Z419" s="50">
        <f t="shared" si="194"/>
        <v>275.51</v>
      </c>
      <c r="AA419" s="51"/>
      <c r="AB419" s="52">
        <v>0.26</v>
      </c>
      <c r="AC419" s="50">
        <f>H419*AB419</f>
        <v>0</v>
      </c>
      <c r="AD419" s="50">
        <f>AC419*$P$7</f>
        <v>0</v>
      </c>
      <c r="AE419" s="50">
        <f>AB419*$P$7</f>
        <v>4.16</v>
      </c>
      <c r="AF419" s="53">
        <f>ROUND(AE419,2)</f>
        <v>4.16</v>
      </c>
      <c r="AH419" s="4">
        <f t="shared" si="161"/>
        <v>275.51</v>
      </c>
      <c r="AJ419" s="4">
        <f t="shared" si="162"/>
        <v>275.51</v>
      </c>
      <c r="AL419" s="4">
        <f t="shared" si="163"/>
        <v>275.51</v>
      </c>
      <c r="AN419" s="4">
        <f t="shared" si="190"/>
        <v>275.51</v>
      </c>
      <c r="AO419" s="92"/>
      <c r="AQ419" s="93"/>
      <c r="AS419" s="93"/>
      <c r="AT419" s="93"/>
      <c r="AU419" s="93"/>
    </row>
    <row r="420" spans="1:47" ht="22.5" customHeight="1" x14ac:dyDescent="0.25">
      <c r="A420" s="201"/>
      <c r="B420" s="33" t="s">
        <v>2416</v>
      </c>
      <c r="C420" s="34" t="s">
        <v>3467</v>
      </c>
      <c r="D420" s="35">
        <v>1</v>
      </c>
      <c r="E420" s="86">
        <v>25</v>
      </c>
      <c r="F420" s="36">
        <v>50</v>
      </c>
      <c r="G420" s="59">
        <f>AH420</f>
        <v>339.01</v>
      </c>
      <c r="H420" s="37"/>
      <c r="I420" s="38" t="s">
        <v>158</v>
      </c>
      <c r="J420" s="39">
        <f>G420*H420</f>
        <v>0</v>
      </c>
      <c r="K420" s="64" t="s">
        <v>2417</v>
      </c>
      <c r="M420" s="64" t="s">
        <v>2418</v>
      </c>
      <c r="P420" s="68">
        <f t="shared" si="192"/>
        <v>0</v>
      </c>
      <c r="Q420" s="78"/>
      <c r="R420" s="71">
        <f>IF(Q420&gt;0,Q420,P420)</f>
        <v>0</v>
      </c>
      <c r="S420" s="32" t="str">
        <f t="shared" si="191"/>
        <v>-</v>
      </c>
      <c r="T420" s="2">
        <v>271.20999999999998</v>
      </c>
      <c r="U420" s="2"/>
      <c r="V420" s="49">
        <v>1.25</v>
      </c>
      <c r="W420" s="49">
        <f>T420*V420</f>
        <v>339.01249999999999</v>
      </c>
      <c r="X420" s="50">
        <f>R420*0.01</f>
        <v>0</v>
      </c>
      <c r="Y420" s="63">
        <f t="shared" si="193"/>
        <v>339.01249999999999</v>
      </c>
      <c r="Z420" s="50">
        <f t="shared" si="194"/>
        <v>339.01</v>
      </c>
      <c r="AA420" s="51"/>
      <c r="AB420" s="52">
        <v>0.34</v>
      </c>
      <c r="AC420" s="50">
        <f>H420*AB420</f>
        <v>0</v>
      </c>
      <c r="AD420" s="50">
        <f>AC420*$P$7</f>
        <v>0</v>
      </c>
      <c r="AE420" s="50">
        <f>AB420*$P$7</f>
        <v>5.44</v>
      </c>
      <c r="AF420" s="53">
        <f>ROUND(AE420,2)</f>
        <v>5.44</v>
      </c>
      <c r="AH420" s="4">
        <f t="shared" si="161"/>
        <v>339.01</v>
      </c>
      <c r="AJ420" s="4">
        <f t="shared" si="162"/>
        <v>339.01</v>
      </c>
      <c r="AL420" s="4">
        <f t="shared" si="163"/>
        <v>339.01</v>
      </c>
      <c r="AN420" s="4">
        <f t="shared" si="190"/>
        <v>339.01</v>
      </c>
      <c r="AO420" s="92"/>
      <c r="AQ420" s="93"/>
      <c r="AS420" s="93"/>
      <c r="AT420" s="93"/>
      <c r="AU420" s="93"/>
    </row>
    <row r="421" spans="1:47" ht="22.5" customHeight="1" x14ac:dyDescent="0.25">
      <c r="A421" s="201"/>
      <c r="B421" s="33" t="s">
        <v>256</v>
      </c>
      <c r="C421" s="34" t="s">
        <v>3468</v>
      </c>
      <c r="D421" s="35">
        <v>1</v>
      </c>
      <c r="E421" s="86" t="s">
        <v>2584</v>
      </c>
      <c r="F421" s="36">
        <v>25</v>
      </c>
      <c r="G421" s="59">
        <f>AH421</f>
        <v>468.57</v>
      </c>
      <c r="H421" s="37"/>
      <c r="I421" s="38" t="s">
        <v>158</v>
      </c>
      <c r="J421" s="39">
        <f>G421*H421</f>
        <v>0</v>
      </c>
      <c r="K421" s="64" t="s">
        <v>1248</v>
      </c>
      <c r="M421" s="64" t="s">
        <v>1249</v>
      </c>
      <c r="P421" s="68">
        <f t="shared" si="192"/>
        <v>0</v>
      </c>
      <c r="Q421" s="78"/>
      <c r="R421" s="71">
        <f>IF(Q421&gt;0,Q421,P421)</f>
        <v>0</v>
      </c>
      <c r="S421" s="32" t="str">
        <f t="shared" si="191"/>
        <v>-</v>
      </c>
      <c r="T421" s="2">
        <v>374.85249999999996</v>
      </c>
      <c r="U421" s="2"/>
      <c r="V421" s="49">
        <v>1.25</v>
      </c>
      <c r="W421" s="49">
        <f>T421*V421</f>
        <v>468.56562499999995</v>
      </c>
      <c r="X421" s="50">
        <f>R421*0.01</f>
        <v>0</v>
      </c>
      <c r="Y421" s="63">
        <f t="shared" si="193"/>
        <v>468.56562499999995</v>
      </c>
      <c r="Z421" s="50">
        <f t="shared" si="194"/>
        <v>468.57</v>
      </c>
      <c r="AA421" s="51"/>
      <c r="AB421" s="52">
        <v>0.66</v>
      </c>
      <c r="AC421" s="50">
        <f>H421*AB421</f>
        <v>0</v>
      </c>
      <c r="AD421" s="50">
        <f>AC421*$P$7</f>
        <v>0</v>
      </c>
      <c r="AE421" s="50">
        <f>AB421*$P$7</f>
        <v>10.56</v>
      </c>
      <c r="AF421" s="53">
        <f>ROUND(AE421,2)</f>
        <v>10.56</v>
      </c>
      <c r="AH421" s="4">
        <f t="shared" si="161"/>
        <v>468.57</v>
      </c>
      <c r="AJ421" s="4">
        <f t="shared" si="162"/>
        <v>468.57</v>
      </c>
      <c r="AL421" s="4">
        <f t="shared" si="163"/>
        <v>468.57</v>
      </c>
      <c r="AN421" s="4">
        <f t="shared" si="190"/>
        <v>468.57</v>
      </c>
      <c r="AO421" s="92"/>
      <c r="AQ421" s="93"/>
      <c r="AS421" s="93"/>
      <c r="AT421" s="93"/>
      <c r="AU421" s="93"/>
    </row>
    <row r="422" spans="1:47" x14ac:dyDescent="0.25">
      <c r="A422" s="201"/>
      <c r="B422" s="199" t="s">
        <v>138</v>
      </c>
      <c r="C422" s="199"/>
      <c r="D422" s="199"/>
      <c r="E422" s="199"/>
      <c r="F422" s="199"/>
      <c r="G422" s="199"/>
      <c r="H422" s="199"/>
      <c r="I422" s="199"/>
      <c r="J422" s="199"/>
      <c r="O422" s="74" t="s">
        <v>138</v>
      </c>
      <c r="P422" s="75"/>
      <c r="Q422" s="76"/>
      <c r="R422" s="71"/>
      <c r="S422" s="71"/>
      <c r="T422"/>
      <c r="U422"/>
      <c r="AB422"/>
      <c r="AC422"/>
      <c r="AD422"/>
      <c r="AE422"/>
      <c r="AN422" s="4"/>
      <c r="AO422" s="92"/>
      <c r="AS422" s="93"/>
      <c r="AT422" s="93"/>
      <c r="AU422" s="93"/>
    </row>
    <row r="423" spans="1:47" ht="22.5" customHeight="1" x14ac:dyDescent="0.25">
      <c r="A423" s="201"/>
      <c r="B423" s="33" t="s">
        <v>59</v>
      </c>
      <c r="C423" s="34" t="s">
        <v>3469</v>
      </c>
      <c r="D423" s="35">
        <v>1</v>
      </c>
      <c r="E423" s="86">
        <v>25</v>
      </c>
      <c r="F423" s="36">
        <v>50</v>
      </c>
      <c r="G423" s="59">
        <f>AH423</f>
        <v>440.71</v>
      </c>
      <c r="H423" s="37"/>
      <c r="I423" s="38" t="s">
        <v>158</v>
      </c>
      <c r="J423" s="39">
        <f>G423*H423</f>
        <v>0</v>
      </c>
      <c r="K423" s="64" t="s">
        <v>1250</v>
      </c>
      <c r="M423" s="64" t="s">
        <v>1251</v>
      </c>
      <c r="P423" s="68">
        <f t="shared" si="192"/>
        <v>0</v>
      </c>
      <c r="Q423" s="78"/>
      <c r="R423" s="71">
        <f>IF(Q423&gt;0,Q423,P423)</f>
        <v>0</v>
      </c>
      <c r="S423" s="32" t="str">
        <f t="shared" si="191"/>
        <v>-</v>
      </c>
      <c r="T423" s="2">
        <v>352.57</v>
      </c>
      <c r="U423" s="2"/>
      <c r="V423" s="49">
        <v>1.25</v>
      </c>
      <c r="W423" s="49">
        <f>T423*V423</f>
        <v>440.71249999999998</v>
      </c>
      <c r="X423" s="50">
        <f>R423*0.01</f>
        <v>0</v>
      </c>
      <c r="Y423" s="63">
        <f t="shared" si="193"/>
        <v>440.71249999999998</v>
      </c>
      <c r="Z423" s="50">
        <f t="shared" si="194"/>
        <v>440.71</v>
      </c>
      <c r="AA423" s="51"/>
      <c r="AB423" s="52">
        <v>0.45200000000000001</v>
      </c>
      <c r="AC423" s="50">
        <f>H423*AB423</f>
        <v>0</v>
      </c>
      <c r="AD423" s="50">
        <f>AC423*$P$7</f>
        <v>0</v>
      </c>
      <c r="AE423" s="50">
        <f>AB423*$P$7</f>
        <v>7.2320000000000002</v>
      </c>
      <c r="AF423" s="53">
        <f>ROUND(AE423,2)</f>
        <v>7.23</v>
      </c>
      <c r="AH423" s="4">
        <f t="shared" si="161"/>
        <v>440.71</v>
      </c>
      <c r="AJ423" s="4">
        <f t="shared" si="162"/>
        <v>440.71</v>
      </c>
      <c r="AL423" s="4">
        <f t="shared" si="163"/>
        <v>440.71</v>
      </c>
      <c r="AN423" s="4">
        <f t="shared" si="190"/>
        <v>440.71</v>
      </c>
      <c r="AO423" s="92"/>
      <c r="AQ423" s="93"/>
      <c r="AS423" s="93"/>
      <c r="AT423" s="93"/>
      <c r="AU423" s="93"/>
    </row>
    <row r="424" spans="1:47" ht="22.5" customHeight="1" x14ac:dyDescent="0.25">
      <c r="A424" s="201"/>
      <c r="B424" s="33" t="s">
        <v>509</v>
      </c>
      <c r="C424" s="34" t="s">
        <v>3470</v>
      </c>
      <c r="D424" s="35">
        <v>1</v>
      </c>
      <c r="E424" s="86" t="s">
        <v>2584</v>
      </c>
      <c r="F424" s="36">
        <v>25</v>
      </c>
      <c r="G424" s="59">
        <f>AH424</f>
        <v>716.98</v>
      </c>
      <c r="H424" s="37"/>
      <c r="I424" s="38" t="s">
        <v>158</v>
      </c>
      <c r="J424" s="39">
        <f>G424*H424</f>
        <v>0</v>
      </c>
      <c r="K424" s="64" t="s">
        <v>1252</v>
      </c>
      <c r="M424" s="64" t="s">
        <v>1253</v>
      </c>
      <c r="P424" s="68">
        <f t="shared" si="192"/>
        <v>0</v>
      </c>
      <c r="Q424" s="78"/>
      <c r="R424" s="71">
        <f>IF(Q424&gt;0,Q424,P424)</f>
        <v>0</v>
      </c>
      <c r="S424" s="32" t="str">
        <f t="shared" si="191"/>
        <v>-</v>
      </c>
      <c r="T424" s="2">
        <v>573.58000000000004</v>
      </c>
      <c r="U424" s="2"/>
      <c r="V424" s="49">
        <v>1.25</v>
      </c>
      <c r="W424" s="49">
        <f>T424*V424</f>
        <v>716.97500000000002</v>
      </c>
      <c r="X424" s="50">
        <f>R424*0.01</f>
        <v>0</v>
      </c>
      <c r="Y424" s="63">
        <f t="shared" si="193"/>
        <v>716.97500000000002</v>
      </c>
      <c r="Z424" s="50">
        <f t="shared" si="194"/>
        <v>716.98</v>
      </c>
      <c r="AA424" s="51"/>
      <c r="AB424" s="52">
        <v>0.65</v>
      </c>
      <c r="AC424" s="50">
        <f>H424*AB424</f>
        <v>0</v>
      </c>
      <c r="AD424" s="50">
        <f>AC424*$P$7</f>
        <v>0</v>
      </c>
      <c r="AE424" s="50">
        <f>AB424*$P$7</f>
        <v>10.4</v>
      </c>
      <c r="AF424" s="53">
        <f>ROUND(AE424,2)</f>
        <v>10.4</v>
      </c>
      <c r="AH424" s="4">
        <f t="shared" si="161"/>
        <v>716.98</v>
      </c>
      <c r="AJ424" s="4">
        <f t="shared" si="162"/>
        <v>716.98</v>
      </c>
      <c r="AL424" s="4">
        <f t="shared" si="163"/>
        <v>716.98</v>
      </c>
      <c r="AN424" s="4">
        <f t="shared" si="190"/>
        <v>716.98</v>
      </c>
      <c r="AO424" s="92"/>
      <c r="AQ424" s="93"/>
      <c r="AS424" s="93"/>
      <c r="AT424" s="93"/>
      <c r="AU424" s="93"/>
    </row>
    <row r="425" spans="1:47" ht="22.5" customHeight="1" x14ac:dyDescent="0.25">
      <c r="A425" s="201"/>
      <c r="B425" s="33" t="s">
        <v>510</v>
      </c>
      <c r="C425" s="34" t="s">
        <v>3471</v>
      </c>
      <c r="D425" s="35">
        <v>1</v>
      </c>
      <c r="E425" s="86" t="s">
        <v>2584</v>
      </c>
      <c r="F425" s="36">
        <v>20</v>
      </c>
      <c r="G425" s="59">
        <f>AH425</f>
        <v>1065.48</v>
      </c>
      <c r="H425" s="37"/>
      <c r="I425" s="38" t="s">
        <v>158</v>
      </c>
      <c r="J425" s="39">
        <f>G425*H425</f>
        <v>0</v>
      </c>
      <c r="K425" s="64" t="s">
        <v>1254</v>
      </c>
      <c r="M425" s="64" t="s">
        <v>1255</v>
      </c>
      <c r="P425" s="68">
        <f t="shared" si="192"/>
        <v>0</v>
      </c>
      <c r="Q425" s="78"/>
      <c r="R425" s="71">
        <f>IF(Q425&gt;0,Q425,P425)</f>
        <v>0</v>
      </c>
      <c r="S425" s="32" t="str">
        <f t="shared" si="191"/>
        <v>-</v>
      </c>
      <c r="T425" s="2">
        <v>852.38</v>
      </c>
      <c r="U425" s="2"/>
      <c r="V425" s="49">
        <v>1.25</v>
      </c>
      <c r="W425" s="49">
        <f>T425*V425</f>
        <v>1065.4749999999999</v>
      </c>
      <c r="X425" s="50">
        <f>R425*0.01</f>
        <v>0</v>
      </c>
      <c r="Y425" s="63">
        <f t="shared" si="193"/>
        <v>1065.4749999999999</v>
      </c>
      <c r="Z425" s="50">
        <f t="shared" si="194"/>
        <v>1065.48</v>
      </c>
      <c r="AA425" s="51"/>
      <c r="AB425" s="52">
        <v>0.85</v>
      </c>
      <c r="AC425" s="50">
        <f>H425*AB425</f>
        <v>0</v>
      </c>
      <c r="AD425" s="50">
        <f>AC425*$P$7</f>
        <v>0</v>
      </c>
      <c r="AE425" s="50">
        <f>AB425*$P$7</f>
        <v>13.6</v>
      </c>
      <c r="AF425" s="53">
        <f>ROUND(AE425,2)</f>
        <v>13.6</v>
      </c>
      <c r="AH425" s="4">
        <f t="shared" si="161"/>
        <v>1065.48</v>
      </c>
      <c r="AJ425" s="4">
        <f t="shared" si="162"/>
        <v>1065.48</v>
      </c>
      <c r="AL425" s="4">
        <f t="shared" si="163"/>
        <v>1065.48</v>
      </c>
      <c r="AN425" s="4">
        <f t="shared" si="190"/>
        <v>1065.48</v>
      </c>
      <c r="AO425" s="92"/>
      <c r="AQ425" s="93"/>
      <c r="AS425" s="93"/>
      <c r="AT425" s="93"/>
      <c r="AU425" s="93"/>
    </row>
    <row r="426" spans="1:47" ht="22.5" customHeight="1" x14ac:dyDescent="0.25">
      <c r="A426" s="201"/>
      <c r="B426" s="33" t="s">
        <v>290</v>
      </c>
      <c r="C426" s="34" t="s">
        <v>3472</v>
      </c>
      <c r="D426" s="35">
        <v>1</v>
      </c>
      <c r="E426" s="86" t="s">
        <v>2584</v>
      </c>
      <c r="F426" s="36">
        <v>10</v>
      </c>
      <c r="G426" s="59">
        <f>AH426</f>
        <v>1791.44</v>
      </c>
      <c r="H426" s="37"/>
      <c r="I426" s="38" t="s">
        <v>158</v>
      </c>
      <c r="J426" s="39">
        <f>G426*H426</f>
        <v>0</v>
      </c>
      <c r="K426" s="64" t="s">
        <v>1256</v>
      </c>
      <c r="M426" s="64" t="s">
        <v>1257</v>
      </c>
      <c r="P426" s="68">
        <f t="shared" si="192"/>
        <v>0</v>
      </c>
      <c r="Q426" s="78"/>
      <c r="R426" s="71">
        <f>IF(Q426&gt;0,Q426,P426)</f>
        <v>0</v>
      </c>
      <c r="S426" s="32" t="str">
        <f t="shared" si="191"/>
        <v>-</v>
      </c>
      <c r="T426" s="2">
        <v>1433.15</v>
      </c>
      <c r="U426" s="2"/>
      <c r="V426" s="49">
        <v>1.25</v>
      </c>
      <c r="W426" s="49">
        <f>T426*V426</f>
        <v>1791.4375</v>
      </c>
      <c r="X426" s="50">
        <f>R426*0.01</f>
        <v>0</v>
      </c>
      <c r="Y426" s="63">
        <f t="shared" si="193"/>
        <v>1791.4375</v>
      </c>
      <c r="Z426" s="50">
        <f t="shared" si="194"/>
        <v>1791.44</v>
      </c>
      <c r="AA426" s="51"/>
      <c r="AB426" s="52">
        <v>1.7</v>
      </c>
      <c r="AC426" s="50">
        <f>H426*AB426</f>
        <v>0</v>
      </c>
      <c r="AD426" s="50">
        <f>AC426*$P$7</f>
        <v>0</v>
      </c>
      <c r="AE426" s="50">
        <f>AB426*$P$7</f>
        <v>27.2</v>
      </c>
      <c r="AF426" s="53">
        <f>ROUND(AE426,2)</f>
        <v>27.2</v>
      </c>
      <c r="AH426" s="4">
        <f t="shared" si="161"/>
        <v>1791.44</v>
      </c>
      <c r="AJ426" s="4">
        <f t="shared" si="162"/>
        <v>1791.44</v>
      </c>
      <c r="AL426" s="4">
        <f t="shared" si="163"/>
        <v>1791.44</v>
      </c>
      <c r="AN426" s="4">
        <f t="shared" si="190"/>
        <v>1791.44</v>
      </c>
      <c r="AO426" s="92"/>
      <c r="AQ426" s="93"/>
      <c r="AS426" s="93"/>
      <c r="AT426" s="93"/>
      <c r="AU426" s="93"/>
    </row>
    <row r="427" spans="1:47" x14ac:dyDescent="0.25">
      <c r="A427" s="201"/>
      <c r="B427" s="199" t="s">
        <v>180</v>
      </c>
      <c r="C427" s="199"/>
      <c r="D427" s="199"/>
      <c r="E427" s="199"/>
      <c r="F427" s="199"/>
      <c r="G427" s="199"/>
      <c r="H427" s="199"/>
      <c r="I427" s="199"/>
      <c r="J427" s="199"/>
      <c r="O427" s="74" t="s">
        <v>180</v>
      </c>
      <c r="P427" s="75"/>
      <c r="Q427" s="76"/>
      <c r="R427" s="71"/>
      <c r="S427" s="71"/>
      <c r="T427"/>
      <c r="U427"/>
      <c r="AB427"/>
      <c r="AC427"/>
      <c r="AD427"/>
      <c r="AE427"/>
      <c r="AN427" s="4"/>
      <c r="AO427" s="92"/>
      <c r="AS427" s="93"/>
      <c r="AT427" s="93"/>
      <c r="AU427" s="93"/>
    </row>
    <row r="428" spans="1:47" ht="22.5" customHeight="1" x14ac:dyDescent="0.25">
      <c r="A428" s="201"/>
      <c r="B428" s="33" t="s">
        <v>218</v>
      </c>
      <c r="C428" s="34" t="s">
        <v>3473</v>
      </c>
      <c r="D428" s="35">
        <v>1</v>
      </c>
      <c r="E428" s="86">
        <v>25</v>
      </c>
      <c r="F428" s="36">
        <v>50</v>
      </c>
      <c r="G428" s="59">
        <f>AH428</f>
        <v>426.25</v>
      </c>
      <c r="H428" s="37"/>
      <c r="I428" s="38" t="s">
        <v>158</v>
      </c>
      <c r="J428" s="39">
        <f>G428*H428</f>
        <v>0</v>
      </c>
      <c r="K428" s="64" t="s">
        <v>1258</v>
      </c>
      <c r="M428" s="64" t="s">
        <v>1259</v>
      </c>
      <c r="P428" s="68">
        <f t="shared" si="192"/>
        <v>0</v>
      </c>
      <c r="Q428" s="78"/>
      <c r="R428" s="71">
        <f>IF(Q428&gt;0,Q428,P428)</f>
        <v>0</v>
      </c>
      <c r="S428" s="32" t="str">
        <f t="shared" si="191"/>
        <v>-</v>
      </c>
      <c r="T428" s="2">
        <v>341</v>
      </c>
      <c r="U428" s="2"/>
      <c r="V428" s="49">
        <v>1.25</v>
      </c>
      <c r="W428" s="49">
        <f>T428*V428</f>
        <v>426.25</v>
      </c>
      <c r="X428" s="50">
        <f>R428*0.01</f>
        <v>0</v>
      </c>
      <c r="Y428" s="63">
        <f t="shared" si="193"/>
        <v>426.25</v>
      </c>
      <c r="Z428" s="50">
        <f t="shared" si="194"/>
        <v>426.25</v>
      </c>
      <c r="AA428" s="51"/>
      <c r="AB428" s="52">
        <v>0.49</v>
      </c>
      <c r="AC428" s="50">
        <f>H428*AB428</f>
        <v>0</v>
      </c>
      <c r="AD428" s="50">
        <f>AC428*$P$7</f>
        <v>0</v>
      </c>
      <c r="AE428" s="50">
        <f>AB428*$P$7</f>
        <v>7.84</v>
      </c>
      <c r="AF428" s="53">
        <f>ROUND(AE428,2)</f>
        <v>7.84</v>
      </c>
      <c r="AH428" s="4">
        <f t="shared" si="161"/>
        <v>426.25</v>
      </c>
      <c r="AJ428" s="4">
        <f t="shared" si="162"/>
        <v>426.25</v>
      </c>
      <c r="AL428" s="4">
        <f t="shared" si="163"/>
        <v>426.25</v>
      </c>
      <c r="AN428" s="4">
        <f t="shared" si="190"/>
        <v>426.25</v>
      </c>
      <c r="AO428" s="92"/>
      <c r="AQ428" s="93"/>
      <c r="AS428" s="93"/>
      <c r="AT428" s="93"/>
      <c r="AU428" s="93"/>
    </row>
    <row r="429" spans="1:47" ht="22.5" customHeight="1" x14ac:dyDescent="0.25">
      <c r="A429" s="201"/>
      <c r="B429" s="33" t="s">
        <v>583</v>
      </c>
      <c r="C429" s="34" t="s">
        <v>3474</v>
      </c>
      <c r="D429" s="35">
        <v>1</v>
      </c>
      <c r="E429" s="86" t="s">
        <v>2584</v>
      </c>
      <c r="F429" s="36">
        <v>20</v>
      </c>
      <c r="G429" s="59">
        <f>AH429</f>
        <v>702.63</v>
      </c>
      <c r="H429" s="37"/>
      <c r="I429" s="38" t="s">
        <v>158</v>
      </c>
      <c r="J429" s="39">
        <f>G429*H429</f>
        <v>0</v>
      </c>
      <c r="K429" s="64" t="s">
        <v>1260</v>
      </c>
      <c r="M429" s="64" t="s">
        <v>1261</v>
      </c>
      <c r="P429" s="68">
        <f t="shared" si="192"/>
        <v>0</v>
      </c>
      <c r="Q429" s="78"/>
      <c r="R429" s="71">
        <f>IF(Q429&gt;0,Q429,P429)</f>
        <v>0</v>
      </c>
      <c r="S429" s="32" t="str">
        <f t="shared" si="191"/>
        <v>-</v>
      </c>
      <c r="T429" s="2">
        <v>562.1</v>
      </c>
      <c r="U429" s="2"/>
      <c r="V429" s="49">
        <v>1.25</v>
      </c>
      <c r="W429" s="49">
        <f>T429*V429</f>
        <v>702.625</v>
      </c>
      <c r="X429" s="50">
        <f>R429*0.01</f>
        <v>0</v>
      </c>
      <c r="Y429" s="63">
        <f t="shared" si="193"/>
        <v>702.625</v>
      </c>
      <c r="Z429" s="50">
        <f t="shared" si="194"/>
        <v>702.63</v>
      </c>
      <c r="AA429" s="51"/>
      <c r="AB429" s="52">
        <v>0.85</v>
      </c>
      <c r="AC429" s="50">
        <f>H429*AB429</f>
        <v>0</v>
      </c>
      <c r="AD429" s="50">
        <f>AC429*$P$7</f>
        <v>0</v>
      </c>
      <c r="AE429" s="50">
        <f>AB429*$P$7</f>
        <v>13.6</v>
      </c>
      <c r="AF429" s="53">
        <f>ROUND(AE429,2)</f>
        <v>13.6</v>
      </c>
      <c r="AH429" s="4">
        <f t="shared" si="161"/>
        <v>702.63</v>
      </c>
      <c r="AJ429" s="4">
        <f t="shared" si="162"/>
        <v>702.63</v>
      </c>
      <c r="AL429" s="4">
        <f t="shared" si="163"/>
        <v>702.63</v>
      </c>
      <c r="AN429" s="4">
        <f t="shared" si="190"/>
        <v>702.63</v>
      </c>
      <c r="AO429" s="92"/>
      <c r="AQ429" s="93"/>
      <c r="AS429" s="93"/>
      <c r="AT429" s="93"/>
      <c r="AU429" s="93"/>
    </row>
    <row r="430" spans="1:47" ht="22.5" customHeight="1" x14ac:dyDescent="0.25">
      <c r="A430" s="201"/>
      <c r="B430" s="33" t="s">
        <v>584</v>
      </c>
      <c r="C430" s="34" t="s">
        <v>3475</v>
      </c>
      <c r="D430" s="35">
        <v>1</v>
      </c>
      <c r="E430" s="86" t="s">
        <v>2584</v>
      </c>
      <c r="F430" s="36">
        <v>20</v>
      </c>
      <c r="G430" s="59">
        <f>AH430</f>
        <v>1019.96</v>
      </c>
      <c r="H430" s="37"/>
      <c r="I430" s="38" t="s">
        <v>158</v>
      </c>
      <c r="J430" s="39">
        <f>G430*H430</f>
        <v>0</v>
      </c>
      <c r="K430" s="64" t="s">
        <v>1262</v>
      </c>
      <c r="M430" s="64" t="s">
        <v>1263</v>
      </c>
      <c r="P430" s="68">
        <f t="shared" si="192"/>
        <v>0</v>
      </c>
      <c r="Q430" s="78"/>
      <c r="R430" s="71">
        <f>IF(Q430&gt;0,Q430,P430)</f>
        <v>0</v>
      </c>
      <c r="S430" s="32" t="str">
        <f t="shared" si="191"/>
        <v>-</v>
      </c>
      <c r="T430" s="2">
        <v>815.97</v>
      </c>
      <c r="U430" s="2"/>
      <c r="V430" s="49">
        <v>1.25</v>
      </c>
      <c r="W430" s="49">
        <f>T430*V430</f>
        <v>1019.9625000000001</v>
      </c>
      <c r="X430" s="50">
        <f>R430*0.01</f>
        <v>0</v>
      </c>
      <c r="Y430" s="63">
        <f t="shared" si="193"/>
        <v>1019.9625000000001</v>
      </c>
      <c r="Z430" s="50">
        <f t="shared" si="194"/>
        <v>1019.96</v>
      </c>
      <c r="AA430" s="51"/>
      <c r="AB430" s="52">
        <v>0.9</v>
      </c>
      <c r="AC430" s="50">
        <f>H430*AB430</f>
        <v>0</v>
      </c>
      <c r="AD430" s="50">
        <f>AC430*$P$7</f>
        <v>0</v>
      </c>
      <c r="AE430" s="50">
        <f>AB430*$P$7</f>
        <v>14.4</v>
      </c>
      <c r="AF430" s="53">
        <f>ROUND(AE430,2)</f>
        <v>14.4</v>
      </c>
      <c r="AH430" s="4">
        <f t="shared" si="161"/>
        <v>1019.96</v>
      </c>
      <c r="AJ430" s="4">
        <f t="shared" si="162"/>
        <v>1019.96</v>
      </c>
      <c r="AL430" s="4">
        <f t="shared" si="163"/>
        <v>1019.96</v>
      </c>
      <c r="AN430" s="4">
        <f t="shared" si="190"/>
        <v>1019.96</v>
      </c>
      <c r="AO430" s="92"/>
      <c r="AQ430" s="93"/>
      <c r="AS430" s="93"/>
      <c r="AT430" s="93"/>
      <c r="AU430" s="93"/>
    </row>
    <row r="431" spans="1:47" ht="22.5" customHeight="1" x14ac:dyDescent="0.25">
      <c r="A431" s="201"/>
      <c r="B431" s="33" t="s">
        <v>585</v>
      </c>
      <c r="C431" s="34" t="s">
        <v>3476</v>
      </c>
      <c r="D431" s="35">
        <v>1</v>
      </c>
      <c r="E431" s="86" t="s">
        <v>2584</v>
      </c>
      <c r="F431" s="36">
        <v>10</v>
      </c>
      <c r="G431" s="59">
        <f>AH431</f>
        <v>1850.25</v>
      </c>
      <c r="H431" s="37"/>
      <c r="I431" s="38" t="s">
        <v>158</v>
      </c>
      <c r="J431" s="39">
        <f>G431*H431</f>
        <v>0</v>
      </c>
      <c r="K431" s="64" t="s">
        <v>1264</v>
      </c>
      <c r="M431" s="64" t="s">
        <v>1265</v>
      </c>
      <c r="P431" s="68">
        <f t="shared" si="192"/>
        <v>0</v>
      </c>
      <c r="Q431" s="78"/>
      <c r="R431" s="71">
        <f>IF(Q431&gt;0,Q431,P431)</f>
        <v>0</v>
      </c>
      <c r="S431" s="32" t="str">
        <f t="shared" si="191"/>
        <v>-</v>
      </c>
      <c r="T431" s="2">
        <v>1480.2008000000001</v>
      </c>
      <c r="U431" s="2"/>
      <c r="V431" s="49">
        <v>1.25</v>
      </c>
      <c r="W431" s="49">
        <f>T431*V431</f>
        <v>1850.2510000000002</v>
      </c>
      <c r="X431" s="50">
        <f>R431*0.01</f>
        <v>0</v>
      </c>
      <c r="Y431" s="63">
        <f t="shared" si="193"/>
        <v>1850.2510000000002</v>
      </c>
      <c r="Z431" s="50">
        <f t="shared" si="194"/>
        <v>1850.25</v>
      </c>
      <c r="AA431" s="51"/>
      <c r="AB431" s="52">
        <v>1.5</v>
      </c>
      <c r="AC431" s="50">
        <f>H431*AB431</f>
        <v>0</v>
      </c>
      <c r="AD431" s="50">
        <f>AC431*$P$7</f>
        <v>0</v>
      </c>
      <c r="AE431" s="50">
        <f>AB431*$P$7</f>
        <v>24</v>
      </c>
      <c r="AF431" s="53">
        <f>ROUND(AE431,2)</f>
        <v>24</v>
      </c>
      <c r="AH431" s="4">
        <f t="shared" si="161"/>
        <v>1850.25</v>
      </c>
      <c r="AJ431" s="4">
        <f t="shared" si="162"/>
        <v>1850.25</v>
      </c>
      <c r="AL431" s="4">
        <f t="shared" si="163"/>
        <v>1850.25</v>
      </c>
      <c r="AN431" s="4">
        <f t="shared" si="190"/>
        <v>1850.25</v>
      </c>
      <c r="AO431" s="92"/>
      <c r="AQ431" s="93"/>
      <c r="AS431" s="93"/>
      <c r="AT431" s="93"/>
      <c r="AU431" s="93"/>
    </row>
    <row r="432" spans="1:47" x14ac:dyDescent="0.25">
      <c r="A432" s="202"/>
      <c r="B432" s="199" t="s">
        <v>2268</v>
      </c>
      <c r="C432" s="199"/>
      <c r="D432" s="199"/>
      <c r="E432" s="199"/>
      <c r="F432" s="199"/>
      <c r="G432" s="199"/>
      <c r="H432" s="199"/>
      <c r="I432" s="199"/>
      <c r="J432" s="199"/>
      <c r="O432" s="74" t="s">
        <v>2268</v>
      </c>
      <c r="P432" s="75"/>
      <c r="Q432" s="76"/>
      <c r="R432" s="71"/>
      <c r="S432" s="71"/>
      <c r="T432"/>
      <c r="U432"/>
      <c r="AB432"/>
      <c r="AC432"/>
      <c r="AD432"/>
      <c r="AE432"/>
      <c r="AN432" s="4"/>
      <c r="AO432" s="92"/>
      <c r="AS432" s="93"/>
      <c r="AT432" s="93"/>
      <c r="AU432" s="93"/>
    </row>
    <row r="433" spans="1:47" ht="90" customHeight="1" x14ac:dyDescent="0.25">
      <c r="A433" s="204"/>
      <c r="B433" s="33" t="s">
        <v>2269</v>
      </c>
      <c r="C433" s="34" t="s">
        <v>3477</v>
      </c>
      <c r="D433" s="35">
        <v>1</v>
      </c>
      <c r="E433" s="86">
        <v>25</v>
      </c>
      <c r="F433" s="36">
        <v>50</v>
      </c>
      <c r="G433" s="59">
        <f>AH433</f>
        <v>650.87</v>
      </c>
      <c r="H433" s="37"/>
      <c r="I433" s="38" t="s">
        <v>158</v>
      </c>
      <c r="J433" s="39">
        <f>G433*H433</f>
        <v>0</v>
      </c>
      <c r="K433" s="64" t="s">
        <v>2270</v>
      </c>
      <c r="M433" s="64" t="s">
        <v>2271</v>
      </c>
      <c r="P433" s="68">
        <f t="shared" si="192"/>
        <v>0</v>
      </c>
      <c r="Q433" s="78"/>
      <c r="R433" s="71">
        <f>IF(Q433&gt;0,Q433,P433)</f>
        <v>0</v>
      </c>
      <c r="S433" s="32" t="str">
        <f t="shared" si="191"/>
        <v>-</v>
      </c>
      <c r="T433" s="2">
        <v>520.69500000000005</v>
      </c>
      <c r="U433" s="2"/>
      <c r="V433" s="49">
        <v>1.25</v>
      </c>
      <c r="W433" s="49">
        <f>T433*V433</f>
        <v>650.86875000000009</v>
      </c>
      <c r="X433" s="50">
        <f>R433*0.01</f>
        <v>0</v>
      </c>
      <c r="Y433" s="63">
        <f>W433-(W433*X433)</f>
        <v>650.86875000000009</v>
      </c>
      <c r="Z433" s="50">
        <f>ROUND(Y433,2)</f>
        <v>650.87</v>
      </c>
      <c r="AA433" s="51"/>
      <c r="AB433" s="52">
        <v>0.42</v>
      </c>
      <c r="AC433" s="50">
        <f>H433*AB433</f>
        <v>0</v>
      </c>
      <c r="AD433" s="50">
        <f>AC433*$P$7</f>
        <v>0</v>
      </c>
      <c r="AE433" s="50">
        <f>AB433*$P$7</f>
        <v>6.72</v>
      </c>
      <c r="AF433" s="53">
        <f>ROUND(AE433,2)</f>
        <v>6.72</v>
      </c>
      <c r="AH433" s="4">
        <f t="shared" si="161"/>
        <v>650.87</v>
      </c>
      <c r="AJ433" s="4">
        <f t="shared" si="162"/>
        <v>650.87</v>
      </c>
      <c r="AL433" s="4">
        <f t="shared" si="163"/>
        <v>650.87</v>
      </c>
      <c r="AN433" s="4">
        <f t="shared" si="190"/>
        <v>650.87</v>
      </c>
      <c r="AO433" s="92"/>
      <c r="AQ433" s="93"/>
      <c r="AS433" s="93"/>
      <c r="AT433" s="93"/>
      <c r="AU433" s="93"/>
    </row>
    <row r="434" spans="1:47" x14ac:dyDescent="0.25">
      <c r="A434" s="201"/>
      <c r="B434" s="199" t="s">
        <v>2315</v>
      </c>
      <c r="C434" s="199"/>
      <c r="D434" s="199"/>
      <c r="E434" s="199"/>
      <c r="F434" s="199"/>
      <c r="G434" s="199"/>
      <c r="H434" s="199"/>
      <c r="I434" s="199"/>
      <c r="J434" s="199"/>
      <c r="O434" s="74" t="s">
        <v>758</v>
      </c>
      <c r="P434" s="75"/>
      <c r="Q434" s="76"/>
      <c r="R434" s="71"/>
      <c r="S434" s="71"/>
      <c r="T434"/>
      <c r="U434"/>
      <c r="AB434"/>
      <c r="AC434"/>
      <c r="AD434"/>
      <c r="AE434"/>
      <c r="AN434" s="4"/>
      <c r="AO434" s="92"/>
      <c r="AS434" s="93"/>
      <c r="AT434" s="93"/>
      <c r="AU434" s="93"/>
    </row>
    <row r="435" spans="1:47" ht="15" customHeight="1" x14ac:dyDescent="0.25">
      <c r="A435" s="201"/>
      <c r="B435" s="33" t="s">
        <v>219</v>
      </c>
      <c r="C435" s="97" t="s">
        <v>3499</v>
      </c>
      <c r="D435" s="43">
        <v>10</v>
      </c>
      <c r="E435" s="86">
        <v>10</v>
      </c>
      <c r="F435" s="36">
        <v>50</v>
      </c>
      <c r="G435" s="59">
        <f t="shared" ref="G435:G446" si="195">AH435</f>
        <v>1098.5899999999999</v>
      </c>
      <c r="H435" s="37"/>
      <c r="I435" s="38" t="s">
        <v>158</v>
      </c>
      <c r="J435" s="39">
        <f t="shared" ref="J435:J446" si="196">G435*H435</f>
        <v>0</v>
      </c>
      <c r="K435" s="64" t="s">
        <v>1266</v>
      </c>
      <c r="M435" s="64" t="s">
        <v>1267</v>
      </c>
      <c r="P435" s="68">
        <f t="shared" si="192"/>
        <v>0</v>
      </c>
      <c r="Q435" s="78"/>
      <c r="R435" s="71">
        <f t="shared" ref="R435:R446" si="197">IF(Q435&gt;0,Q435,P435)</f>
        <v>0</v>
      </c>
      <c r="S435" s="32" t="str">
        <f t="shared" si="191"/>
        <v>-</v>
      </c>
      <c r="T435" s="2">
        <v>878.87</v>
      </c>
      <c r="U435" s="2"/>
      <c r="V435" s="49">
        <v>1.25</v>
      </c>
      <c r="W435" s="49">
        <f t="shared" ref="W435:W446" si="198">T435*V435</f>
        <v>1098.5875000000001</v>
      </c>
      <c r="X435" s="50">
        <f t="shared" ref="X435:X446" si="199">R435*0.01</f>
        <v>0</v>
      </c>
      <c r="Y435" s="63">
        <f t="shared" ref="Y435:Y446" si="200">W435-(W435*X435)</f>
        <v>1098.5875000000001</v>
      </c>
      <c r="Z435" s="50">
        <f t="shared" ref="Z435:Z446" si="201">ROUND(Y435,2)</f>
        <v>1098.5899999999999</v>
      </c>
      <c r="AA435" s="51"/>
      <c r="AB435" s="52">
        <v>0.35</v>
      </c>
      <c r="AC435" s="50">
        <f t="shared" ref="AC435:AC446" si="202">H435*AB435</f>
        <v>0</v>
      </c>
      <c r="AD435" s="50">
        <f t="shared" ref="AD435:AD446" si="203">AC435*$P$7</f>
        <v>0</v>
      </c>
      <c r="AE435" s="50">
        <f t="shared" ref="AE435:AE446" si="204">AB435*$P$7</f>
        <v>5.6</v>
      </c>
      <c r="AF435" s="53">
        <f t="shared" ref="AF435:AF446" si="205">ROUND(AE435,2)</f>
        <v>5.6</v>
      </c>
      <c r="AH435" s="4">
        <f t="shared" si="161"/>
        <v>1098.5899999999999</v>
      </c>
      <c r="AJ435" s="4">
        <f t="shared" si="162"/>
        <v>1098.5899999999999</v>
      </c>
      <c r="AL435" s="4">
        <f t="shared" si="163"/>
        <v>1098.5899999999999</v>
      </c>
      <c r="AN435" s="4">
        <f t="shared" si="190"/>
        <v>1098.5899999999999</v>
      </c>
      <c r="AO435" s="92"/>
      <c r="AQ435" s="93"/>
      <c r="AS435" s="93"/>
      <c r="AT435" s="93"/>
      <c r="AU435" s="93"/>
    </row>
    <row r="436" spans="1:47" ht="15" customHeight="1" x14ac:dyDescent="0.25">
      <c r="A436" s="201"/>
      <c r="B436" s="33" t="s">
        <v>220</v>
      </c>
      <c r="C436" s="97" t="s">
        <v>3500</v>
      </c>
      <c r="D436" s="43">
        <v>10</v>
      </c>
      <c r="E436" s="86">
        <v>10</v>
      </c>
      <c r="F436" s="36">
        <v>50</v>
      </c>
      <c r="G436" s="59">
        <f t="shared" si="195"/>
        <v>1098.5899999999999</v>
      </c>
      <c r="H436" s="37"/>
      <c r="I436" s="38" t="s">
        <v>158</v>
      </c>
      <c r="J436" s="39">
        <f t="shared" si="196"/>
        <v>0</v>
      </c>
      <c r="K436" s="64" t="s">
        <v>1268</v>
      </c>
      <c r="M436" s="64" t="s">
        <v>1269</v>
      </c>
      <c r="P436" s="68">
        <f t="shared" si="192"/>
        <v>0</v>
      </c>
      <c r="Q436" s="78"/>
      <c r="R436" s="71">
        <f t="shared" si="197"/>
        <v>0</v>
      </c>
      <c r="S436" s="32" t="str">
        <f t="shared" si="191"/>
        <v>-</v>
      </c>
      <c r="T436" s="2">
        <v>878.87</v>
      </c>
      <c r="U436" s="2"/>
      <c r="V436" s="49">
        <v>1.25</v>
      </c>
      <c r="W436" s="49">
        <f t="shared" si="198"/>
        <v>1098.5875000000001</v>
      </c>
      <c r="X436" s="50">
        <f t="shared" si="199"/>
        <v>0</v>
      </c>
      <c r="Y436" s="63">
        <f t="shared" si="200"/>
        <v>1098.5875000000001</v>
      </c>
      <c r="Z436" s="50">
        <f t="shared" si="201"/>
        <v>1098.5899999999999</v>
      </c>
      <c r="AA436" s="51"/>
      <c r="AB436" s="52">
        <v>0.35</v>
      </c>
      <c r="AC436" s="50">
        <f t="shared" si="202"/>
        <v>0</v>
      </c>
      <c r="AD436" s="50">
        <f t="shared" si="203"/>
        <v>0</v>
      </c>
      <c r="AE436" s="50">
        <f t="shared" si="204"/>
        <v>5.6</v>
      </c>
      <c r="AF436" s="53">
        <f t="shared" si="205"/>
        <v>5.6</v>
      </c>
      <c r="AH436" s="4">
        <f t="shared" si="161"/>
        <v>1098.5899999999999</v>
      </c>
      <c r="AJ436" s="4">
        <f t="shared" si="162"/>
        <v>1098.5899999999999</v>
      </c>
      <c r="AL436" s="4">
        <f t="shared" si="163"/>
        <v>1098.5899999999999</v>
      </c>
      <c r="AN436" s="4">
        <f t="shared" si="190"/>
        <v>1098.5899999999999</v>
      </c>
      <c r="AO436" s="92"/>
      <c r="AQ436" s="93"/>
      <c r="AS436" s="93"/>
      <c r="AT436" s="93"/>
      <c r="AU436" s="93"/>
    </row>
    <row r="437" spans="1:47" ht="15" customHeight="1" x14ac:dyDescent="0.25">
      <c r="A437" s="201"/>
      <c r="B437" s="33" t="s">
        <v>221</v>
      </c>
      <c r="C437" s="97" t="s">
        <v>3501</v>
      </c>
      <c r="D437" s="43">
        <v>10</v>
      </c>
      <c r="E437" s="86">
        <v>10</v>
      </c>
      <c r="F437" s="36">
        <v>50</v>
      </c>
      <c r="G437" s="59">
        <f t="shared" si="195"/>
        <v>1220.6500000000001</v>
      </c>
      <c r="H437" s="37"/>
      <c r="I437" s="38" t="s">
        <v>158</v>
      </c>
      <c r="J437" s="39">
        <f t="shared" si="196"/>
        <v>0</v>
      </c>
      <c r="K437" s="64" t="s">
        <v>1270</v>
      </c>
      <c r="M437" s="64" t="s">
        <v>1271</v>
      </c>
      <c r="P437" s="68">
        <f t="shared" si="192"/>
        <v>0</v>
      </c>
      <c r="Q437" s="78"/>
      <c r="R437" s="71">
        <f t="shared" si="197"/>
        <v>0</v>
      </c>
      <c r="S437" s="32" t="str">
        <f t="shared" si="191"/>
        <v>-</v>
      </c>
      <c r="T437" s="2">
        <v>976.52</v>
      </c>
      <c r="U437" s="2"/>
      <c r="V437" s="49">
        <v>1.25</v>
      </c>
      <c r="W437" s="49">
        <f t="shared" si="198"/>
        <v>1220.6500000000001</v>
      </c>
      <c r="X437" s="50">
        <f t="shared" si="199"/>
        <v>0</v>
      </c>
      <c r="Y437" s="63">
        <f t="shared" si="200"/>
        <v>1220.6500000000001</v>
      </c>
      <c r="Z437" s="50">
        <f t="shared" si="201"/>
        <v>1220.6500000000001</v>
      </c>
      <c r="AA437" s="51"/>
      <c r="AB437" s="52">
        <v>0.35</v>
      </c>
      <c r="AC437" s="50">
        <f t="shared" si="202"/>
        <v>0</v>
      </c>
      <c r="AD437" s="50">
        <f t="shared" si="203"/>
        <v>0</v>
      </c>
      <c r="AE437" s="50">
        <f t="shared" si="204"/>
        <v>5.6</v>
      </c>
      <c r="AF437" s="53">
        <f t="shared" si="205"/>
        <v>5.6</v>
      </c>
      <c r="AH437" s="4">
        <f t="shared" si="161"/>
        <v>1220.6500000000001</v>
      </c>
      <c r="AJ437" s="4">
        <f t="shared" si="162"/>
        <v>1220.6500000000001</v>
      </c>
      <c r="AL437" s="4">
        <f t="shared" si="163"/>
        <v>1220.6500000000001</v>
      </c>
      <c r="AN437" s="4">
        <f t="shared" si="190"/>
        <v>1220.6500000000001</v>
      </c>
      <c r="AO437" s="92"/>
      <c r="AQ437" s="93"/>
      <c r="AS437" s="93"/>
      <c r="AT437" s="93"/>
      <c r="AU437" s="93"/>
    </row>
    <row r="438" spans="1:47" ht="15" customHeight="1" x14ac:dyDescent="0.25">
      <c r="A438" s="201"/>
      <c r="B438" s="33" t="s">
        <v>309</v>
      </c>
      <c r="C438" s="97" t="s">
        <v>3502</v>
      </c>
      <c r="D438" s="43">
        <v>10</v>
      </c>
      <c r="E438" s="86">
        <v>5</v>
      </c>
      <c r="F438" s="36">
        <v>50</v>
      </c>
      <c r="G438" s="59">
        <f t="shared" si="195"/>
        <v>1189.94</v>
      </c>
      <c r="H438" s="37"/>
      <c r="I438" s="38" t="s">
        <v>158</v>
      </c>
      <c r="J438" s="39">
        <f t="shared" si="196"/>
        <v>0</v>
      </c>
      <c r="K438" s="64" t="s">
        <v>1272</v>
      </c>
      <c r="M438" s="64" t="s">
        <v>1273</v>
      </c>
      <c r="P438" s="68">
        <f t="shared" si="192"/>
        <v>0</v>
      </c>
      <c r="Q438" s="78"/>
      <c r="R438" s="71">
        <f t="shared" si="197"/>
        <v>0</v>
      </c>
      <c r="S438" s="32" t="str">
        <f t="shared" si="191"/>
        <v>-</v>
      </c>
      <c r="T438" s="2">
        <v>951.95</v>
      </c>
      <c r="U438" s="2"/>
      <c r="V438" s="49">
        <v>1.25</v>
      </c>
      <c r="W438" s="49">
        <f t="shared" si="198"/>
        <v>1189.9375</v>
      </c>
      <c r="X438" s="50">
        <f t="shared" si="199"/>
        <v>0</v>
      </c>
      <c r="Y438" s="63">
        <f t="shared" si="200"/>
        <v>1189.9375</v>
      </c>
      <c r="Z438" s="50">
        <f t="shared" si="201"/>
        <v>1189.94</v>
      </c>
      <c r="AA438" s="51"/>
      <c r="AB438" s="52">
        <v>0.35</v>
      </c>
      <c r="AC438" s="50">
        <f t="shared" si="202"/>
        <v>0</v>
      </c>
      <c r="AD438" s="50">
        <f t="shared" si="203"/>
        <v>0</v>
      </c>
      <c r="AE438" s="50">
        <f t="shared" si="204"/>
        <v>5.6</v>
      </c>
      <c r="AF438" s="53">
        <f t="shared" si="205"/>
        <v>5.6</v>
      </c>
      <c r="AH438" s="4">
        <f t="shared" si="161"/>
        <v>1189.94</v>
      </c>
      <c r="AJ438" s="4">
        <f t="shared" si="162"/>
        <v>1189.94</v>
      </c>
      <c r="AL438" s="4">
        <f t="shared" si="163"/>
        <v>1189.94</v>
      </c>
      <c r="AN438" s="4">
        <f t="shared" si="190"/>
        <v>1189.94</v>
      </c>
      <c r="AO438" s="92"/>
      <c r="AQ438" s="93"/>
      <c r="AS438" s="93"/>
      <c r="AT438" s="93"/>
      <c r="AU438" s="93"/>
    </row>
    <row r="439" spans="1:47" ht="15" customHeight="1" x14ac:dyDescent="0.25">
      <c r="A439" s="201"/>
      <c r="B439" s="33" t="s">
        <v>432</v>
      </c>
      <c r="C439" s="97" t="s">
        <v>3503</v>
      </c>
      <c r="D439" s="43">
        <v>10</v>
      </c>
      <c r="E439" s="86">
        <v>5</v>
      </c>
      <c r="F439" s="36">
        <v>50</v>
      </c>
      <c r="G439" s="59">
        <f t="shared" si="195"/>
        <v>1246.3499999999999</v>
      </c>
      <c r="H439" s="37"/>
      <c r="I439" s="38" t="s">
        <v>158</v>
      </c>
      <c r="J439" s="39">
        <f t="shared" si="196"/>
        <v>0</v>
      </c>
      <c r="K439" s="64" t="s">
        <v>1274</v>
      </c>
      <c r="M439" s="64" t="s">
        <v>1275</v>
      </c>
      <c r="P439" s="68">
        <f t="shared" si="192"/>
        <v>0</v>
      </c>
      <c r="Q439" s="78"/>
      <c r="R439" s="71">
        <f t="shared" si="197"/>
        <v>0</v>
      </c>
      <c r="S439" s="32" t="str">
        <f t="shared" si="191"/>
        <v>-</v>
      </c>
      <c r="T439" s="2">
        <v>997.08</v>
      </c>
      <c r="U439" s="2"/>
      <c r="V439" s="49">
        <v>1.25</v>
      </c>
      <c r="W439" s="49">
        <f t="shared" si="198"/>
        <v>1246.3500000000001</v>
      </c>
      <c r="X439" s="50">
        <f t="shared" si="199"/>
        <v>0</v>
      </c>
      <c r="Y439" s="63">
        <f t="shared" si="200"/>
        <v>1246.3500000000001</v>
      </c>
      <c r="Z439" s="50">
        <f t="shared" si="201"/>
        <v>1246.3499999999999</v>
      </c>
      <c r="AA439" s="51"/>
      <c r="AB439" s="52">
        <v>0.35</v>
      </c>
      <c r="AC439" s="50">
        <f t="shared" si="202"/>
        <v>0</v>
      </c>
      <c r="AD439" s="50">
        <f t="shared" si="203"/>
        <v>0</v>
      </c>
      <c r="AE439" s="50">
        <f t="shared" si="204"/>
        <v>5.6</v>
      </c>
      <c r="AF439" s="53">
        <f t="shared" si="205"/>
        <v>5.6</v>
      </c>
      <c r="AH439" s="4">
        <f t="shared" si="161"/>
        <v>1246.3499999999999</v>
      </c>
      <c r="AJ439" s="4">
        <f t="shared" si="162"/>
        <v>1246.3499999999999</v>
      </c>
      <c r="AL439" s="4">
        <f t="shared" si="163"/>
        <v>1246.3499999999999</v>
      </c>
      <c r="AN439" s="4">
        <f t="shared" si="190"/>
        <v>1246.3499999999999</v>
      </c>
      <c r="AO439" s="92"/>
      <c r="AQ439" s="93"/>
      <c r="AS439" s="93"/>
      <c r="AT439" s="93"/>
      <c r="AU439" s="93"/>
    </row>
    <row r="440" spans="1:47" ht="15" customHeight="1" x14ac:dyDescent="0.25">
      <c r="A440" s="201"/>
      <c r="B440" s="33" t="s">
        <v>442</v>
      </c>
      <c r="C440" s="97" t="s">
        <v>3504</v>
      </c>
      <c r="D440" s="43">
        <v>10</v>
      </c>
      <c r="E440" s="86">
        <v>5</v>
      </c>
      <c r="F440" s="36">
        <v>50</v>
      </c>
      <c r="G440" s="59">
        <f t="shared" si="195"/>
        <v>1205.3900000000001</v>
      </c>
      <c r="H440" s="37"/>
      <c r="I440" s="38" t="s">
        <v>158</v>
      </c>
      <c r="J440" s="39">
        <f t="shared" si="196"/>
        <v>0</v>
      </c>
      <c r="K440" s="64" t="s">
        <v>1276</v>
      </c>
      <c r="M440" s="64" t="s">
        <v>1277</v>
      </c>
      <c r="P440" s="68">
        <f t="shared" si="192"/>
        <v>0</v>
      </c>
      <c r="Q440" s="78"/>
      <c r="R440" s="71">
        <f t="shared" si="197"/>
        <v>0</v>
      </c>
      <c r="S440" s="32" t="str">
        <f t="shared" si="191"/>
        <v>-</v>
      </c>
      <c r="T440" s="2">
        <v>964.31</v>
      </c>
      <c r="U440" s="2"/>
      <c r="V440" s="49">
        <v>1.25</v>
      </c>
      <c r="W440" s="49">
        <f t="shared" si="198"/>
        <v>1205.3874999999998</v>
      </c>
      <c r="X440" s="50">
        <f t="shared" si="199"/>
        <v>0</v>
      </c>
      <c r="Y440" s="63">
        <f t="shared" si="200"/>
        <v>1205.3874999999998</v>
      </c>
      <c r="Z440" s="50">
        <f t="shared" si="201"/>
        <v>1205.3900000000001</v>
      </c>
      <c r="AA440" s="51"/>
      <c r="AB440" s="52">
        <v>0.35</v>
      </c>
      <c r="AC440" s="50">
        <f t="shared" si="202"/>
        <v>0</v>
      </c>
      <c r="AD440" s="50">
        <f t="shared" si="203"/>
        <v>0</v>
      </c>
      <c r="AE440" s="50">
        <f t="shared" si="204"/>
        <v>5.6</v>
      </c>
      <c r="AF440" s="53">
        <f t="shared" si="205"/>
        <v>5.6</v>
      </c>
      <c r="AH440" s="4">
        <f t="shared" si="161"/>
        <v>1205.3900000000001</v>
      </c>
      <c r="AJ440" s="4">
        <f t="shared" si="162"/>
        <v>1205.3900000000001</v>
      </c>
      <c r="AL440" s="4">
        <f t="shared" si="163"/>
        <v>1205.3900000000001</v>
      </c>
      <c r="AN440" s="4">
        <f t="shared" si="190"/>
        <v>1205.3900000000001</v>
      </c>
      <c r="AO440" s="92"/>
      <c r="AQ440" s="93"/>
      <c r="AS440" s="93"/>
      <c r="AT440" s="93"/>
      <c r="AU440" s="93"/>
    </row>
    <row r="441" spans="1:47" ht="15" customHeight="1" x14ac:dyDescent="0.25">
      <c r="A441" s="201"/>
      <c r="B441" s="33" t="s">
        <v>443</v>
      </c>
      <c r="C441" s="97" t="s">
        <v>3505</v>
      </c>
      <c r="D441" s="43">
        <v>10</v>
      </c>
      <c r="E441" s="86">
        <v>10</v>
      </c>
      <c r="F441" s="36">
        <v>50</v>
      </c>
      <c r="G441" s="59">
        <f t="shared" si="195"/>
        <v>1220.6500000000001</v>
      </c>
      <c r="H441" s="37"/>
      <c r="I441" s="38" t="s">
        <v>158</v>
      </c>
      <c r="J441" s="39">
        <f t="shared" si="196"/>
        <v>0</v>
      </c>
      <c r="K441" s="64" t="s">
        <v>1278</v>
      </c>
      <c r="M441" s="64" t="s">
        <v>1279</v>
      </c>
      <c r="P441" s="68">
        <f t="shared" si="192"/>
        <v>0</v>
      </c>
      <c r="Q441" s="78"/>
      <c r="R441" s="71">
        <f t="shared" si="197"/>
        <v>0</v>
      </c>
      <c r="S441" s="32" t="str">
        <f t="shared" si="191"/>
        <v>-</v>
      </c>
      <c r="T441" s="2">
        <v>976.52</v>
      </c>
      <c r="U441" s="2"/>
      <c r="V441" s="49">
        <v>1.25</v>
      </c>
      <c r="W441" s="49">
        <f t="shared" si="198"/>
        <v>1220.6500000000001</v>
      </c>
      <c r="X441" s="50">
        <f t="shared" si="199"/>
        <v>0</v>
      </c>
      <c r="Y441" s="63">
        <f t="shared" si="200"/>
        <v>1220.6500000000001</v>
      </c>
      <c r="Z441" s="50">
        <f t="shared" si="201"/>
        <v>1220.6500000000001</v>
      </c>
      <c r="AA441" s="51"/>
      <c r="AB441" s="52">
        <v>0.35</v>
      </c>
      <c r="AC441" s="50">
        <f t="shared" si="202"/>
        <v>0</v>
      </c>
      <c r="AD441" s="50">
        <f t="shared" si="203"/>
        <v>0</v>
      </c>
      <c r="AE441" s="50">
        <f t="shared" si="204"/>
        <v>5.6</v>
      </c>
      <c r="AF441" s="53">
        <f t="shared" si="205"/>
        <v>5.6</v>
      </c>
      <c r="AH441" s="4">
        <f t="shared" si="161"/>
        <v>1220.6500000000001</v>
      </c>
      <c r="AJ441" s="4">
        <f t="shared" si="162"/>
        <v>1220.6500000000001</v>
      </c>
      <c r="AL441" s="4">
        <f t="shared" si="163"/>
        <v>1220.6500000000001</v>
      </c>
      <c r="AN441" s="4">
        <f t="shared" si="190"/>
        <v>1220.6500000000001</v>
      </c>
      <c r="AO441" s="92"/>
      <c r="AQ441" s="93"/>
      <c r="AS441" s="93"/>
      <c r="AT441" s="93"/>
      <c r="AU441" s="93"/>
    </row>
    <row r="442" spans="1:47" ht="15" customHeight="1" x14ac:dyDescent="0.25">
      <c r="A442" s="201"/>
      <c r="B442" s="33" t="s">
        <v>444</v>
      </c>
      <c r="C442" s="97" t="s">
        <v>3506</v>
      </c>
      <c r="D442" s="43">
        <v>10</v>
      </c>
      <c r="E442" s="86">
        <v>10</v>
      </c>
      <c r="F442" s="36">
        <v>50</v>
      </c>
      <c r="G442" s="59">
        <f t="shared" si="195"/>
        <v>1220.6500000000001</v>
      </c>
      <c r="H442" s="37"/>
      <c r="I442" s="38" t="s">
        <v>158</v>
      </c>
      <c r="J442" s="39">
        <f t="shared" si="196"/>
        <v>0</v>
      </c>
      <c r="K442" s="64" t="s">
        <v>1280</v>
      </c>
      <c r="M442" s="64" t="s">
        <v>1281</v>
      </c>
      <c r="P442" s="68">
        <f t="shared" si="192"/>
        <v>0</v>
      </c>
      <c r="Q442" s="78"/>
      <c r="R442" s="71">
        <f t="shared" si="197"/>
        <v>0</v>
      </c>
      <c r="S442" s="32" t="str">
        <f t="shared" si="191"/>
        <v>-</v>
      </c>
      <c r="T442" s="2">
        <v>976.52</v>
      </c>
      <c r="U442" s="2"/>
      <c r="V442" s="49">
        <v>1.25</v>
      </c>
      <c r="W442" s="49">
        <f t="shared" si="198"/>
        <v>1220.6500000000001</v>
      </c>
      <c r="X442" s="50">
        <f t="shared" si="199"/>
        <v>0</v>
      </c>
      <c r="Y442" s="63">
        <f t="shared" si="200"/>
        <v>1220.6500000000001</v>
      </c>
      <c r="Z442" s="50">
        <f t="shared" si="201"/>
        <v>1220.6500000000001</v>
      </c>
      <c r="AA442" s="51"/>
      <c r="AB442" s="52">
        <v>0.35</v>
      </c>
      <c r="AC442" s="50">
        <f t="shared" si="202"/>
        <v>0</v>
      </c>
      <c r="AD442" s="50">
        <f t="shared" si="203"/>
        <v>0</v>
      </c>
      <c r="AE442" s="50">
        <f t="shared" si="204"/>
        <v>5.6</v>
      </c>
      <c r="AF442" s="53">
        <f t="shared" si="205"/>
        <v>5.6</v>
      </c>
      <c r="AH442" s="4">
        <f t="shared" si="161"/>
        <v>1220.6500000000001</v>
      </c>
      <c r="AJ442" s="4">
        <f t="shared" si="162"/>
        <v>1220.6500000000001</v>
      </c>
      <c r="AL442" s="4">
        <f t="shared" si="163"/>
        <v>1220.6500000000001</v>
      </c>
      <c r="AN442" s="4">
        <f t="shared" si="190"/>
        <v>1220.6500000000001</v>
      </c>
      <c r="AO442" s="92"/>
      <c r="AQ442" s="93"/>
      <c r="AS442" s="93"/>
      <c r="AT442" s="93"/>
      <c r="AU442" s="93"/>
    </row>
    <row r="443" spans="1:47" ht="15" customHeight="1" x14ac:dyDescent="0.25">
      <c r="A443" s="201"/>
      <c r="B443" s="33" t="s">
        <v>445</v>
      </c>
      <c r="C443" s="97" t="s">
        <v>3507</v>
      </c>
      <c r="D443" s="43">
        <v>10</v>
      </c>
      <c r="E443" s="86">
        <v>10</v>
      </c>
      <c r="F443" s="36">
        <v>50</v>
      </c>
      <c r="G443" s="59">
        <f t="shared" si="195"/>
        <v>1197.76</v>
      </c>
      <c r="H443" s="37"/>
      <c r="I443" s="38" t="s">
        <v>158</v>
      </c>
      <c r="J443" s="39">
        <f t="shared" si="196"/>
        <v>0</v>
      </c>
      <c r="K443" s="64" t="s">
        <v>1282</v>
      </c>
      <c r="M443" s="64" t="s">
        <v>1283</v>
      </c>
      <c r="P443" s="68">
        <f t="shared" si="192"/>
        <v>0</v>
      </c>
      <c r="Q443" s="78"/>
      <c r="R443" s="71">
        <f t="shared" si="197"/>
        <v>0</v>
      </c>
      <c r="S443" s="32" t="str">
        <f t="shared" si="191"/>
        <v>-</v>
      </c>
      <c r="T443" s="2">
        <v>958.21</v>
      </c>
      <c r="U443" s="2"/>
      <c r="V443" s="49">
        <v>1.25</v>
      </c>
      <c r="W443" s="49">
        <f t="shared" si="198"/>
        <v>1197.7625</v>
      </c>
      <c r="X443" s="50">
        <f t="shared" si="199"/>
        <v>0</v>
      </c>
      <c r="Y443" s="63">
        <f t="shared" si="200"/>
        <v>1197.7625</v>
      </c>
      <c r="Z443" s="50">
        <f t="shared" si="201"/>
        <v>1197.76</v>
      </c>
      <c r="AA443" s="51"/>
      <c r="AB443" s="52">
        <v>0.35</v>
      </c>
      <c r="AC443" s="50">
        <f t="shared" si="202"/>
        <v>0</v>
      </c>
      <c r="AD443" s="50">
        <f t="shared" si="203"/>
        <v>0</v>
      </c>
      <c r="AE443" s="50">
        <f t="shared" si="204"/>
        <v>5.6</v>
      </c>
      <c r="AF443" s="53">
        <f t="shared" si="205"/>
        <v>5.6</v>
      </c>
      <c r="AH443" s="4">
        <f t="shared" si="161"/>
        <v>1197.76</v>
      </c>
      <c r="AJ443" s="4">
        <f t="shared" si="162"/>
        <v>1197.76</v>
      </c>
      <c r="AL443" s="4">
        <f t="shared" si="163"/>
        <v>1197.76</v>
      </c>
      <c r="AN443" s="4">
        <f t="shared" si="190"/>
        <v>1197.76</v>
      </c>
      <c r="AO443" s="92"/>
      <c r="AQ443" s="93"/>
      <c r="AS443" s="93"/>
      <c r="AT443" s="93"/>
      <c r="AU443" s="93"/>
    </row>
    <row r="444" spans="1:47" ht="15" customHeight="1" x14ac:dyDescent="0.25">
      <c r="A444" s="201"/>
      <c r="B444" s="33" t="s">
        <v>446</v>
      </c>
      <c r="C444" s="97" t="s">
        <v>3508</v>
      </c>
      <c r="D444" s="43">
        <v>10</v>
      </c>
      <c r="E444" s="86">
        <v>10</v>
      </c>
      <c r="F444" s="36">
        <v>50</v>
      </c>
      <c r="G444" s="59">
        <f t="shared" si="195"/>
        <v>1220.6500000000001</v>
      </c>
      <c r="H444" s="37"/>
      <c r="I444" s="38" t="s">
        <v>158</v>
      </c>
      <c r="J444" s="39">
        <f t="shared" si="196"/>
        <v>0</v>
      </c>
      <c r="K444" s="64" t="s">
        <v>1284</v>
      </c>
      <c r="M444" s="64" t="s">
        <v>1285</v>
      </c>
      <c r="P444" s="68">
        <f t="shared" si="192"/>
        <v>0</v>
      </c>
      <c r="Q444" s="78"/>
      <c r="R444" s="71">
        <f t="shared" si="197"/>
        <v>0</v>
      </c>
      <c r="S444" s="32" t="str">
        <f t="shared" si="191"/>
        <v>-</v>
      </c>
      <c r="T444" s="2">
        <v>976.52</v>
      </c>
      <c r="U444" s="2"/>
      <c r="V444" s="49">
        <v>1.25</v>
      </c>
      <c r="W444" s="49">
        <f t="shared" si="198"/>
        <v>1220.6500000000001</v>
      </c>
      <c r="X444" s="50">
        <f t="shared" si="199"/>
        <v>0</v>
      </c>
      <c r="Y444" s="63">
        <f t="shared" si="200"/>
        <v>1220.6500000000001</v>
      </c>
      <c r="Z444" s="50">
        <f t="shared" si="201"/>
        <v>1220.6500000000001</v>
      </c>
      <c r="AA444" s="51"/>
      <c r="AB444" s="52">
        <v>0.35</v>
      </c>
      <c r="AC444" s="50">
        <f t="shared" si="202"/>
        <v>0</v>
      </c>
      <c r="AD444" s="50">
        <f t="shared" si="203"/>
        <v>0</v>
      </c>
      <c r="AE444" s="50">
        <f t="shared" si="204"/>
        <v>5.6</v>
      </c>
      <c r="AF444" s="53">
        <f t="shared" si="205"/>
        <v>5.6</v>
      </c>
      <c r="AH444" s="4">
        <f t="shared" si="161"/>
        <v>1220.6500000000001</v>
      </c>
      <c r="AJ444" s="4">
        <f t="shared" si="162"/>
        <v>1220.6500000000001</v>
      </c>
      <c r="AL444" s="4">
        <f t="shared" si="163"/>
        <v>1220.6500000000001</v>
      </c>
      <c r="AN444" s="4">
        <f t="shared" si="190"/>
        <v>1220.6500000000001</v>
      </c>
      <c r="AO444" s="92"/>
      <c r="AQ444" s="93"/>
      <c r="AS444" s="93"/>
      <c r="AT444" s="93"/>
      <c r="AU444" s="93"/>
    </row>
    <row r="445" spans="1:47" ht="15" customHeight="1" x14ac:dyDescent="0.25">
      <c r="A445" s="201"/>
      <c r="B445" s="33" t="s">
        <v>547</v>
      </c>
      <c r="C445" s="97" t="s">
        <v>3509</v>
      </c>
      <c r="D445" s="43">
        <v>10</v>
      </c>
      <c r="E445" s="86">
        <v>10</v>
      </c>
      <c r="F445" s="36">
        <v>50</v>
      </c>
      <c r="G445" s="59">
        <f t="shared" si="195"/>
        <v>1230.76</v>
      </c>
      <c r="H445" s="37"/>
      <c r="I445" s="38" t="s">
        <v>158</v>
      </c>
      <c r="J445" s="39">
        <f t="shared" si="196"/>
        <v>0</v>
      </c>
      <c r="K445" s="64" t="s">
        <v>1286</v>
      </c>
      <c r="M445" s="64" t="s">
        <v>1287</v>
      </c>
      <c r="P445" s="68">
        <f t="shared" si="192"/>
        <v>0</v>
      </c>
      <c r="Q445" s="78"/>
      <c r="R445" s="71">
        <f t="shared" si="197"/>
        <v>0</v>
      </c>
      <c r="S445" s="32" t="str">
        <f t="shared" si="191"/>
        <v>-</v>
      </c>
      <c r="T445" s="2">
        <v>984.61</v>
      </c>
      <c r="U445" s="2"/>
      <c r="V445" s="49">
        <v>1.25</v>
      </c>
      <c r="W445" s="49">
        <f t="shared" si="198"/>
        <v>1230.7625</v>
      </c>
      <c r="X445" s="50">
        <f t="shared" si="199"/>
        <v>0</v>
      </c>
      <c r="Y445" s="63">
        <f t="shared" si="200"/>
        <v>1230.7625</v>
      </c>
      <c r="Z445" s="50">
        <f t="shared" si="201"/>
        <v>1230.76</v>
      </c>
      <c r="AA445" s="51"/>
      <c r="AB445" s="52">
        <v>0.35</v>
      </c>
      <c r="AC445" s="50">
        <f t="shared" si="202"/>
        <v>0</v>
      </c>
      <c r="AD445" s="50">
        <f t="shared" si="203"/>
        <v>0</v>
      </c>
      <c r="AE445" s="50">
        <f t="shared" si="204"/>
        <v>5.6</v>
      </c>
      <c r="AF445" s="53">
        <f t="shared" si="205"/>
        <v>5.6</v>
      </c>
      <c r="AH445" s="4">
        <f t="shared" si="161"/>
        <v>1230.76</v>
      </c>
      <c r="AJ445" s="4">
        <f t="shared" si="162"/>
        <v>1230.76</v>
      </c>
      <c r="AL445" s="4">
        <f t="shared" si="163"/>
        <v>1230.76</v>
      </c>
      <c r="AN445" s="4">
        <f t="shared" si="190"/>
        <v>1230.76</v>
      </c>
      <c r="AO445" s="92"/>
      <c r="AQ445" s="93"/>
      <c r="AS445" s="93"/>
      <c r="AT445" s="93"/>
      <c r="AU445" s="93"/>
    </row>
    <row r="446" spans="1:47" ht="15" customHeight="1" x14ac:dyDescent="0.25">
      <c r="A446" s="201"/>
      <c r="B446" s="33" t="s">
        <v>548</v>
      </c>
      <c r="C446" s="97" t="s">
        <v>3510</v>
      </c>
      <c r="D446" s="43">
        <v>10</v>
      </c>
      <c r="E446" s="86">
        <v>10</v>
      </c>
      <c r="F446" s="36">
        <v>50</v>
      </c>
      <c r="G446" s="59">
        <f t="shared" si="195"/>
        <v>1222.98</v>
      </c>
      <c r="H446" s="37"/>
      <c r="I446" s="38" t="s">
        <v>158</v>
      </c>
      <c r="J446" s="39">
        <f t="shared" si="196"/>
        <v>0</v>
      </c>
      <c r="K446" s="64" t="s">
        <v>1288</v>
      </c>
      <c r="M446" s="64" t="s">
        <v>1289</v>
      </c>
      <c r="P446" s="68">
        <f t="shared" si="192"/>
        <v>0</v>
      </c>
      <c r="Q446" s="78"/>
      <c r="R446" s="71">
        <f t="shared" si="197"/>
        <v>0</v>
      </c>
      <c r="S446" s="32" t="str">
        <f t="shared" si="191"/>
        <v>-</v>
      </c>
      <c r="T446" s="2">
        <v>978.38</v>
      </c>
      <c r="U446" s="2"/>
      <c r="V446" s="49">
        <v>1.25</v>
      </c>
      <c r="W446" s="49">
        <f t="shared" si="198"/>
        <v>1222.9749999999999</v>
      </c>
      <c r="X446" s="50">
        <f t="shared" si="199"/>
        <v>0</v>
      </c>
      <c r="Y446" s="63">
        <f t="shared" si="200"/>
        <v>1222.9749999999999</v>
      </c>
      <c r="Z446" s="50">
        <f t="shared" si="201"/>
        <v>1222.98</v>
      </c>
      <c r="AA446" s="51"/>
      <c r="AB446" s="52">
        <v>0.35</v>
      </c>
      <c r="AC446" s="50">
        <f t="shared" si="202"/>
        <v>0</v>
      </c>
      <c r="AD446" s="50">
        <f t="shared" si="203"/>
        <v>0</v>
      </c>
      <c r="AE446" s="50">
        <f t="shared" si="204"/>
        <v>5.6</v>
      </c>
      <c r="AF446" s="53">
        <f t="shared" si="205"/>
        <v>5.6</v>
      </c>
      <c r="AH446" s="4">
        <f>ROUNDUP(AN446,2)</f>
        <v>1222.98</v>
      </c>
      <c r="AJ446" s="4">
        <f>IF($V$4,AL446+AF446,AL446)</f>
        <v>1222.98</v>
      </c>
      <c r="AL446" s="4">
        <f>IF($V$5,Z446-Z446*10%,Z446)</f>
        <v>1222.98</v>
      </c>
      <c r="AN446" s="4">
        <f t="shared" si="190"/>
        <v>1222.98</v>
      </c>
      <c r="AO446" s="92"/>
      <c r="AQ446" s="93"/>
      <c r="AS446" s="93"/>
      <c r="AT446" s="93"/>
      <c r="AU446" s="93"/>
    </row>
    <row r="447" spans="1:47" x14ac:dyDescent="0.25">
      <c r="A447" s="202"/>
      <c r="B447" s="199" t="s">
        <v>2314</v>
      </c>
      <c r="C447" s="199"/>
      <c r="D447" s="199"/>
      <c r="E447" s="199"/>
      <c r="F447" s="199"/>
      <c r="G447" s="199"/>
      <c r="H447" s="199"/>
      <c r="I447" s="199"/>
      <c r="J447" s="199"/>
      <c r="O447" s="74" t="s">
        <v>758</v>
      </c>
      <c r="P447" s="75"/>
      <c r="Q447" s="76"/>
      <c r="R447" s="71"/>
      <c r="S447" s="71"/>
      <c r="T447"/>
      <c r="U447"/>
      <c r="AB447"/>
      <c r="AC447"/>
      <c r="AD447"/>
      <c r="AE447"/>
      <c r="AN447" s="4"/>
      <c r="AO447" s="92"/>
      <c r="AS447" s="93"/>
      <c r="AT447" s="93"/>
      <c r="AU447" s="93"/>
    </row>
    <row r="448" spans="1:47" ht="15" customHeight="1" x14ac:dyDescent="0.25">
      <c r="A448" s="203"/>
      <c r="B448" s="33" t="s">
        <v>2220</v>
      </c>
      <c r="C448" s="34" t="s">
        <v>717</v>
      </c>
      <c r="D448" s="35">
        <v>1</v>
      </c>
      <c r="E448" s="86">
        <v>10</v>
      </c>
      <c r="F448" s="36">
        <v>500</v>
      </c>
      <c r="G448" s="59">
        <f t="shared" ref="G448:G454" si="206">AH448</f>
        <v>201.34</v>
      </c>
      <c r="H448" s="37"/>
      <c r="I448" s="38" t="s">
        <v>158</v>
      </c>
      <c r="J448" s="39">
        <f t="shared" ref="J448:J463" si="207">G448*H448</f>
        <v>0</v>
      </c>
      <c r="K448" s="64" t="s">
        <v>2252</v>
      </c>
      <c r="M448" s="64" t="s">
        <v>2236</v>
      </c>
      <c r="P448" s="68">
        <f t="shared" si="192"/>
        <v>0</v>
      </c>
      <c r="Q448" s="78"/>
      <c r="R448" s="71">
        <f t="shared" ref="R448:R454" si="208">IF(Q448&gt;0,Q448,P448)</f>
        <v>0</v>
      </c>
      <c r="S448" s="32" t="str">
        <f t="shared" si="191"/>
        <v>-</v>
      </c>
      <c r="T448" s="2">
        <v>161.07000000000002</v>
      </c>
      <c r="U448" s="2"/>
      <c r="V448" s="49">
        <v>1.25</v>
      </c>
      <c r="W448" s="49">
        <f t="shared" ref="W448:W463" si="209">T448*V448</f>
        <v>201.33750000000003</v>
      </c>
      <c r="X448" s="50">
        <f t="shared" ref="X448:X463" si="210">R448*0.01</f>
        <v>0</v>
      </c>
      <c r="Y448" s="63">
        <f t="shared" ref="Y448:Y454" si="211">W448-(W448*X448)</f>
        <v>201.33750000000003</v>
      </c>
      <c r="Z448" s="50">
        <f t="shared" ref="Z448:Z454" si="212">ROUND(Y448,2)</f>
        <v>201.34</v>
      </c>
      <c r="AA448" s="51"/>
      <c r="AB448" s="52">
        <v>3.5000000000000003E-2</v>
      </c>
      <c r="AC448" s="50">
        <f t="shared" ref="AC448:AC463" si="213">H448*AB448</f>
        <v>0</v>
      </c>
      <c r="AD448" s="50">
        <f t="shared" ref="AD448:AD454" si="214">AC448*$P$7</f>
        <v>0</v>
      </c>
      <c r="AE448" s="50">
        <f t="shared" ref="AE448:AE454" si="215">AB448*$P$7</f>
        <v>0.56000000000000005</v>
      </c>
      <c r="AF448" s="53">
        <f t="shared" ref="AF448:AF454" si="216">ROUND(AE448,2)</f>
        <v>0.56000000000000005</v>
      </c>
      <c r="AH448" s="4">
        <f t="shared" ref="AH448:AH454" si="217">ROUNDUP(AN448,2)</f>
        <v>201.34</v>
      </c>
      <c r="AJ448" s="4">
        <f t="shared" ref="AJ448:AJ454" si="218">IF($V$4,AL448+AF448,AL448)</f>
        <v>201.34</v>
      </c>
      <c r="AL448" s="4">
        <f t="shared" ref="AL448:AL454" si="219">IF($V$5,Z448-Z448*10%,Z448)</f>
        <v>201.34</v>
      </c>
      <c r="AN448" s="4">
        <f t="shared" si="190"/>
        <v>201.34</v>
      </c>
      <c r="AO448" s="92"/>
      <c r="AQ448" s="93"/>
      <c r="AS448" s="93"/>
      <c r="AT448" s="93"/>
      <c r="AU448" s="93"/>
    </row>
    <row r="449" spans="1:47" ht="15" customHeight="1" x14ac:dyDescent="0.25">
      <c r="A449" s="203"/>
      <c r="B449" s="33" t="s">
        <v>2221</v>
      </c>
      <c r="C449" s="34" t="s">
        <v>716</v>
      </c>
      <c r="D449" s="35">
        <v>1</v>
      </c>
      <c r="E449" s="86">
        <v>10</v>
      </c>
      <c r="F449" s="36">
        <v>500</v>
      </c>
      <c r="G449" s="59">
        <f t="shared" si="206"/>
        <v>201.34</v>
      </c>
      <c r="H449" s="37"/>
      <c r="I449" s="38" t="s">
        <v>158</v>
      </c>
      <c r="J449" s="39">
        <f t="shared" si="207"/>
        <v>0</v>
      </c>
      <c r="K449" s="64" t="s">
        <v>2253</v>
      </c>
      <c r="M449" s="64" t="s">
        <v>2237</v>
      </c>
      <c r="P449" s="68">
        <f t="shared" si="192"/>
        <v>0</v>
      </c>
      <c r="Q449" s="78"/>
      <c r="R449" s="71">
        <f t="shared" si="208"/>
        <v>0</v>
      </c>
      <c r="S449" s="32" t="str">
        <f t="shared" si="191"/>
        <v>-</v>
      </c>
      <c r="T449" s="2">
        <v>161.07000000000002</v>
      </c>
      <c r="U449" s="2"/>
      <c r="V449" s="49">
        <v>1.25</v>
      </c>
      <c r="W449" s="49">
        <f t="shared" si="209"/>
        <v>201.33750000000003</v>
      </c>
      <c r="X449" s="50">
        <f t="shared" si="210"/>
        <v>0</v>
      </c>
      <c r="Y449" s="63">
        <f t="shared" si="211"/>
        <v>201.33750000000003</v>
      </c>
      <c r="Z449" s="50">
        <f t="shared" si="212"/>
        <v>201.34</v>
      </c>
      <c r="AA449" s="51"/>
      <c r="AB449" s="52">
        <v>3.5000000000000003E-2</v>
      </c>
      <c r="AC449" s="50">
        <f t="shared" si="213"/>
        <v>0</v>
      </c>
      <c r="AD449" s="50">
        <f t="shared" si="214"/>
        <v>0</v>
      </c>
      <c r="AE449" s="50">
        <f t="shared" si="215"/>
        <v>0.56000000000000005</v>
      </c>
      <c r="AF449" s="53">
        <f t="shared" si="216"/>
        <v>0.56000000000000005</v>
      </c>
      <c r="AH449" s="4">
        <f t="shared" si="217"/>
        <v>201.34</v>
      </c>
      <c r="AJ449" s="4">
        <f t="shared" si="218"/>
        <v>201.34</v>
      </c>
      <c r="AL449" s="4">
        <f t="shared" si="219"/>
        <v>201.34</v>
      </c>
      <c r="AN449" s="4">
        <f t="shared" si="190"/>
        <v>201.34</v>
      </c>
      <c r="AO449" s="92"/>
      <c r="AQ449" s="93"/>
      <c r="AS449" s="93"/>
      <c r="AT449" s="93"/>
      <c r="AU449" s="93"/>
    </row>
    <row r="450" spans="1:47" ht="15" customHeight="1" x14ac:dyDescent="0.25">
      <c r="A450" s="203"/>
      <c r="B450" s="33" t="s">
        <v>2222</v>
      </c>
      <c r="C450" s="34" t="s">
        <v>715</v>
      </c>
      <c r="D450" s="35">
        <v>1</v>
      </c>
      <c r="E450" s="86">
        <v>10</v>
      </c>
      <c r="F450" s="36">
        <v>500</v>
      </c>
      <c r="G450" s="59">
        <f t="shared" si="206"/>
        <v>181.2</v>
      </c>
      <c r="H450" s="37"/>
      <c r="I450" s="38" t="s">
        <v>158</v>
      </c>
      <c r="J450" s="39">
        <f t="shared" si="207"/>
        <v>0</v>
      </c>
      <c r="K450" s="64" t="s">
        <v>2254</v>
      </c>
      <c r="M450" s="64" t="s">
        <v>2238</v>
      </c>
      <c r="P450" s="68">
        <f t="shared" si="192"/>
        <v>0</v>
      </c>
      <c r="Q450" s="78"/>
      <c r="R450" s="71">
        <f t="shared" si="208"/>
        <v>0</v>
      </c>
      <c r="S450" s="32" t="str">
        <f t="shared" si="191"/>
        <v>-</v>
      </c>
      <c r="T450" s="2">
        <v>144.96300000000002</v>
      </c>
      <c r="U450" s="2"/>
      <c r="V450" s="49">
        <v>1.25</v>
      </c>
      <c r="W450" s="49">
        <f t="shared" si="209"/>
        <v>181.20375000000001</v>
      </c>
      <c r="X450" s="50">
        <f t="shared" si="210"/>
        <v>0</v>
      </c>
      <c r="Y450" s="63">
        <f t="shared" si="211"/>
        <v>181.20375000000001</v>
      </c>
      <c r="Z450" s="50">
        <f t="shared" si="212"/>
        <v>181.2</v>
      </c>
      <c r="AA450" s="51"/>
      <c r="AB450" s="52">
        <v>3.5000000000000003E-2</v>
      </c>
      <c r="AC450" s="50">
        <f t="shared" si="213"/>
        <v>0</v>
      </c>
      <c r="AD450" s="50">
        <f t="shared" si="214"/>
        <v>0</v>
      </c>
      <c r="AE450" s="50">
        <f t="shared" si="215"/>
        <v>0.56000000000000005</v>
      </c>
      <c r="AF450" s="53">
        <f t="shared" si="216"/>
        <v>0.56000000000000005</v>
      </c>
      <c r="AH450" s="4">
        <f t="shared" si="217"/>
        <v>181.2</v>
      </c>
      <c r="AJ450" s="4">
        <f t="shared" si="218"/>
        <v>181.2</v>
      </c>
      <c r="AL450" s="4">
        <f t="shared" si="219"/>
        <v>181.2</v>
      </c>
      <c r="AN450" s="4">
        <f t="shared" si="190"/>
        <v>181.2</v>
      </c>
      <c r="AO450" s="92"/>
      <c r="AQ450" s="93"/>
      <c r="AS450" s="93"/>
      <c r="AT450" s="93"/>
      <c r="AU450" s="93"/>
    </row>
    <row r="451" spans="1:47" ht="15" customHeight="1" x14ac:dyDescent="0.25">
      <c r="A451" s="203"/>
      <c r="B451" s="33" t="s">
        <v>2223</v>
      </c>
      <c r="C451" s="34" t="s">
        <v>714</v>
      </c>
      <c r="D451" s="35">
        <v>1</v>
      </c>
      <c r="E451" s="86">
        <v>10</v>
      </c>
      <c r="F451" s="36">
        <v>500</v>
      </c>
      <c r="G451" s="59">
        <f t="shared" si="206"/>
        <v>201.34</v>
      </c>
      <c r="H451" s="37"/>
      <c r="I451" s="38" t="s">
        <v>158</v>
      </c>
      <c r="J451" s="39">
        <f t="shared" si="207"/>
        <v>0</v>
      </c>
      <c r="K451" s="64" t="s">
        <v>2255</v>
      </c>
      <c r="M451" s="64" t="s">
        <v>2239</v>
      </c>
      <c r="P451" s="68">
        <f t="shared" si="192"/>
        <v>0</v>
      </c>
      <c r="Q451" s="78"/>
      <c r="R451" s="71">
        <f t="shared" si="208"/>
        <v>0</v>
      </c>
      <c r="S451" s="32" t="str">
        <f t="shared" si="191"/>
        <v>-</v>
      </c>
      <c r="T451" s="2">
        <v>161.07000000000002</v>
      </c>
      <c r="U451" s="2"/>
      <c r="V451" s="49">
        <v>1.25</v>
      </c>
      <c r="W451" s="49">
        <f t="shared" si="209"/>
        <v>201.33750000000003</v>
      </c>
      <c r="X451" s="50">
        <f t="shared" si="210"/>
        <v>0</v>
      </c>
      <c r="Y451" s="63">
        <f t="shared" si="211"/>
        <v>201.33750000000003</v>
      </c>
      <c r="Z451" s="50">
        <f t="shared" si="212"/>
        <v>201.34</v>
      </c>
      <c r="AA451" s="51"/>
      <c r="AB451" s="52">
        <v>3.5000000000000003E-2</v>
      </c>
      <c r="AC451" s="50">
        <f t="shared" si="213"/>
        <v>0</v>
      </c>
      <c r="AD451" s="50">
        <f t="shared" si="214"/>
        <v>0</v>
      </c>
      <c r="AE451" s="50">
        <f t="shared" si="215"/>
        <v>0.56000000000000005</v>
      </c>
      <c r="AF451" s="53">
        <f t="shared" si="216"/>
        <v>0.56000000000000005</v>
      </c>
      <c r="AH451" s="4">
        <f t="shared" si="217"/>
        <v>201.34</v>
      </c>
      <c r="AJ451" s="4">
        <f t="shared" si="218"/>
        <v>201.34</v>
      </c>
      <c r="AL451" s="4">
        <f t="shared" si="219"/>
        <v>201.34</v>
      </c>
      <c r="AN451" s="4">
        <f t="shared" si="190"/>
        <v>201.34</v>
      </c>
      <c r="AO451" s="92"/>
      <c r="AQ451" s="93"/>
      <c r="AS451" s="93"/>
      <c r="AT451" s="93"/>
      <c r="AU451" s="93"/>
    </row>
    <row r="452" spans="1:47" ht="15" customHeight="1" x14ac:dyDescent="0.25">
      <c r="A452" s="203"/>
      <c r="B452" s="33" t="s">
        <v>2224</v>
      </c>
      <c r="C452" s="34" t="s">
        <v>713</v>
      </c>
      <c r="D452" s="35">
        <v>1</v>
      </c>
      <c r="E452" s="86">
        <v>10</v>
      </c>
      <c r="F452" s="36">
        <v>500</v>
      </c>
      <c r="G452" s="59">
        <f t="shared" si="206"/>
        <v>201.34</v>
      </c>
      <c r="H452" s="37"/>
      <c r="I452" s="38" t="s">
        <v>158</v>
      </c>
      <c r="J452" s="39">
        <f t="shared" si="207"/>
        <v>0</v>
      </c>
      <c r="K452" s="64" t="s">
        <v>2256</v>
      </c>
      <c r="M452" s="64" t="s">
        <v>2240</v>
      </c>
      <c r="P452" s="68">
        <f t="shared" si="192"/>
        <v>0</v>
      </c>
      <c r="Q452" s="78"/>
      <c r="R452" s="71">
        <f t="shared" si="208"/>
        <v>0</v>
      </c>
      <c r="S452" s="32" t="str">
        <f t="shared" si="191"/>
        <v>-</v>
      </c>
      <c r="T452" s="2">
        <v>161.07000000000002</v>
      </c>
      <c r="U452" s="2"/>
      <c r="V452" s="49">
        <v>1.25</v>
      </c>
      <c r="W452" s="49">
        <f t="shared" si="209"/>
        <v>201.33750000000003</v>
      </c>
      <c r="X452" s="50">
        <f t="shared" si="210"/>
        <v>0</v>
      </c>
      <c r="Y452" s="63">
        <f t="shared" si="211"/>
        <v>201.33750000000003</v>
      </c>
      <c r="Z452" s="50">
        <f t="shared" si="212"/>
        <v>201.34</v>
      </c>
      <c r="AA452" s="51"/>
      <c r="AB452" s="52">
        <v>3.5000000000000003E-2</v>
      </c>
      <c r="AC452" s="50">
        <f t="shared" si="213"/>
        <v>0</v>
      </c>
      <c r="AD452" s="50">
        <f t="shared" si="214"/>
        <v>0</v>
      </c>
      <c r="AE452" s="50">
        <f t="shared" si="215"/>
        <v>0.56000000000000005</v>
      </c>
      <c r="AF452" s="53">
        <f t="shared" si="216"/>
        <v>0.56000000000000005</v>
      </c>
      <c r="AH452" s="4">
        <f t="shared" si="217"/>
        <v>201.34</v>
      </c>
      <c r="AJ452" s="4">
        <f t="shared" si="218"/>
        <v>201.34</v>
      </c>
      <c r="AL452" s="4">
        <f t="shared" si="219"/>
        <v>201.34</v>
      </c>
      <c r="AN452" s="4">
        <f t="shared" si="190"/>
        <v>201.34</v>
      </c>
      <c r="AO452" s="92"/>
      <c r="AQ452" s="93"/>
      <c r="AS452" s="93"/>
      <c r="AT452" s="93"/>
      <c r="AU452" s="93"/>
    </row>
    <row r="453" spans="1:47" ht="15" customHeight="1" x14ac:dyDescent="0.25">
      <c r="A453" s="203"/>
      <c r="B453" s="33" t="s">
        <v>2225</v>
      </c>
      <c r="C453" s="34" t="s">
        <v>712</v>
      </c>
      <c r="D453" s="35">
        <v>1</v>
      </c>
      <c r="E453" s="86">
        <v>10</v>
      </c>
      <c r="F453" s="36">
        <v>500</v>
      </c>
      <c r="G453" s="59">
        <f t="shared" si="206"/>
        <v>201.34</v>
      </c>
      <c r="H453" s="37"/>
      <c r="I453" s="38" t="s">
        <v>158</v>
      </c>
      <c r="J453" s="39">
        <f t="shared" si="207"/>
        <v>0</v>
      </c>
      <c r="K453" s="64" t="s">
        <v>2257</v>
      </c>
      <c r="M453" s="64" t="s">
        <v>2241</v>
      </c>
      <c r="P453" s="68">
        <f t="shared" si="192"/>
        <v>0</v>
      </c>
      <c r="Q453" s="78"/>
      <c r="R453" s="71">
        <f t="shared" si="208"/>
        <v>0</v>
      </c>
      <c r="S453" s="32" t="str">
        <f t="shared" si="191"/>
        <v>-</v>
      </c>
      <c r="T453" s="2">
        <v>161.07000000000002</v>
      </c>
      <c r="U453" s="2"/>
      <c r="V453" s="49">
        <v>1.25</v>
      </c>
      <c r="W453" s="49">
        <f t="shared" si="209"/>
        <v>201.33750000000003</v>
      </c>
      <c r="X453" s="50">
        <f t="shared" si="210"/>
        <v>0</v>
      </c>
      <c r="Y453" s="63">
        <f t="shared" si="211"/>
        <v>201.33750000000003</v>
      </c>
      <c r="Z453" s="50">
        <f t="shared" si="212"/>
        <v>201.34</v>
      </c>
      <c r="AA453" s="51"/>
      <c r="AB453" s="52">
        <v>3.5000000000000003E-2</v>
      </c>
      <c r="AC453" s="50">
        <f t="shared" si="213"/>
        <v>0</v>
      </c>
      <c r="AD453" s="50">
        <f t="shared" si="214"/>
        <v>0</v>
      </c>
      <c r="AE453" s="50">
        <f t="shared" si="215"/>
        <v>0.56000000000000005</v>
      </c>
      <c r="AF453" s="53">
        <f t="shared" si="216"/>
        <v>0.56000000000000005</v>
      </c>
      <c r="AH453" s="4">
        <f t="shared" si="217"/>
        <v>201.34</v>
      </c>
      <c r="AJ453" s="4">
        <f t="shared" si="218"/>
        <v>201.34</v>
      </c>
      <c r="AL453" s="4">
        <f t="shared" si="219"/>
        <v>201.34</v>
      </c>
      <c r="AN453" s="4">
        <f t="shared" si="190"/>
        <v>201.34</v>
      </c>
      <c r="AO453" s="92"/>
      <c r="AQ453" s="93"/>
      <c r="AS453" s="93"/>
      <c r="AT453" s="93"/>
      <c r="AU453" s="93"/>
    </row>
    <row r="454" spans="1:47" ht="15" customHeight="1" x14ac:dyDescent="0.25">
      <c r="A454" s="203"/>
      <c r="B454" s="33" t="s">
        <v>2226</v>
      </c>
      <c r="C454" s="34" t="s">
        <v>711</v>
      </c>
      <c r="D454" s="35">
        <v>1</v>
      </c>
      <c r="E454" s="86">
        <v>10</v>
      </c>
      <c r="F454" s="36">
        <v>500</v>
      </c>
      <c r="G454" s="59">
        <f t="shared" si="206"/>
        <v>201.34</v>
      </c>
      <c r="H454" s="37"/>
      <c r="I454" s="38" t="s">
        <v>158</v>
      </c>
      <c r="J454" s="39">
        <f t="shared" si="207"/>
        <v>0</v>
      </c>
      <c r="K454" s="64" t="s">
        <v>2258</v>
      </c>
      <c r="M454" s="64" t="s">
        <v>2242</v>
      </c>
      <c r="P454" s="68">
        <f t="shared" si="192"/>
        <v>0</v>
      </c>
      <c r="Q454" s="78"/>
      <c r="R454" s="71">
        <f t="shared" si="208"/>
        <v>0</v>
      </c>
      <c r="S454" s="32" t="str">
        <f t="shared" si="191"/>
        <v>-</v>
      </c>
      <c r="T454" s="2">
        <v>161.07000000000002</v>
      </c>
      <c r="U454" s="2"/>
      <c r="V454" s="49">
        <v>1.25</v>
      </c>
      <c r="W454" s="49">
        <f t="shared" si="209"/>
        <v>201.33750000000003</v>
      </c>
      <c r="X454" s="50">
        <f t="shared" si="210"/>
        <v>0</v>
      </c>
      <c r="Y454" s="63">
        <f t="shared" si="211"/>
        <v>201.33750000000003</v>
      </c>
      <c r="Z454" s="50">
        <f t="shared" si="212"/>
        <v>201.34</v>
      </c>
      <c r="AA454" s="51"/>
      <c r="AB454" s="52">
        <v>3.5000000000000003E-2</v>
      </c>
      <c r="AC454" s="50">
        <f t="shared" si="213"/>
        <v>0</v>
      </c>
      <c r="AD454" s="50">
        <f t="shared" si="214"/>
        <v>0</v>
      </c>
      <c r="AE454" s="50">
        <f t="shared" si="215"/>
        <v>0.56000000000000005</v>
      </c>
      <c r="AF454" s="53">
        <f t="shared" si="216"/>
        <v>0.56000000000000005</v>
      </c>
      <c r="AH454" s="4">
        <f t="shared" si="217"/>
        <v>201.34</v>
      </c>
      <c r="AJ454" s="4">
        <f t="shared" si="218"/>
        <v>201.34</v>
      </c>
      <c r="AL454" s="4">
        <f t="shared" si="219"/>
        <v>201.34</v>
      </c>
      <c r="AN454" s="4">
        <f t="shared" si="190"/>
        <v>201.34</v>
      </c>
      <c r="AO454" s="92"/>
      <c r="AQ454" s="93"/>
      <c r="AS454" s="93"/>
      <c r="AT454" s="93"/>
      <c r="AU454" s="93"/>
    </row>
    <row r="455" spans="1:47" ht="15" customHeight="1" x14ac:dyDescent="0.25">
      <c r="A455" s="203"/>
      <c r="B455" s="33" t="s">
        <v>2227</v>
      </c>
      <c r="C455" s="34" t="s">
        <v>718</v>
      </c>
      <c r="D455" s="35">
        <v>1</v>
      </c>
      <c r="E455" s="86">
        <v>10</v>
      </c>
      <c r="F455" s="36">
        <v>500</v>
      </c>
      <c r="G455" s="59">
        <f t="shared" ref="G455:G463" si="220">AH455</f>
        <v>201.34</v>
      </c>
      <c r="H455" s="37"/>
      <c r="I455" s="38" t="s">
        <v>158</v>
      </c>
      <c r="J455" s="39">
        <f t="shared" si="207"/>
        <v>0</v>
      </c>
      <c r="K455" s="64" t="s">
        <v>2259</v>
      </c>
      <c r="M455" s="64" t="s">
        <v>2243</v>
      </c>
      <c r="P455" s="68">
        <f t="shared" si="192"/>
        <v>0</v>
      </c>
      <c r="Q455" s="78"/>
      <c r="R455" s="71">
        <f t="shared" ref="R455:R463" si="221">IF(Q455&gt;0,Q455,P455)</f>
        <v>0</v>
      </c>
      <c r="S455" s="32" t="str">
        <f t="shared" ref="S455:S463" si="222">IF(P455&gt;18,"ПЕРЕБОР","-")</f>
        <v>-</v>
      </c>
      <c r="T455" s="2">
        <v>161.07000000000002</v>
      </c>
      <c r="U455" s="2"/>
      <c r="V455" s="49">
        <v>1.25</v>
      </c>
      <c r="W455" s="49">
        <f t="shared" si="209"/>
        <v>201.33750000000003</v>
      </c>
      <c r="X455" s="50">
        <f t="shared" si="210"/>
        <v>0</v>
      </c>
      <c r="Y455" s="63">
        <f t="shared" ref="Y455:Y463" si="223">W455-(W455*X455)</f>
        <v>201.33750000000003</v>
      </c>
      <c r="Z455" s="50">
        <f t="shared" ref="Z455:Z463" si="224">ROUND(Y455,2)</f>
        <v>201.34</v>
      </c>
      <c r="AA455" s="51"/>
      <c r="AB455" s="52">
        <v>3.5000000000000003E-2</v>
      </c>
      <c r="AC455" s="50">
        <f t="shared" si="213"/>
        <v>0</v>
      </c>
      <c r="AD455" s="50">
        <f t="shared" ref="AD455:AD463" si="225">AC455*$P$7</f>
        <v>0</v>
      </c>
      <c r="AE455" s="50">
        <f t="shared" ref="AE455:AE463" si="226">AB455*$P$7</f>
        <v>0.56000000000000005</v>
      </c>
      <c r="AF455" s="53">
        <f t="shared" ref="AF455:AF463" si="227">ROUND(AE455,2)</f>
        <v>0.56000000000000005</v>
      </c>
      <c r="AH455" s="4">
        <f t="shared" ref="AH455:AH463" si="228">ROUNDUP(AN455,2)</f>
        <v>201.34</v>
      </c>
      <c r="AJ455" s="4">
        <f t="shared" ref="AJ455:AJ463" si="229">IF($V$4,AL455+AF455,AL455)</f>
        <v>201.34</v>
      </c>
      <c r="AL455" s="4">
        <f t="shared" ref="AL455:AL463" si="230">IF($V$5,Z455-Z455*10%,Z455)</f>
        <v>201.34</v>
      </c>
      <c r="AN455" s="4">
        <f t="shared" si="190"/>
        <v>201.34</v>
      </c>
      <c r="AO455" s="92"/>
      <c r="AQ455" s="93"/>
      <c r="AS455" s="93"/>
      <c r="AT455" s="93"/>
      <c r="AU455" s="93"/>
    </row>
    <row r="456" spans="1:47" ht="15" customHeight="1" x14ac:dyDescent="0.25">
      <c r="A456" s="203"/>
      <c r="B456" s="33" t="s">
        <v>2228</v>
      </c>
      <c r="C456" s="97" t="s">
        <v>3507</v>
      </c>
      <c r="D456" s="35">
        <v>1</v>
      </c>
      <c r="E456" s="86">
        <v>10</v>
      </c>
      <c r="F456" s="36">
        <v>500</v>
      </c>
      <c r="G456" s="59">
        <f t="shared" si="220"/>
        <v>124.64</v>
      </c>
      <c r="H456" s="37"/>
      <c r="I456" s="38" t="s">
        <v>158</v>
      </c>
      <c r="J456" s="39">
        <f t="shared" si="207"/>
        <v>0</v>
      </c>
      <c r="K456" s="64" t="s">
        <v>2260</v>
      </c>
      <c r="M456" s="64" t="s">
        <v>2244</v>
      </c>
      <c r="P456" s="68">
        <f t="shared" si="192"/>
        <v>0</v>
      </c>
      <c r="Q456" s="78"/>
      <c r="R456" s="71">
        <f t="shared" si="221"/>
        <v>0</v>
      </c>
      <c r="S456" s="32" t="str">
        <f t="shared" si="222"/>
        <v>-</v>
      </c>
      <c r="T456" s="2">
        <v>99.71</v>
      </c>
      <c r="U456" s="2"/>
      <c r="V456" s="49">
        <v>1.25</v>
      </c>
      <c r="W456" s="49">
        <f t="shared" si="209"/>
        <v>124.63749999999999</v>
      </c>
      <c r="X456" s="50">
        <f t="shared" si="210"/>
        <v>0</v>
      </c>
      <c r="Y456" s="63">
        <f t="shared" si="223"/>
        <v>124.63749999999999</v>
      </c>
      <c r="Z456" s="50">
        <f t="shared" si="224"/>
        <v>124.64</v>
      </c>
      <c r="AA456" s="51"/>
      <c r="AB456" s="52">
        <v>3.5000000000000003E-2</v>
      </c>
      <c r="AC456" s="50">
        <f t="shared" si="213"/>
        <v>0</v>
      </c>
      <c r="AD456" s="50">
        <f t="shared" si="225"/>
        <v>0</v>
      </c>
      <c r="AE456" s="50">
        <f t="shared" si="226"/>
        <v>0.56000000000000005</v>
      </c>
      <c r="AF456" s="53">
        <f t="shared" si="227"/>
        <v>0.56000000000000005</v>
      </c>
      <c r="AH456" s="4">
        <f t="shared" si="228"/>
        <v>124.64</v>
      </c>
      <c r="AJ456" s="4">
        <f t="shared" si="229"/>
        <v>124.64</v>
      </c>
      <c r="AL456" s="4">
        <f t="shared" si="230"/>
        <v>124.64</v>
      </c>
      <c r="AN456" s="4">
        <f t="shared" si="190"/>
        <v>124.64</v>
      </c>
      <c r="AO456" s="92"/>
      <c r="AQ456" s="93"/>
      <c r="AS456" s="93"/>
      <c r="AT456" s="93"/>
      <c r="AU456" s="93"/>
    </row>
    <row r="457" spans="1:47" ht="15" customHeight="1" x14ac:dyDescent="0.25">
      <c r="A457" s="203"/>
      <c r="B457" s="33" t="s">
        <v>2229</v>
      </c>
      <c r="C457" s="97" t="s">
        <v>3508</v>
      </c>
      <c r="D457" s="35">
        <v>1</v>
      </c>
      <c r="E457" s="86">
        <v>10</v>
      </c>
      <c r="F457" s="36">
        <v>500</v>
      </c>
      <c r="G457" s="59">
        <f t="shared" si="220"/>
        <v>124.64</v>
      </c>
      <c r="H457" s="37"/>
      <c r="I457" s="38" t="s">
        <v>158</v>
      </c>
      <c r="J457" s="39">
        <f t="shared" si="207"/>
        <v>0</v>
      </c>
      <c r="K457" s="64" t="s">
        <v>2261</v>
      </c>
      <c r="M457" s="64" t="s">
        <v>2245</v>
      </c>
      <c r="P457" s="68">
        <f t="shared" si="192"/>
        <v>0</v>
      </c>
      <c r="Q457" s="78"/>
      <c r="R457" s="71">
        <f t="shared" si="221"/>
        <v>0</v>
      </c>
      <c r="S457" s="32" t="str">
        <f t="shared" si="222"/>
        <v>-</v>
      </c>
      <c r="T457" s="2">
        <v>99.71</v>
      </c>
      <c r="U457" s="2"/>
      <c r="V457" s="49">
        <v>1.25</v>
      </c>
      <c r="W457" s="49">
        <f t="shared" si="209"/>
        <v>124.63749999999999</v>
      </c>
      <c r="X457" s="50">
        <f t="shared" si="210"/>
        <v>0</v>
      </c>
      <c r="Y457" s="63">
        <f t="shared" si="223"/>
        <v>124.63749999999999</v>
      </c>
      <c r="Z457" s="50">
        <f t="shared" si="224"/>
        <v>124.64</v>
      </c>
      <c r="AA457" s="51"/>
      <c r="AB457" s="52">
        <v>3.5000000000000003E-2</v>
      </c>
      <c r="AC457" s="50">
        <f t="shared" si="213"/>
        <v>0</v>
      </c>
      <c r="AD457" s="50">
        <f t="shared" si="225"/>
        <v>0</v>
      </c>
      <c r="AE457" s="50">
        <f t="shared" si="226"/>
        <v>0.56000000000000005</v>
      </c>
      <c r="AF457" s="53">
        <f t="shared" si="227"/>
        <v>0.56000000000000005</v>
      </c>
      <c r="AH457" s="4">
        <f t="shared" si="228"/>
        <v>124.64</v>
      </c>
      <c r="AJ457" s="4">
        <f t="shared" si="229"/>
        <v>124.64</v>
      </c>
      <c r="AL457" s="4">
        <f t="shared" si="230"/>
        <v>124.64</v>
      </c>
      <c r="AN457" s="4">
        <f t="shared" si="190"/>
        <v>124.64</v>
      </c>
      <c r="AO457" s="92"/>
      <c r="AQ457" s="93"/>
      <c r="AS457" s="93"/>
      <c r="AT457" s="93"/>
      <c r="AU457" s="93"/>
    </row>
    <row r="458" spans="1:47" ht="15" customHeight="1" x14ac:dyDescent="0.25">
      <c r="A458" s="203"/>
      <c r="B458" s="33" t="s">
        <v>2230</v>
      </c>
      <c r="C458" s="34" t="s">
        <v>719</v>
      </c>
      <c r="D458" s="35">
        <v>1</v>
      </c>
      <c r="E458" s="86">
        <v>10</v>
      </c>
      <c r="F458" s="36">
        <v>500</v>
      </c>
      <c r="G458" s="59">
        <f t="shared" si="220"/>
        <v>191.75</v>
      </c>
      <c r="H458" s="37"/>
      <c r="I458" s="38" t="s">
        <v>158</v>
      </c>
      <c r="J458" s="39">
        <f t="shared" si="207"/>
        <v>0</v>
      </c>
      <c r="K458" s="64" t="s">
        <v>2262</v>
      </c>
      <c r="M458" s="64" t="s">
        <v>2246</v>
      </c>
      <c r="P458" s="68">
        <f t="shared" si="192"/>
        <v>0</v>
      </c>
      <c r="Q458" s="78"/>
      <c r="R458" s="71">
        <f t="shared" si="221"/>
        <v>0</v>
      </c>
      <c r="S458" s="32" t="str">
        <f t="shared" si="222"/>
        <v>-</v>
      </c>
      <c r="T458" s="2">
        <v>153.4</v>
      </c>
      <c r="U458" s="2"/>
      <c r="V458" s="49">
        <v>1.25</v>
      </c>
      <c r="W458" s="49">
        <f t="shared" si="209"/>
        <v>191.75</v>
      </c>
      <c r="X458" s="50">
        <f t="shared" si="210"/>
        <v>0</v>
      </c>
      <c r="Y458" s="63">
        <f t="shared" si="223"/>
        <v>191.75</v>
      </c>
      <c r="Z458" s="50">
        <f t="shared" si="224"/>
        <v>191.75</v>
      </c>
      <c r="AA458" s="51"/>
      <c r="AB458" s="52">
        <v>3.5000000000000003E-2</v>
      </c>
      <c r="AC458" s="50">
        <f t="shared" si="213"/>
        <v>0</v>
      </c>
      <c r="AD458" s="50">
        <f t="shared" si="225"/>
        <v>0</v>
      </c>
      <c r="AE458" s="50">
        <f t="shared" si="226"/>
        <v>0.56000000000000005</v>
      </c>
      <c r="AF458" s="53">
        <f t="shared" si="227"/>
        <v>0.56000000000000005</v>
      </c>
      <c r="AH458" s="4">
        <f t="shared" si="228"/>
        <v>191.75</v>
      </c>
      <c r="AJ458" s="4">
        <f t="shared" si="229"/>
        <v>191.75</v>
      </c>
      <c r="AL458" s="4">
        <f t="shared" si="230"/>
        <v>191.75</v>
      </c>
      <c r="AN458" s="4">
        <f t="shared" si="190"/>
        <v>191.75</v>
      </c>
      <c r="AO458" s="92"/>
      <c r="AQ458" s="93"/>
      <c r="AS458" s="93"/>
      <c r="AT458" s="93"/>
      <c r="AU458" s="93"/>
    </row>
    <row r="459" spans="1:47" ht="15" customHeight="1" x14ac:dyDescent="0.25">
      <c r="A459" s="203"/>
      <c r="B459" s="33" t="s">
        <v>2231</v>
      </c>
      <c r="C459" s="97" t="s">
        <v>3510</v>
      </c>
      <c r="D459" s="35">
        <v>1</v>
      </c>
      <c r="E459" s="86">
        <v>10</v>
      </c>
      <c r="F459" s="36">
        <v>500</v>
      </c>
      <c r="G459" s="59">
        <f t="shared" si="220"/>
        <v>124.64</v>
      </c>
      <c r="H459" s="37"/>
      <c r="I459" s="38" t="s">
        <v>158</v>
      </c>
      <c r="J459" s="39">
        <f t="shared" si="207"/>
        <v>0</v>
      </c>
      <c r="K459" s="64" t="s">
        <v>2263</v>
      </c>
      <c r="M459" s="64" t="s">
        <v>2247</v>
      </c>
      <c r="P459" s="68">
        <f t="shared" si="192"/>
        <v>0</v>
      </c>
      <c r="Q459" s="78"/>
      <c r="R459" s="71">
        <f t="shared" si="221"/>
        <v>0</v>
      </c>
      <c r="S459" s="32" t="str">
        <f t="shared" si="222"/>
        <v>-</v>
      </c>
      <c r="T459" s="2">
        <v>99.71</v>
      </c>
      <c r="U459" s="2"/>
      <c r="V459" s="49">
        <v>1.25</v>
      </c>
      <c r="W459" s="49">
        <f t="shared" si="209"/>
        <v>124.63749999999999</v>
      </c>
      <c r="X459" s="50">
        <f t="shared" si="210"/>
        <v>0</v>
      </c>
      <c r="Y459" s="63">
        <f t="shared" si="223"/>
        <v>124.63749999999999</v>
      </c>
      <c r="Z459" s="50">
        <f t="shared" si="224"/>
        <v>124.64</v>
      </c>
      <c r="AA459" s="51"/>
      <c r="AB459" s="52">
        <v>3.5000000000000003E-2</v>
      </c>
      <c r="AC459" s="50">
        <f t="shared" si="213"/>
        <v>0</v>
      </c>
      <c r="AD459" s="50">
        <f t="shared" si="225"/>
        <v>0</v>
      </c>
      <c r="AE459" s="50">
        <f t="shared" si="226"/>
        <v>0.56000000000000005</v>
      </c>
      <c r="AF459" s="53">
        <f t="shared" si="227"/>
        <v>0.56000000000000005</v>
      </c>
      <c r="AH459" s="4">
        <f t="shared" si="228"/>
        <v>124.64</v>
      </c>
      <c r="AJ459" s="4">
        <f t="shared" si="229"/>
        <v>124.64</v>
      </c>
      <c r="AL459" s="4">
        <f t="shared" si="230"/>
        <v>124.64</v>
      </c>
      <c r="AN459" s="4">
        <f t="shared" ref="AN459:AN522" si="231">IF($V$3,AJ459-((AJ459*1.18031)-AJ459),AJ459)</f>
        <v>124.64</v>
      </c>
      <c r="AO459" s="92"/>
      <c r="AQ459" s="93"/>
      <c r="AS459" s="93"/>
      <c r="AT459" s="93"/>
      <c r="AU459" s="93"/>
    </row>
    <row r="460" spans="1:47" ht="15" customHeight="1" x14ac:dyDescent="0.25">
      <c r="A460" s="203"/>
      <c r="B460" s="33" t="s">
        <v>2232</v>
      </c>
      <c r="C460" s="97" t="s">
        <v>3511</v>
      </c>
      <c r="D460" s="35">
        <v>1</v>
      </c>
      <c r="E460" s="86">
        <v>10</v>
      </c>
      <c r="F460" s="36">
        <v>500</v>
      </c>
      <c r="G460" s="59">
        <f t="shared" si="220"/>
        <v>124.64</v>
      </c>
      <c r="H460" s="37"/>
      <c r="I460" s="38" t="s">
        <v>158</v>
      </c>
      <c r="J460" s="39">
        <f t="shared" si="207"/>
        <v>0</v>
      </c>
      <c r="K460" s="64" t="s">
        <v>2264</v>
      </c>
      <c r="M460" s="64" t="s">
        <v>2248</v>
      </c>
      <c r="P460" s="68">
        <f t="shared" si="192"/>
        <v>0</v>
      </c>
      <c r="Q460" s="78"/>
      <c r="R460" s="71">
        <f t="shared" si="221"/>
        <v>0</v>
      </c>
      <c r="S460" s="32" t="str">
        <f t="shared" si="222"/>
        <v>-</v>
      </c>
      <c r="T460" s="2">
        <v>99.71</v>
      </c>
      <c r="U460" s="2"/>
      <c r="V460" s="49">
        <v>1.25</v>
      </c>
      <c r="W460" s="49">
        <f t="shared" si="209"/>
        <v>124.63749999999999</v>
      </c>
      <c r="X460" s="50">
        <f t="shared" si="210"/>
        <v>0</v>
      </c>
      <c r="Y460" s="63">
        <f t="shared" si="223"/>
        <v>124.63749999999999</v>
      </c>
      <c r="Z460" s="50">
        <f t="shared" si="224"/>
        <v>124.64</v>
      </c>
      <c r="AA460" s="51"/>
      <c r="AB460" s="52">
        <v>3.5000000000000003E-2</v>
      </c>
      <c r="AC460" s="50">
        <f t="shared" si="213"/>
        <v>0</v>
      </c>
      <c r="AD460" s="50">
        <f t="shared" si="225"/>
        <v>0</v>
      </c>
      <c r="AE460" s="50">
        <f t="shared" si="226"/>
        <v>0.56000000000000005</v>
      </c>
      <c r="AF460" s="53">
        <f t="shared" si="227"/>
        <v>0.56000000000000005</v>
      </c>
      <c r="AH460" s="4">
        <f t="shared" si="228"/>
        <v>124.64</v>
      </c>
      <c r="AJ460" s="4">
        <f t="shared" si="229"/>
        <v>124.64</v>
      </c>
      <c r="AL460" s="4">
        <f t="shared" si="230"/>
        <v>124.64</v>
      </c>
      <c r="AN460" s="4">
        <f t="shared" si="231"/>
        <v>124.64</v>
      </c>
      <c r="AO460" s="92"/>
      <c r="AQ460" s="93"/>
      <c r="AS460" s="93"/>
      <c r="AT460" s="93"/>
      <c r="AU460" s="93"/>
    </row>
    <row r="461" spans="1:47" ht="15" customHeight="1" x14ac:dyDescent="0.25">
      <c r="A461" s="203"/>
      <c r="B461" s="33" t="s">
        <v>2233</v>
      </c>
      <c r="C461" s="97" t="s">
        <v>3512</v>
      </c>
      <c r="D461" s="35">
        <v>1</v>
      </c>
      <c r="E461" s="86">
        <v>10</v>
      </c>
      <c r="F461" s="36">
        <v>500</v>
      </c>
      <c r="G461" s="59">
        <f t="shared" si="220"/>
        <v>124.64</v>
      </c>
      <c r="H461" s="37"/>
      <c r="I461" s="38" t="s">
        <v>158</v>
      </c>
      <c r="J461" s="39">
        <f t="shared" si="207"/>
        <v>0</v>
      </c>
      <c r="K461" s="64" t="s">
        <v>2265</v>
      </c>
      <c r="M461" s="64" t="s">
        <v>2249</v>
      </c>
      <c r="P461" s="68">
        <f t="shared" si="192"/>
        <v>0</v>
      </c>
      <c r="Q461" s="78"/>
      <c r="R461" s="71">
        <f t="shared" si="221"/>
        <v>0</v>
      </c>
      <c r="S461" s="32" t="str">
        <f t="shared" si="222"/>
        <v>-</v>
      </c>
      <c r="T461" s="2">
        <v>99.71</v>
      </c>
      <c r="U461" s="2"/>
      <c r="V461" s="49">
        <v>1.25</v>
      </c>
      <c r="W461" s="49">
        <f t="shared" si="209"/>
        <v>124.63749999999999</v>
      </c>
      <c r="X461" s="50">
        <f t="shared" si="210"/>
        <v>0</v>
      </c>
      <c r="Y461" s="63">
        <f t="shared" si="223"/>
        <v>124.63749999999999</v>
      </c>
      <c r="Z461" s="50">
        <f t="shared" si="224"/>
        <v>124.64</v>
      </c>
      <c r="AA461" s="51"/>
      <c r="AB461" s="52">
        <v>3.5000000000000003E-2</v>
      </c>
      <c r="AC461" s="50">
        <f t="shared" si="213"/>
        <v>0</v>
      </c>
      <c r="AD461" s="50">
        <f t="shared" si="225"/>
        <v>0</v>
      </c>
      <c r="AE461" s="50">
        <f t="shared" si="226"/>
        <v>0.56000000000000005</v>
      </c>
      <c r="AF461" s="53">
        <f t="shared" si="227"/>
        <v>0.56000000000000005</v>
      </c>
      <c r="AH461" s="4">
        <f t="shared" si="228"/>
        <v>124.64</v>
      </c>
      <c r="AJ461" s="4">
        <f t="shared" si="229"/>
        <v>124.64</v>
      </c>
      <c r="AL461" s="4">
        <f t="shared" si="230"/>
        <v>124.64</v>
      </c>
      <c r="AN461" s="4">
        <f t="shared" si="231"/>
        <v>124.64</v>
      </c>
      <c r="AO461" s="92"/>
      <c r="AQ461" s="93"/>
      <c r="AS461" s="93"/>
      <c r="AT461" s="93"/>
      <c r="AU461" s="93"/>
    </row>
    <row r="462" spans="1:47" ht="15" customHeight="1" x14ac:dyDescent="0.25">
      <c r="A462" s="203"/>
      <c r="B462" s="33" t="s">
        <v>2234</v>
      </c>
      <c r="C462" s="97" t="s">
        <v>3513</v>
      </c>
      <c r="D462" s="35">
        <v>1</v>
      </c>
      <c r="E462" s="86">
        <v>10</v>
      </c>
      <c r="F462" s="36">
        <v>500</v>
      </c>
      <c r="G462" s="59">
        <f t="shared" si="220"/>
        <v>124.64</v>
      </c>
      <c r="H462" s="37"/>
      <c r="I462" s="38" t="s">
        <v>158</v>
      </c>
      <c r="J462" s="39">
        <f t="shared" si="207"/>
        <v>0</v>
      </c>
      <c r="K462" s="64" t="s">
        <v>2266</v>
      </c>
      <c r="M462" s="64" t="s">
        <v>2250</v>
      </c>
      <c r="P462" s="68">
        <f t="shared" si="192"/>
        <v>0</v>
      </c>
      <c r="Q462" s="78"/>
      <c r="R462" s="71">
        <f t="shared" si="221"/>
        <v>0</v>
      </c>
      <c r="S462" s="32" t="str">
        <f t="shared" si="222"/>
        <v>-</v>
      </c>
      <c r="T462" s="2">
        <v>99.71</v>
      </c>
      <c r="U462" s="2"/>
      <c r="V462" s="49">
        <v>1.25</v>
      </c>
      <c r="W462" s="49">
        <f t="shared" si="209"/>
        <v>124.63749999999999</v>
      </c>
      <c r="X462" s="50">
        <f t="shared" si="210"/>
        <v>0</v>
      </c>
      <c r="Y462" s="63">
        <f t="shared" si="223"/>
        <v>124.63749999999999</v>
      </c>
      <c r="Z462" s="50">
        <f t="shared" si="224"/>
        <v>124.64</v>
      </c>
      <c r="AA462" s="51"/>
      <c r="AB462" s="52">
        <v>3.5000000000000003E-2</v>
      </c>
      <c r="AC462" s="50">
        <f t="shared" si="213"/>
        <v>0</v>
      </c>
      <c r="AD462" s="50">
        <f t="shared" si="225"/>
        <v>0</v>
      </c>
      <c r="AE462" s="50">
        <f t="shared" si="226"/>
        <v>0.56000000000000005</v>
      </c>
      <c r="AF462" s="53">
        <f t="shared" si="227"/>
        <v>0.56000000000000005</v>
      </c>
      <c r="AH462" s="4">
        <f t="shared" si="228"/>
        <v>124.64</v>
      </c>
      <c r="AJ462" s="4">
        <f t="shared" si="229"/>
        <v>124.64</v>
      </c>
      <c r="AL462" s="4">
        <f t="shared" si="230"/>
        <v>124.64</v>
      </c>
      <c r="AN462" s="4">
        <f t="shared" si="231"/>
        <v>124.64</v>
      </c>
      <c r="AO462" s="92"/>
      <c r="AQ462" s="93"/>
      <c r="AS462" s="93"/>
      <c r="AT462" s="93"/>
      <c r="AU462" s="93"/>
    </row>
    <row r="463" spans="1:47" ht="15" customHeight="1" x14ac:dyDescent="0.25">
      <c r="A463" s="204"/>
      <c r="B463" s="33" t="s">
        <v>2235</v>
      </c>
      <c r="C463" s="97" t="s">
        <v>3514</v>
      </c>
      <c r="D463" s="35">
        <v>1</v>
      </c>
      <c r="E463" s="86">
        <v>10</v>
      </c>
      <c r="F463" s="36">
        <v>500</v>
      </c>
      <c r="G463" s="59">
        <f t="shared" si="220"/>
        <v>124.64</v>
      </c>
      <c r="H463" s="37"/>
      <c r="I463" s="38" t="s">
        <v>158</v>
      </c>
      <c r="J463" s="39">
        <f t="shared" si="207"/>
        <v>0</v>
      </c>
      <c r="K463" s="64" t="s">
        <v>2267</v>
      </c>
      <c r="M463" s="64" t="s">
        <v>2251</v>
      </c>
      <c r="P463" s="68">
        <f t="shared" si="192"/>
        <v>0</v>
      </c>
      <c r="Q463" s="78"/>
      <c r="R463" s="71">
        <f t="shared" si="221"/>
        <v>0</v>
      </c>
      <c r="S463" s="32" t="str">
        <f t="shared" si="222"/>
        <v>-</v>
      </c>
      <c r="T463" s="2">
        <v>99.71</v>
      </c>
      <c r="U463" s="2"/>
      <c r="V463" s="49">
        <v>1.25</v>
      </c>
      <c r="W463" s="49">
        <f t="shared" si="209"/>
        <v>124.63749999999999</v>
      </c>
      <c r="X463" s="50">
        <f t="shared" si="210"/>
        <v>0</v>
      </c>
      <c r="Y463" s="63">
        <f t="shared" si="223"/>
        <v>124.63749999999999</v>
      </c>
      <c r="Z463" s="50">
        <f t="shared" si="224"/>
        <v>124.64</v>
      </c>
      <c r="AA463" s="51"/>
      <c r="AB463" s="52">
        <v>3.5000000000000003E-2</v>
      </c>
      <c r="AC463" s="50">
        <f t="shared" si="213"/>
        <v>0</v>
      </c>
      <c r="AD463" s="50">
        <f t="shared" si="225"/>
        <v>0</v>
      </c>
      <c r="AE463" s="50">
        <f t="shared" si="226"/>
        <v>0.56000000000000005</v>
      </c>
      <c r="AF463" s="53">
        <f t="shared" si="227"/>
        <v>0.56000000000000005</v>
      </c>
      <c r="AH463" s="4">
        <f t="shared" si="228"/>
        <v>124.64</v>
      </c>
      <c r="AJ463" s="4">
        <f t="shared" si="229"/>
        <v>124.64</v>
      </c>
      <c r="AL463" s="4">
        <f t="shared" si="230"/>
        <v>124.64</v>
      </c>
      <c r="AN463" s="4">
        <f t="shared" si="231"/>
        <v>124.64</v>
      </c>
      <c r="AO463" s="92"/>
      <c r="AQ463" s="93"/>
      <c r="AS463" s="93"/>
      <c r="AT463" s="93"/>
      <c r="AU463" s="93"/>
    </row>
    <row r="464" spans="1:47" x14ac:dyDescent="0.25">
      <c r="A464" s="201"/>
      <c r="B464" s="199" t="s">
        <v>139</v>
      </c>
      <c r="C464" s="199"/>
      <c r="D464" s="199"/>
      <c r="E464" s="199"/>
      <c r="F464" s="199"/>
      <c r="G464" s="199"/>
      <c r="H464" s="199"/>
      <c r="I464" s="199"/>
      <c r="J464" s="199"/>
      <c r="O464" s="74" t="s">
        <v>139</v>
      </c>
      <c r="P464" s="75"/>
      <c r="Q464" s="76"/>
      <c r="R464" s="71"/>
      <c r="S464" s="71"/>
      <c r="T464"/>
      <c r="U464"/>
      <c r="AB464"/>
      <c r="AC464"/>
      <c r="AD464"/>
      <c r="AE464"/>
      <c r="AN464" s="4"/>
      <c r="AO464" s="92"/>
      <c r="AS464" s="93"/>
      <c r="AT464" s="93"/>
      <c r="AU464" s="93"/>
    </row>
    <row r="465" spans="1:47" ht="15" customHeight="1" x14ac:dyDescent="0.25">
      <c r="A465" s="201"/>
      <c r="B465" s="33" t="s">
        <v>323</v>
      </c>
      <c r="C465" s="34" t="s">
        <v>303</v>
      </c>
      <c r="D465" s="35">
        <v>1</v>
      </c>
      <c r="E465" s="86">
        <v>10</v>
      </c>
      <c r="F465" s="36">
        <v>200</v>
      </c>
      <c r="G465" s="59">
        <f t="shared" ref="G465:G492" si="232">AH465</f>
        <v>148.47999999999999</v>
      </c>
      <c r="H465" s="37"/>
      <c r="I465" s="38" t="s">
        <v>158</v>
      </c>
      <c r="J465" s="39">
        <f t="shared" ref="J465:J492" si="233">G465*H465</f>
        <v>0</v>
      </c>
      <c r="K465" s="64" t="s">
        <v>1290</v>
      </c>
      <c r="M465" s="64" t="s">
        <v>1291</v>
      </c>
      <c r="P465" s="68">
        <f t="shared" si="192"/>
        <v>0</v>
      </c>
      <c r="Q465" s="78"/>
      <c r="R465" s="71">
        <f t="shared" ref="R465:R492" si="234">IF(Q465&gt;0,Q465,P465)</f>
        <v>0</v>
      </c>
      <c r="S465" s="32" t="str">
        <f t="shared" si="191"/>
        <v>-</v>
      </c>
      <c r="T465" s="2">
        <v>118.7835</v>
      </c>
      <c r="U465" s="2"/>
      <c r="V465" s="49">
        <v>1.25</v>
      </c>
      <c r="W465" s="49">
        <f t="shared" ref="W465:W492" si="235">T465*V465</f>
        <v>148.479375</v>
      </c>
      <c r="X465" s="50">
        <f t="shared" ref="X465:X492" si="236">R465*0.01</f>
        <v>0</v>
      </c>
      <c r="Y465" s="63">
        <f t="shared" ref="Y465:Y492" si="237">W465-(W465*X465)</f>
        <v>148.479375</v>
      </c>
      <c r="Z465" s="50">
        <f t="shared" ref="Z465:Z492" si="238">ROUND(Y465,2)</f>
        <v>148.47999999999999</v>
      </c>
      <c r="AA465" s="51"/>
      <c r="AB465" s="52">
        <v>0.09</v>
      </c>
      <c r="AC465" s="50">
        <f t="shared" ref="AC465:AC492" si="239">H465*AB465</f>
        <v>0</v>
      </c>
      <c r="AD465" s="50">
        <f t="shared" ref="AD465:AD492" si="240">AC465*$P$7</f>
        <v>0</v>
      </c>
      <c r="AE465" s="50">
        <f t="shared" ref="AE465:AE492" si="241">AB465*$P$7</f>
        <v>1.44</v>
      </c>
      <c r="AF465" s="53">
        <f t="shared" ref="AF465:AF492" si="242">ROUND(AE465,2)</f>
        <v>1.44</v>
      </c>
      <c r="AH465" s="4">
        <f t="shared" ref="AH465:AH492" si="243">ROUNDUP(AN465,2)</f>
        <v>148.47999999999999</v>
      </c>
      <c r="AJ465" s="4">
        <f t="shared" ref="AJ465:AJ492" si="244">IF($V$4,AL465+AF465,AL465)</f>
        <v>148.47999999999999</v>
      </c>
      <c r="AL465" s="4">
        <f t="shared" ref="AL465:AL492" si="245">IF($V$5,Z465-Z465*10%,Z465)</f>
        <v>148.47999999999999</v>
      </c>
      <c r="AN465" s="4">
        <f t="shared" si="231"/>
        <v>148.47999999999999</v>
      </c>
      <c r="AO465" s="92"/>
      <c r="AQ465" s="93"/>
      <c r="AS465" s="93"/>
      <c r="AT465" s="93"/>
      <c r="AU465" s="93"/>
    </row>
    <row r="466" spans="1:47" ht="15" customHeight="1" x14ac:dyDescent="0.25">
      <c r="A466" s="201"/>
      <c r="B466" s="33" t="s">
        <v>324</v>
      </c>
      <c r="C466" s="34" t="s">
        <v>304</v>
      </c>
      <c r="D466" s="35">
        <v>1</v>
      </c>
      <c r="E466" s="86">
        <v>10</v>
      </c>
      <c r="F466" s="36">
        <v>200</v>
      </c>
      <c r="G466" s="59">
        <f t="shared" si="232"/>
        <v>164.68</v>
      </c>
      <c r="H466" s="37"/>
      <c r="I466" s="38" t="s">
        <v>158</v>
      </c>
      <c r="J466" s="39">
        <f t="shared" si="233"/>
        <v>0</v>
      </c>
      <c r="K466" s="64" t="s">
        <v>1292</v>
      </c>
      <c r="M466" s="64" t="s">
        <v>1293</v>
      </c>
      <c r="P466" s="68">
        <f t="shared" si="192"/>
        <v>0</v>
      </c>
      <c r="Q466" s="78"/>
      <c r="R466" s="71">
        <f t="shared" si="234"/>
        <v>0</v>
      </c>
      <c r="S466" s="32" t="str">
        <f t="shared" si="191"/>
        <v>-</v>
      </c>
      <c r="T466" s="2">
        <v>131.744</v>
      </c>
      <c r="U466" s="2"/>
      <c r="V466" s="49">
        <v>1.25</v>
      </c>
      <c r="W466" s="49">
        <f t="shared" si="235"/>
        <v>164.68</v>
      </c>
      <c r="X466" s="50">
        <f t="shared" si="236"/>
        <v>0</v>
      </c>
      <c r="Y466" s="63">
        <f t="shared" si="237"/>
        <v>164.68</v>
      </c>
      <c r="Z466" s="50">
        <f t="shared" si="238"/>
        <v>164.68</v>
      </c>
      <c r="AA466" s="51"/>
      <c r="AB466" s="52">
        <v>9.5000000000000001E-2</v>
      </c>
      <c r="AC466" s="50">
        <f t="shared" si="239"/>
        <v>0</v>
      </c>
      <c r="AD466" s="50">
        <f t="shared" si="240"/>
        <v>0</v>
      </c>
      <c r="AE466" s="50">
        <f t="shared" si="241"/>
        <v>1.52</v>
      </c>
      <c r="AF466" s="53">
        <f t="shared" si="242"/>
        <v>1.52</v>
      </c>
      <c r="AH466" s="4">
        <f t="shared" si="243"/>
        <v>164.68</v>
      </c>
      <c r="AJ466" s="4">
        <f t="shared" si="244"/>
        <v>164.68</v>
      </c>
      <c r="AL466" s="4">
        <f t="shared" si="245"/>
        <v>164.68</v>
      </c>
      <c r="AN466" s="4">
        <f t="shared" si="231"/>
        <v>164.68</v>
      </c>
      <c r="AO466" s="92"/>
      <c r="AQ466" s="93"/>
      <c r="AS466" s="93"/>
      <c r="AT466" s="93"/>
      <c r="AU466" s="93"/>
    </row>
    <row r="467" spans="1:47" ht="15" customHeight="1" x14ac:dyDescent="0.25">
      <c r="A467" s="201"/>
      <c r="B467" s="33" t="s">
        <v>58</v>
      </c>
      <c r="C467" s="34" t="s">
        <v>47</v>
      </c>
      <c r="D467" s="35">
        <v>1</v>
      </c>
      <c r="E467" s="86">
        <v>10</v>
      </c>
      <c r="F467" s="36">
        <v>100</v>
      </c>
      <c r="G467" s="59">
        <f t="shared" si="232"/>
        <v>167.22</v>
      </c>
      <c r="H467" s="37"/>
      <c r="I467" s="38" t="s">
        <v>158</v>
      </c>
      <c r="J467" s="39">
        <f t="shared" si="233"/>
        <v>0</v>
      </c>
      <c r="K467" s="64" t="s">
        <v>1294</v>
      </c>
      <c r="M467" s="64" t="s">
        <v>1295</v>
      </c>
      <c r="P467" s="68">
        <f t="shared" si="192"/>
        <v>0</v>
      </c>
      <c r="Q467" s="78"/>
      <c r="R467" s="71">
        <f t="shared" si="234"/>
        <v>0</v>
      </c>
      <c r="S467" s="32" t="str">
        <f t="shared" si="191"/>
        <v>-</v>
      </c>
      <c r="T467" s="2">
        <v>133.77500000000001</v>
      </c>
      <c r="U467" s="2"/>
      <c r="V467" s="49">
        <v>1.25</v>
      </c>
      <c r="W467" s="49">
        <f t="shared" si="235"/>
        <v>167.21875</v>
      </c>
      <c r="X467" s="50">
        <f t="shared" si="236"/>
        <v>0</v>
      </c>
      <c r="Y467" s="63">
        <f t="shared" si="237"/>
        <v>167.21875</v>
      </c>
      <c r="Z467" s="50">
        <f t="shared" si="238"/>
        <v>167.22</v>
      </c>
      <c r="AA467" s="51"/>
      <c r="AB467" s="52">
        <v>0.12</v>
      </c>
      <c r="AC467" s="50">
        <f t="shared" si="239"/>
        <v>0</v>
      </c>
      <c r="AD467" s="50">
        <f t="shared" si="240"/>
        <v>0</v>
      </c>
      <c r="AE467" s="50">
        <f t="shared" si="241"/>
        <v>1.92</v>
      </c>
      <c r="AF467" s="53">
        <f t="shared" si="242"/>
        <v>1.92</v>
      </c>
      <c r="AH467" s="4">
        <f t="shared" si="243"/>
        <v>167.22</v>
      </c>
      <c r="AJ467" s="4">
        <f t="shared" si="244"/>
        <v>167.22</v>
      </c>
      <c r="AL467" s="4">
        <f t="shared" si="245"/>
        <v>167.22</v>
      </c>
      <c r="AN467" s="4">
        <f t="shared" si="231"/>
        <v>167.22</v>
      </c>
      <c r="AO467" s="92"/>
      <c r="AQ467" s="93"/>
      <c r="AS467" s="93"/>
      <c r="AT467" s="93"/>
      <c r="AU467" s="93"/>
    </row>
    <row r="468" spans="1:47" ht="15" customHeight="1" x14ac:dyDescent="0.25">
      <c r="A468" s="201"/>
      <c r="B468" s="33" t="s">
        <v>57</v>
      </c>
      <c r="C468" s="34" t="s">
        <v>48</v>
      </c>
      <c r="D468" s="35">
        <v>1</v>
      </c>
      <c r="E468" s="86">
        <v>10</v>
      </c>
      <c r="F468" s="36">
        <v>100</v>
      </c>
      <c r="G468" s="59">
        <f t="shared" si="232"/>
        <v>200.78</v>
      </c>
      <c r="H468" s="37"/>
      <c r="I468" s="38" t="s">
        <v>158</v>
      </c>
      <c r="J468" s="39">
        <f t="shared" si="233"/>
        <v>0</v>
      </c>
      <c r="K468" s="64" t="s">
        <v>1296</v>
      </c>
      <c r="M468" s="64" t="s">
        <v>1297</v>
      </c>
      <c r="P468" s="68">
        <f t="shared" si="192"/>
        <v>0</v>
      </c>
      <c r="Q468" s="78"/>
      <c r="R468" s="71">
        <f t="shared" si="234"/>
        <v>0</v>
      </c>
      <c r="S468" s="32" t="str">
        <f t="shared" si="191"/>
        <v>-</v>
      </c>
      <c r="T468" s="2">
        <v>160.62299999999999</v>
      </c>
      <c r="U468" s="2"/>
      <c r="V468" s="49">
        <v>1.25</v>
      </c>
      <c r="W468" s="49">
        <f t="shared" si="235"/>
        <v>200.77875</v>
      </c>
      <c r="X468" s="50">
        <f t="shared" si="236"/>
        <v>0</v>
      </c>
      <c r="Y468" s="63">
        <f t="shared" si="237"/>
        <v>200.77875</v>
      </c>
      <c r="Z468" s="50">
        <f t="shared" si="238"/>
        <v>200.78</v>
      </c>
      <c r="AA468" s="51"/>
      <c r="AB468" s="52">
        <v>0.125</v>
      </c>
      <c r="AC468" s="50">
        <f t="shared" si="239"/>
        <v>0</v>
      </c>
      <c r="AD468" s="50">
        <f t="shared" si="240"/>
        <v>0</v>
      </c>
      <c r="AE468" s="50">
        <f t="shared" si="241"/>
        <v>2</v>
      </c>
      <c r="AF468" s="53">
        <f t="shared" si="242"/>
        <v>2</v>
      </c>
      <c r="AH468" s="4">
        <f t="shared" si="243"/>
        <v>200.78</v>
      </c>
      <c r="AJ468" s="4">
        <f t="shared" si="244"/>
        <v>200.78</v>
      </c>
      <c r="AL468" s="4">
        <f t="shared" si="245"/>
        <v>200.78</v>
      </c>
      <c r="AN468" s="4">
        <f t="shared" si="231"/>
        <v>200.78</v>
      </c>
      <c r="AO468" s="92"/>
      <c r="AQ468" s="93"/>
      <c r="AS468" s="93"/>
      <c r="AT468" s="93"/>
      <c r="AU468" s="93"/>
    </row>
    <row r="469" spans="1:47" ht="15" customHeight="1" x14ac:dyDescent="0.25">
      <c r="A469" s="201"/>
      <c r="B469" s="33" t="s">
        <v>56</v>
      </c>
      <c r="C469" s="34" t="s">
        <v>49</v>
      </c>
      <c r="D469" s="35">
        <v>1</v>
      </c>
      <c r="E469" s="86">
        <v>10</v>
      </c>
      <c r="F469" s="36">
        <v>100</v>
      </c>
      <c r="G469" s="59">
        <f t="shared" si="232"/>
        <v>240.43</v>
      </c>
      <c r="H469" s="37"/>
      <c r="I469" s="38" t="s">
        <v>158</v>
      </c>
      <c r="J469" s="39">
        <f t="shared" si="233"/>
        <v>0</v>
      </c>
      <c r="K469" s="64" t="s">
        <v>1298</v>
      </c>
      <c r="M469" s="64" t="s">
        <v>1299</v>
      </c>
      <c r="P469" s="68">
        <f t="shared" si="192"/>
        <v>0</v>
      </c>
      <c r="Q469" s="78"/>
      <c r="R469" s="71">
        <f t="shared" si="234"/>
        <v>0</v>
      </c>
      <c r="S469" s="32" t="str">
        <f t="shared" si="191"/>
        <v>-</v>
      </c>
      <c r="T469" s="2">
        <v>192.34599999999998</v>
      </c>
      <c r="U469" s="2"/>
      <c r="V469" s="49">
        <v>1.25</v>
      </c>
      <c r="W469" s="49">
        <f t="shared" si="235"/>
        <v>240.43249999999998</v>
      </c>
      <c r="X469" s="50">
        <f t="shared" si="236"/>
        <v>0</v>
      </c>
      <c r="Y469" s="63">
        <f t="shared" si="237"/>
        <v>240.43249999999998</v>
      </c>
      <c r="Z469" s="50">
        <f t="shared" si="238"/>
        <v>240.43</v>
      </c>
      <c r="AA469" s="51"/>
      <c r="AB469" s="52">
        <v>0.128</v>
      </c>
      <c r="AC469" s="50">
        <f t="shared" si="239"/>
        <v>0</v>
      </c>
      <c r="AD469" s="50">
        <f t="shared" si="240"/>
        <v>0</v>
      </c>
      <c r="AE469" s="50">
        <f t="shared" si="241"/>
        <v>2.048</v>
      </c>
      <c r="AF469" s="53">
        <f t="shared" si="242"/>
        <v>2.0499999999999998</v>
      </c>
      <c r="AH469" s="4">
        <f t="shared" si="243"/>
        <v>240.43</v>
      </c>
      <c r="AJ469" s="4">
        <f t="shared" si="244"/>
        <v>240.43</v>
      </c>
      <c r="AL469" s="4">
        <f t="shared" si="245"/>
        <v>240.43</v>
      </c>
      <c r="AN469" s="4">
        <f t="shared" si="231"/>
        <v>240.43</v>
      </c>
      <c r="AO469" s="92"/>
      <c r="AQ469" s="93"/>
      <c r="AS469" s="93"/>
      <c r="AT469" s="93"/>
      <c r="AU469" s="93"/>
    </row>
    <row r="470" spans="1:47" ht="15" customHeight="1" x14ac:dyDescent="0.25">
      <c r="A470" s="201"/>
      <c r="B470" s="33" t="s">
        <v>257</v>
      </c>
      <c r="C470" s="34" t="s">
        <v>1792</v>
      </c>
      <c r="D470" s="35">
        <v>1</v>
      </c>
      <c r="E470" s="86">
        <v>10</v>
      </c>
      <c r="F470" s="36">
        <v>100</v>
      </c>
      <c r="G470" s="59">
        <f t="shared" si="232"/>
        <v>213.03</v>
      </c>
      <c r="H470" s="37"/>
      <c r="I470" s="38" t="s">
        <v>158</v>
      </c>
      <c r="J470" s="39">
        <f t="shared" si="233"/>
        <v>0</v>
      </c>
      <c r="K470" s="64" t="s">
        <v>1300</v>
      </c>
      <c r="M470" s="64" t="s">
        <v>1301</v>
      </c>
      <c r="P470" s="68">
        <f t="shared" si="192"/>
        <v>0</v>
      </c>
      <c r="Q470" s="78"/>
      <c r="R470" s="71">
        <f t="shared" si="234"/>
        <v>0</v>
      </c>
      <c r="S470" s="32" t="str">
        <f t="shared" si="191"/>
        <v>-</v>
      </c>
      <c r="T470" s="2">
        <v>170.423</v>
      </c>
      <c r="U470" s="2"/>
      <c r="V470" s="49">
        <v>1.25</v>
      </c>
      <c r="W470" s="49">
        <f t="shared" si="235"/>
        <v>213.02875</v>
      </c>
      <c r="X470" s="50">
        <f t="shared" si="236"/>
        <v>0</v>
      </c>
      <c r="Y470" s="63">
        <f t="shared" si="237"/>
        <v>213.02875</v>
      </c>
      <c r="Z470" s="50">
        <f t="shared" si="238"/>
        <v>213.03</v>
      </c>
      <c r="AA470" s="51"/>
      <c r="AB470" s="52">
        <v>0.14000000000000001</v>
      </c>
      <c r="AC470" s="50">
        <f t="shared" si="239"/>
        <v>0</v>
      </c>
      <c r="AD470" s="50">
        <f t="shared" si="240"/>
        <v>0</v>
      </c>
      <c r="AE470" s="50">
        <f t="shared" si="241"/>
        <v>2.2400000000000002</v>
      </c>
      <c r="AF470" s="53">
        <f t="shared" si="242"/>
        <v>2.2400000000000002</v>
      </c>
      <c r="AH470" s="4">
        <f t="shared" si="243"/>
        <v>213.03</v>
      </c>
      <c r="AJ470" s="4">
        <f t="shared" si="244"/>
        <v>213.03</v>
      </c>
      <c r="AL470" s="4">
        <f t="shared" si="245"/>
        <v>213.03</v>
      </c>
      <c r="AN470" s="4">
        <f t="shared" si="231"/>
        <v>213.03</v>
      </c>
      <c r="AO470" s="92"/>
      <c r="AQ470" s="93"/>
      <c r="AS470" s="93"/>
      <c r="AT470" s="93"/>
      <c r="AU470" s="93"/>
    </row>
    <row r="471" spans="1:47" ht="15" customHeight="1" x14ac:dyDescent="0.25">
      <c r="A471" s="201"/>
      <c r="B471" s="33" t="s">
        <v>258</v>
      </c>
      <c r="C471" s="96" t="s">
        <v>3557</v>
      </c>
      <c r="D471" s="35">
        <v>1</v>
      </c>
      <c r="E471" s="86">
        <v>10</v>
      </c>
      <c r="F471" s="36">
        <v>100</v>
      </c>
      <c r="G471" s="59">
        <f t="shared" si="232"/>
        <v>205.4</v>
      </c>
      <c r="H471" s="37"/>
      <c r="I471" s="38" t="s">
        <v>158</v>
      </c>
      <c r="J471" s="39">
        <f t="shared" si="233"/>
        <v>0</v>
      </c>
      <c r="K471" s="64" t="s">
        <v>1302</v>
      </c>
      <c r="M471" s="64" t="s">
        <v>1303</v>
      </c>
      <c r="P471" s="68">
        <f t="shared" si="192"/>
        <v>0</v>
      </c>
      <c r="Q471" s="78"/>
      <c r="R471" s="71">
        <f t="shared" si="234"/>
        <v>0</v>
      </c>
      <c r="S471" s="32" t="str">
        <f t="shared" si="191"/>
        <v>-</v>
      </c>
      <c r="T471" s="2">
        <v>164.32</v>
      </c>
      <c r="U471" s="2"/>
      <c r="V471" s="49">
        <v>1.25</v>
      </c>
      <c r="W471" s="49">
        <f t="shared" si="235"/>
        <v>205.39999999999998</v>
      </c>
      <c r="X471" s="50">
        <f t="shared" si="236"/>
        <v>0</v>
      </c>
      <c r="Y471" s="63">
        <f t="shared" si="237"/>
        <v>205.39999999999998</v>
      </c>
      <c r="Z471" s="50">
        <f t="shared" si="238"/>
        <v>205.4</v>
      </c>
      <c r="AA471" s="51"/>
      <c r="AB471" s="52">
        <v>0.14000000000000001</v>
      </c>
      <c r="AC471" s="50">
        <f t="shared" si="239"/>
        <v>0</v>
      </c>
      <c r="AD471" s="50">
        <f t="shared" si="240"/>
        <v>0</v>
      </c>
      <c r="AE471" s="50">
        <f t="shared" si="241"/>
        <v>2.2400000000000002</v>
      </c>
      <c r="AF471" s="53">
        <f t="shared" si="242"/>
        <v>2.2400000000000002</v>
      </c>
      <c r="AH471" s="4">
        <f t="shared" si="243"/>
        <v>205.4</v>
      </c>
      <c r="AJ471" s="4">
        <f t="shared" si="244"/>
        <v>205.4</v>
      </c>
      <c r="AL471" s="4">
        <f t="shared" si="245"/>
        <v>205.4</v>
      </c>
      <c r="AN471" s="4">
        <f t="shared" si="231"/>
        <v>205.4</v>
      </c>
      <c r="AO471" s="92"/>
      <c r="AQ471" s="93"/>
      <c r="AS471" s="93"/>
      <c r="AT471" s="93"/>
      <c r="AU471" s="93"/>
    </row>
    <row r="472" spans="1:47" ht="15" customHeight="1" x14ac:dyDescent="0.25">
      <c r="A472" s="201"/>
      <c r="B472" s="33" t="s">
        <v>259</v>
      </c>
      <c r="C472" s="96" t="s">
        <v>3546</v>
      </c>
      <c r="D472" s="35">
        <v>1</v>
      </c>
      <c r="E472" s="86">
        <v>10</v>
      </c>
      <c r="F472" s="36">
        <v>100</v>
      </c>
      <c r="G472" s="59">
        <f t="shared" si="232"/>
        <v>244.13</v>
      </c>
      <c r="H472" s="37"/>
      <c r="I472" s="38" t="s">
        <v>158</v>
      </c>
      <c r="J472" s="39">
        <f t="shared" si="233"/>
        <v>0</v>
      </c>
      <c r="K472" s="64" t="s">
        <v>1304</v>
      </c>
      <c r="M472" s="64" t="s">
        <v>1305</v>
      </c>
      <c r="P472" s="68">
        <f t="shared" si="192"/>
        <v>0</v>
      </c>
      <c r="Q472" s="78"/>
      <c r="R472" s="71">
        <f t="shared" si="234"/>
        <v>0</v>
      </c>
      <c r="S472" s="32" t="str">
        <f t="shared" si="191"/>
        <v>-</v>
      </c>
      <c r="T472" s="2">
        <v>195.3</v>
      </c>
      <c r="U472" s="2"/>
      <c r="V472" s="49">
        <v>1.25</v>
      </c>
      <c r="W472" s="49">
        <f t="shared" si="235"/>
        <v>244.125</v>
      </c>
      <c r="X472" s="50">
        <f t="shared" si="236"/>
        <v>0</v>
      </c>
      <c r="Y472" s="63">
        <f t="shared" si="237"/>
        <v>244.125</v>
      </c>
      <c r="Z472" s="50">
        <f t="shared" si="238"/>
        <v>244.13</v>
      </c>
      <c r="AA472" s="51"/>
      <c r="AB472" s="52">
        <v>0.14499999999999999</v>
      </c>
      <c r="AC472" s="50">
        <f t="shared" si="239"/>
        <v>0</v>
      </c>
      <c r="AD472" s="50">
        <f t="shared" si="240"/>
        <v>0</v>
      </c>
      <c r="AE472" s="50">
        <f t="shared" si="241"/>
        <v>2.3199999999999998</v>
      </c>
      <c r="AF472" s="53">
        <f t="shared" si="242"/>
        <v>2.3199999999999998</v>
      </c>
      <c r="AH472" s="4">
        <f t="shared" si="243"/>
        <v>244.13</v>
      </c>
      <c r="AJ472" s="4">
        <f t="shared" si="244"/>
        <v>244.13</v>
      </c>
      <c r="AL472" s="4">
        <f t="shared" si="245"/>
        <v>244.13</v>
      </c>
      <c r="AN472" s="4">
        <f t="shared" si="231"/>
        <v>244.13</v>
      </c>
      <c r="AO472" s="92"/>
      <c r="AQ472" s="93"/>
      <c r="AS472" s="93"/>
      <c r="AT472" s="93"/>
      <c r="AU472" s="93"/>
    </row>
    <row r="473" spans="1:47" ht="15" customHeight="1" x14ac:dyDescent="0.25">
      <c r="A473" s="201"/>
      <c r="B473" s="33" t="s">
        <v>260</v>
      </c>
      <c r="C473" s="96" t="s">
        <v>3558</v>
      </c>
      <c r="D473" s="35">
        <v>1</v>
      </c>
      <c r="E473" s="86">
        <v>10</v>
      </c>
      <c r="F473" s="36">
        <v>100</v>
      </c>
      <c r="G473" s="59">
        <f t="shared" si="232"/>
        <v>244.13</v>
      </c>
      <c r="H473" s="37"/>
      <c r="I473" s="38" t="s">
        <v>158</v>
      </c>
      <c r="J473" s="39">
        <f t="shared" si="233"/>
        <v>0</v>
      </c>
      <c r="K473" s="64" t="s">
        <v>1306</v>
      </c>
      <c r="M473" s="64" t="s">
        <v>1307</v>
      </c>
      <c r="P473" s="68">
        <f t="shared" si="192"/>
        <v>0</v>
      </c>
      <c r="Q473" s="78"/>
      <c r="R473" s="71">
        <f t="shared" si="234"/>
        <v>0</v>
      </c>
      <c r="S473" s="32" t="str">
        <f t="shared" si="191"/>
        <v>-</v>
      </c>
      <c r="T473" s="2">
        <v>195.3</v>
      </c>
      <c r="U473" s="2"/>
      <c r="V473" s="49">
        <v>1.25</v>
      </c>
      <c r="W473" s="49">
        <f t="shared" si="235"/>
        <v>244.125</v>
      </c>
      <c r="X473" s="50">
        <f t="shared" si="236"/>
        <v>0</v>
      </c>
      <c r="Y473" s="63">
        <f t="shared" si="237"/>
        <v>244.125</v>
      </c>
      <c r="Z473" s="50">
        <f t="shared" si="238"/>
        <v>244.13</v>
      </c>
      <c r="AA473" s="51"/>
      <c r="AB473" s="52">
        <v>0.14499999999999999</v>
      </c>
      <c r="AC473" s="50">
        <f t="shared" si="239"/>
        <v>0</v>
      </c>
      <c r="AD473" s="50">
        <f t="shared" si="240"/>
        <v>0</v>
      </c>
      <c r="AE473" s="50">
        <f t="shared" si="241"/>
        <v>2.3199999999999998</v>
      </c>
      <c r="AF473" s="53">
        <f t="shared" si="242"/>
        <v>2.3199999999999998</v>
      </c>
      <c r="AH473" s="4">
        <f t="shared" si="243"/>
        <v>244.13</v>
      </c>
      <c r="AJ473" s="4">
        <f t="shared" si="244"/>
        <v>244.13</v>
      </c>
      <c r="AL473" s="4">
        <f t="shared" si="245"/>
        <v>244.13</v>
      </c>
      <c r="AN473" s="4">
        <f t="shared" si="231"/>
        <v>244.13</v>
      </c>
      <c r="AO473" s="92"/>
      <c r="AQ473" s="93"/>
      <c r="AS473" s="93"/>
      <c r="AT473" s="93"/>
      <c r="AU473" s="93"/>
    </row>
    <row r="474" spans="1:47" ht="15" customHeight="1" x14ac:dyDescent="0.25">
      <c r="A474" s="201"/>
      <c r="B474" s="33" t="s">
        <v>261</v>
      </c>
      <c r="C474" s="34" t="s">
        <v>1791</v>
      </c>
      <c r="D474" s="35">
        <v>1</v>
      </c>
      <c r="E474" s="86">
        <v>10</v>
      </c>
      <c r="F474" s="36">
        <v>100</v>
      </c>
      <c r="G474" s="59">
        <f t="shared" si="232"/>
        <v>273.58999999999997</v>
      </c>
      <c r="H474" s="37"/>
      <c r="I474" s="38" t="s">
        <v>158</v>
      </c>
      <c r="J474" s="39">
        <f t="shared" si="233"/>
        <v>0</v>
      </c>
      <c r="K474" s="64" t="s">
        <v>1308</v>
      </c>
      <c r="M474" s="64" t="s">
        <v>1309</v>
      </c>
      <c r="P474" s="68">
        <f t="shared" si="192"/>
        <v>0</v>
      </c>
      <c r="Q474" s="78"/>
      <c r="R474" s="71">
        <f t="shared" si="234"/>
        <v>0</v>
      </c>
      <c r="S474" s="32" t="str">
        <f t="shared" si="191"/>
        <v>-</v>
      </c>
      <c r="T474" s="2">
        <v>218.8725</v>
      </c>
      <c r="U474" s="2"/>
      <c r="V474" s="49">
        <v>1.25</v>
      </c>
      <c r="W474" s="49">
        <f t="shared" si="235"/>
        <v>273.59062499999999</v>
      </c>
      <c r="X474" s="50">
        <f t="shared" si="236"/>
        <v>0</v>
      </c>
      <c r="Y474" s="63">
        <f t="shared" si="237"/>
        <v>273.59062499999999</v>
      </c>
      <c r="Z474" s="50">
        <f t="shared" si="238"/>
        <v>273.58999999999997</v>
      </c>
      <c r="AA474" s="51"/>
      <c r="AB474" s="52">
        <v>0.15</v>
      </c>
      <c r="AC474" s="50">
        <f t="shared" si="239"/>
        <v>0</v>
      </c>
      <c r="AD474" s="50">
        <f t="shared" si="240"/>
        <v>0</v>
      </c>
      <c r="AE474" s="50">
        <f t="shared" si="241"/>
        <v>2.4</v>
      </c>
      <c r="AF474" s="53">
        <f t="shared" si="242"/>
        <v>2.4</v>
      </c>
      <c r="AH474" s="4">
        <f t="shared" si="243"/>
        <v>273.58999999999997</v>
      </c>
      <c r="AJ474" s="4">
        <f t="shared" si="244"/>
        <v>273.58999999999997</v>
      </c>
      <c r="AL474" s="4">
        <f t="shared" si="245"/>
        <v>273.58999999999997</v>
      </c>
      <c r="AN474" s="4">
        <f t="shared" si="231"/>
        <v>273.58999999999997</v>
      </c>
      <c r="AO474" s="92"/>
      <c r="AQ474" s="93"/>
      <c r="AS474" s="93"/>
      <c r="AT474" s="93"/>
      <c r="AU474" s="93"/>
    </row>
    <row r="475" spans="1:47" ht="15" customHeight="1" x14ac:dyDescent="0.25">
      <c r="A475" s="201"/>
      <c r="B475" s="33" t="s">
        <v>262</v>
      </c>
      <c r="C475" s="96" t="s">
        <v>3559</v>
      </c>
      <c r="D475" s="35">
        <v>1</v>
      </c>
      <c r="E475" s="86">
        <v>10</v>
      </c>
      <c r="F475" s="36">
        <v>100</v>
      </c>
      <c r="G475" s="59">
        <f t="shared" si="232"/>
        <v>264.08</v>
      </c>
      <c r="H475" s="37"/>
      <c r="I475" s="38" t="s">
        <v>158</v>
      </c>
      <c r="J475" s="39">
        <f t="shared" si="233"/>
        <v>0</v>
      </c>
      <c r="K475" s="64" t="s">
        <v>1310</v>
      </c>
      <c r="M475" s="64" t="s">
        <v>1311</v>
      </c>
      <c r="P475" s="68">
        <f t="shared" si="192"/>
        <v>0</v>
      </c>
      <c r="Q475" s="78"/>
      <c r="R475" s="71">
        <f t="shared" si="234"/>
        <v>0</v>
      </c>
      <c r="S475" s="32" t="str">
        <f t="shared" si="191"/>
        <v>-</v>
      </c>
      <c r="T475" s="2">
        <v>211.26</v>
      </c>
      <c r="U475" s="2"/>
      <c r="V475" s="49">
        <v>1.25</v>
      </c>
      <c r="W475" s="49">
        <f t="shared" si="235"/>
        <v>264.07499999999999</v>
      </c>
      <c r="X475" s="50">
        <f t="shared" si="236"/>
        <v>0</v>
      </c>
      <c r="Y475" s="63">
        <f t="shared" si="237"/>
        <v>264.07499999999999</v>
      </c>
      <c r="Z475" s="50">
        <f t="shared" si="238"/>
        <v>264.08</v>
      </c>
      <c r="AA475" s="51"/>
      <c r="AB475" s="52">
        <v>0.15</v>
      </c>
      <c r="AC475" s="50">
        <f t="shared" si="239"/>
        <v>0</v>
      </c>
      <c r="AD475" s="50">
        <f t="shared" si="240"/>
        <v>0</v>
      </c>
      <c r="AE475" s="50">
        <f t="shared" si="241"/>
        <v>2.4</v>
      </c>
      <c r="AF475" s="53">
        <f t="shared" si="242"/>
        <v>2.4</v>
      </c>
      <c r="AH475" s="4">
        <f t="shared" si="243"/>
        <v>264.08</v>
      </c>
      <c r="AJ475" s="4">
        <f t="shared" si="244"/>
        <v>264.08</v>
      </c>
      <c r="AL475" s="4">
        <f t="shared" si="245"/>
        <v>264.08</v>
      </c>
      <c r="AN475" s="4">
        <f t="shared" si="231"/>
        <v>264.08</v>
      </c>
      <c r="AO475" s="92"/>
      <c r="AQ475" s="93"/>
      <c r="AS475" s="93"/>
      <c r="AT475" s="93"/>
      <c r="AU475" s="93"/>
    </row>
    <row r="476" spans="1:47" ht="15" customHeight="1" x14ac:dyDescent="0.25">
      <c r="A476" s="201"/>
      <c r="B476" s="33" t="s">
        <v>615</v>
      </c>
      <c r="C476" s="97" t="s">
        <v>3515</v>
      </c>
      <c r="D476" s="35">
        <v>1</v>
      </c>
      <c r="E476" s="86">
        <v>5</v>
      </c>
      <c r="F476" s="36">
        <v>50</v>
      </c>
      <c r="G476" s="59">
        <f t="shared" si="232"/>
        <v>187.5</v>
      </c>
      <c r="H476" s="37"/>
      <c r="I476" s="38" t="s">
        <v>158</v>
      </c>
      <c r="J476" s="39">
        <f t="shared" si="233"/>
        <v>0</v>
      </c>
      <c r="K476" s="64" t="s">
        <v>1312</v>
      </c>
      <c r="M476" s="64" t="s">
        <v>1313</v>
      </c>
      <c r="P476" s="68">
        <f t="shared" si="192"/>
        <v>0</v>
      </c>
      <c r="Q476" s="78"/>
      <c r="R476" s="71">
        <f t="shared" si="234"/>
        <v>0</v>
      </c>
      <c r="S476" s="32" t="str">
        <f t="shared" si="191"/>
        <v>-</v>
      </c>
      <c r="T476" s="2">
        <v>150</v>
      </c>
      <c r="U476" s="2"/>
      <c r="V476" s="49">
        <v>1.25</v>
      </c>
      <c r="W476" s="49">
        <f t="shared" si="235"/>
        <v>187.5</v>
      </c>
      <c r="X476" s="50">
        <f t="shared" si="236"/>
        <v>0</v>
      </c>
      <c r="Y476" s="63">
        <f t="shared" si="237"/>
        <v>187.5</v>
      </c>
      <c r="Z476" s="50">
        <f t="shared" si="238"/>
        <v>187.5</v>
      </c>
      <c r="AA476" s="51"/>
      <c r="AB476" s="52">
        <v>0.32</v>
      </c>
      <c r="AC476" s="50">
        <f t="shared" si="239"/>
        <v>0</v>
      </c>
      <c r="AD476" s="50">
        <f t="shared" si="240"/>
        <v>0</v>
      </c>
      <c r="AE476" s="50">
        <f t="shared" si="241"/>
        <v>5.12</v>
      </c>
      <c r="AF476" s="53">
        <f t="shared" si="242"/>
        <v>5.12</v>
      </c>
      <c r="AH476" s="4">
        <f t="shared" si="243"/>
        <v>187.5</v>
      </c>
      <c r="AJ476" s="4">
        <f t="shared" si="244"/>
        <v>187.5</v>
      </c>
      <c r="AL476" s="4">
        <f t="shared" si="245"/>
        <v>187.5</v>
      </c>
      <c r="AN476" s="4">
        <f t="shared" si="231"/>
        <v>187.5</v>
      </c>
      <c r="AO476" s="92"/>
      <c r="AQ476" s="93"/>
      <c r="AS476" s="93"/>
      <c r="AT476" s="93"/>
      <c r="AU476" s="93"/>
    </row>
    <row r="477" spans="1:47" ht="15" customHeight="1" x14ac:dyDescent="0.25">
      <c r="A477" s="201"/>
      <c r="B477" s="33" t="s">
        <v>616</v>
      </c>
      <c r="C477" s="96" t="s">
        <v>3480</v>
      </c>
      <c r="D477" s="35">
        <v>1</v>
      </c>
      <c r="E477" s="86">
        <v>5</v>
      </c>
      <c r="F477" s="36">
        <v>50</v>
      </c>
      <c r="G477" s="59">
        <f t="shared" si="232"/>
        <v>302.7</v>
      </c>
      <c r="H477" s="37"/>
      <c r="I477" s="38" t="s">
        <v>158</v>
      </c>
      <c r="J477" s="39">
        <f t="shared" si="233"/>
        <v>0</v>
      </c>
      <c r="K477" s="64" t="s">
        <v>1314</v>
      </c>
      <c r="M477" s="64" t="s">
        <v>1315</v>
      </c>
      <c r="P477" s="68">
        <f t="shared" si="192"/>
        <v>0</v>
      </c>
      <c r="Q477" s="78"/>
      <c r="R477" s="71">
        <f t="shared" si="234"/>
        <v>0</v>
      </c>
      <c r="S477" s="32" t="str">
        <f t="shared" si="191"/>
        <v>-</v>
      </c>
      <c r="T477" s="2">
        <v>242.16</v>
      </c>
      <c r="U477" s="2"/>
      <c r="V477" s="49">
        <v>1.25</v>
      </c>
      <c r="W477" s="49">
        <f t="shared" si="235"/>
        <v>302.7</v>
      </c>
      <c r="X477" s="50">
        <f t="shared" si="236"/>
        <v>0</v>
      </c>
      <c r="Y477" s="63">
        <f t="shared" si="237"/>
        <v>302.7</v>
      </c>
      <c r="Z477" s="50">
        <f t="shared" si="238"/>
        <v>302.7</v>
      </c>
      <c r="AA477" s="51"/>
      <c r="AB477" s="52">
        <v>0.33</v>
      </c>
      <c r="AC477" s="50">
        <f t="shared" si="239"/>
        <v>0</v>
      </c>
      <c r="AD477" s="50">
        <f t="shared" si="240"/>
        <v>0</v>
      </c>
      <c r="AE477" s="50">
        <f t="shared" si="241"/>
        <v>5.28</v>
      </c>
      <c r="AF477" s="53">
        <f t="shared" si="242"/>
        <v>5.28</v>
      </c>
      <c r="AH477" s="4">
        <f t="shared" si="243"/>
        <v>302.7</v>
      </c>
      <c r="AJ477" s="4">
        <f t="shared" si="244"/>
        <v>302.7</v>
      </c>
      <c r="AL477" s="4">
        <f t="shared" si="245"/>
        <v>302.7</v>
      </c>
      <c r="AN477" s="4">
        <f t="shared" si="231"/>
        <v>302.7</v>
      </c>
      <c r="AO477" s="92"/>
      <c r="AQ477" s="93"/>
      <c r="AS477" s="93"/>
      <c r="AT477" s="93"/>
      <c r="AU477" s="93"/>
    </row>
    <row r="478" spans="1:47" ht="15" customHeight="1" x14ac:dyDescent="0.25">
      <c r="A478" s="201"/>
      <c r="B478" s="33" t="s">
        <v>617</v>
      </c>
      <c r="C478" s="34" t="s">
        <v>586</v>
      </c>
      <c r="D478" s="35">
        <v>1</v>
      </c>
      <c r="E478" s="86">
        <v>5</v>
      </c>
      <c r="F478" s="36">
        <v>50</v>
      </c>
      <c r="G478" s="59">
        <f t="shared" si="232"/>
        <v>375.58</v>
      </c>
      <c r="H478" s="37"/>
      <c r="I478" s="38" t="s">
        <v>158</v>
      </c>
      <c r="J478" s="39">
        <f t="shared" si="233"/>
        <v>0</v>
      </c>
      <c r="K478" s="64" t="s">
        <v>1316</v>
      </c>
      <c r="M478" s="64" t="s">
        <v>1317</v>
      </c>
      <c r="P478" s="68">
        <f t="shared" si="192"/>
        <v>0</v>
      </c>
      <c r="Q478" s="78"/>
      <c r="R478" s="71">
        <f t="shared" si="234"/>
        <v>0</v>
      </c>
      <c r="S478" s="32" t="str">
        <f t="shared" si="191"/>
        <v>-</v>
      </c>
      <c r="T478" s="2">
        <v>300.46499999999997</v>
      </c>
      <c r="U478" s="2"/>
      <c r="V478" s="49">
        <v>1.25</v>
      </c>
      <c r="W478" s="49">
        <f t="shared" si="235"/>
        <v>375.58124999999995</v>
      </c>
      <c r="X478" s="50">
        <f t="shared" si="236"/>
        <v>0</v>
      </c>
      <c r="Y478" s="63">
        <f t="shared" si="237"/>
        <v>375.58124999999995</v>
      </c>
      <c r="Z478" s="50">
        <f t="shared" si="238"/>
        <v>375.58</v>
      </c>
      <c r="AA478" s="51"/>
      <c r="AB478" s="52">
        <v>0.34</v>
      </c>
      <c r="AC478" s="50">
        <f t="shared" si="239"/>
        <v>0</v>
      </c>
      <c r="AD478" s="50">
        <f t="shared" si="240"/>
        <v>0</v>
      </c>
      <c r="AE478" s="50">
        <f t="shared" si="241"/>
        <v>5.44</v>
      </c>
      <c r="AF478" s="53">
        <f t="shared" si="242"/>
        <v>5.44</v>
      </c>
      <c r="AH478" s="4">
        <f t="shared" si="243"/>
        <v>375.58</v>
      </c>
      <c r="AJ478" s="4">
        <f t="shared" si="244"/>
        <v>375.58</v>
      </c>
      <c r="AL478" s="4">
        <f t="shared" si="245"/>
        <v>375.58</v>
      </c>
      <c r="AN478" s="4">
        <f t="shared" si="231"/>
        <v>375.58</v>
      </c>
      <c r="AO478" s="92"/>
      <c r="AQ478" s="93"/>
      <c r="AS478" s="93"/>
      <c r="AT478" s="93"/>
      <c r="AU478" s="93"/>
    </row>
    <row r="479" spans="1:47" ht="15" customHeight="1" x14ac:dyDescent="0.25">
      <c r="A479" s="201"/>
      <c r="B479" s="33" t="s">
        <v>222</v>
      </c>
      <c r="C479" s="34" t="s">
        <v>181</v>
      </c>
      <c r="D479" s="35">
        <v>1</v>
      </c>
      <c r="E479" s="86">
        <v>10</v>
      </c>
      <c r="F479" s="36">
        <v>50</v>
      </c>
      <c r="G479" s="59">
        <f t="shared" si="232"/>
        <v>310.27</v>
      </c>
      <c r="H479" s="37"/>
      <c r="I479" s="38" t="s">
        <v>158</v>
      </c>
      <c r="J479" s="39">
        <f t="shared" si="233"/>
        <v>0</v>
      </c>
      <c r="K479" s="64" t="s">
        <v>1318</v>
      </c>
      <c r="M479" s="64" t="s">
        <v>1319</v>
      </c>
      <c r="P479" s="68">
        <f t="shared" si="192"/>
        <v>0</v>
      </c>
      <c r="Q479" s="78"/>
      <c r="R479" s="71">
        <f t="shared" si="234"/>
        <v>0</v>
      </c>
      <c r="S479" s="32" t="str">
        <f t="shared" si="191"/>
        <v>-</v>
      </c>
      <c r="T479" s="2">
        <v>248.214</v>
      </c>
      <c r="U479" s="2"/>
      <c r="V479" s="49">
        <v>1.25</v>
      </c>
      <c r="W479" s="49">
        <f t="shared" si="235"/>
        <v>310.26749999999998</v>
      </c>
      <c r="X479" s="50">
        <f t="shared" si="236"/>
        <v>0</v>
      </c>
      <c r="Y479" s="63">
        <f t="shared" si="237"/>
        <v>310.26749999999998</v>
      </c>
      <c r="Z479" s="50">
        <f t="shared" si="238"/>
        <v>310.27</v>
      </c>
      <c r="AA479" s="51"/>
      <c r="AB479" s="52">
        <v>0.34599999999999997</v>
      </c>
      <c r="AC479" s="50">
        <f t="shared" si="239"/>
        <v>0</v>
      </c>
      <c r="AD479" s="50">
        <f t="shared" si="240"/>
        <v>0</v>
      </c>
      <c r="AE479" s="50">
        <f t="shared" si="241"/>
        <v>5.5359999999999996</v>
      </c>
      <c r="AF479" s="53">
        <f t="shared" si="242"/>
        <v>5.54</v>
      </c>
      <c r="AH479" s="4">
        <f t="shared" si="243"/>
        <v>310.27</v>
      </c>
      <c r="AJ479" s="4">
        <f t="shared" si="244"/>
        <v>310.27</v>
      </c>
      <c r="AL479" s="4">
        <f t="shared" si="245"/>
        <v>310.27</v>
      </c>
      <c r="AN479" s="4">
        <f t="shared" si="231"/>
        <v>310.27</v>
      </c>
      <c r="AO479" s="92"/>
      <c r="AQ479" s="93"/>
      <c r="AS479" s="93"/>
      <c r="AT479" s="93"/>
      <c r="AU479" s="93"/>
    </row>
    <row r="480" spans="1:47" ht="15" customHeight="1" x14ac:dyDescent="0.25">
      <c r="A480" s="201"/>
      <c r="B480" s="33" t="s">
        <v>223</v>
      </c>
      <c r="C480" s="34" t="s">
        <v>182</v>
      </c>
      <c r="D480" s="35">
        <v>1</v>
      </c>
      <c r="E480" s="86">
        <v>5</v>
      </c>
      <c r="F480" s="36">
        <v>50</v>
      </c>
      <c r="G480" s="59">
        <f t="shared" si="232"/>
        <v>369.11</v>
      </c>
      <c r="H480" s="37"/>
      <c r="I480" s="38" t="s">
        <v>158</v>
      </c>
      <c r="J480" s="39">
        <f t="shared" si="233"/>
        <v>0</v>
      </c>
      <c r="K480" s="64" t="s">
        <v>1320</v>
      </c>
      <c r="M480" s="64" t="s">
        <v>1321</v>
      </c>
      <c r="P480" s="68">
        <f t="shared" si="192"/>
        <v>0</v>
      </c>
      <c r="Q480" s="78"/>
      <c r="R480" s="71">
        <f t="shared" si="234"/>
        <v>0</v>
      </c>
      <c r="S480" s="32" t="str">
        <f t="shared" si="191"/>
        <v>-</v>
      </c>
      <c r="T480" s="2">
        <v>295.28399999999999</v>
      </c>
      <c r="U480" s="2"/>
      <c r="V480" s="49">
        <v>1.25</v>
      </c>
      <c r="W480" s="49">
        <f t="shared" si="235"/>
        <v>369.10500000000002</v>
      </c>
      <c r="X480" s="50">
        <f t="shared" si="236"/>
        <v>0</v>
      </c>
      <c r="Y480" s="63">
        <f t="shared" si="237"/>
        <v>369.10500000000002</v>
      </c>
      <c r="Z480" s="50">
        <f t="shared" si="238"/>
        <v>369.11</v>
      </c>
      <c r="AA480" s="51"/>
      <c r="AB480" s="52">
        <v>0.35199999999999998</v>
      </c>
      <c r="AC480" s="50">
        <f t="shared" si="239"/>
        <v>0</v>
      </c>
      <c r="AD480" s="50">
        <f t="shared" si="240"/>
        <v>0</v>
      </c>
      <c r="AE480" s="50">
        <f t="shared" si="241"/>
        <v>5.6319999999999997</v>
      </c>
      <c r="AF480" s="53">
        <f t="shared" si="242"/>
        <v>5.63</v>
      </c>
      <c r="AH480" s="4">
        <f t="shared" si="243"/>
        <v>369.11</v>
      </c>
      <c r="AJ480" s="4">
        <f t="shared" si="244"/>
        <v>369.11</v>
      </c>
      <c r="AL480" s="4">
        <f t="shared" si="245"/>
        <v>369.11</v>
      </c>
      <c r="AN480" s="4">
        <f t="shared" si="231"/>
        <v>369.11</v>
      </c>
      <c r="AO480" s="92"/>
      <c r="AQ480" s="93"/>
      <c r="AS480" s="93"/>
      <c r="AT480" s="93"/>
      <c r="AU480" s="93"/>
    </row>
    <row r="481" spans="1:47" ht="15" customHeight="1" x14ac:dyDescent="0.25">
      <c r="A481" s="201"/>
      <c r="B481" s="33" t="s">
        <v>224</v>
      </c>
      <c r="C481" s="34" t="s">
        <v>183</v>
      </c>
      <c r="D481" s="35">
        <v>1</v>
      </c>
      <c r="E481" s="86">
        <v>5</v>
      </c>
      <c r="F481" s="36">
        <v>50</v>
      </c>
      <c r="G481" s="59">
        <f t="shared" si="232"/>
        <v>357.39</v>
      </c>
      <c r="H481" s="37"/>
      <c r="I481" s="38" t="s">
        <v>158</v>
      </c>
      <c r="J481" s="39">
        <f t="shared" si="233"/>
        <v>0</v>
      </c>
      <c r="K481" s="64" t="s">
        <v>1322</v>
      </c>
      <c r="M481" s="64" t="s">
        <v>1323</v>
      </c>
      <c r="P481" s="68">
        <f t="shared" si="192"/>
        <v>0</v>
      </c>
      <c r="Q481" s="78"/>
      <c r="R481" s="71">
        <f t="shared" si="234"/>
        <v>0</v>
      </c>
      <c r="S481" s="32" t="str">
        <f t="shared" si="191"/>
        <v>-</v>
      </c>
      <c r="T481" s="2">
        <v>285.91500000000002</v>
      </c>
      <c r="U481" s="2"/>
      <c r="V481" s="49">
        <v>1.25</v>
      </c>
      <c r="W481" s="49">
        <f t="shared" si="235"/>
        <v>357.39375000000001</v>
      </c>
      <c r="X481" s="50">
        <f t="shared" si="236"/>
        <v>0</v>
      </c>
      <c r="Y481" s="63">
        <f t="shared" si="237"/>
        <v>357.39375000000001</v>
      </c>
      <c r="Z481" s="50">
        <f t="shared" si="238"/>
        <v>357.39</v>
      </c>
      <c r="AA481" s="51"/>
      <c r="AB481" s="52">
        <v>0.35799999999999998</v>
      </c>
      <c r="AC481" s="50">
        <f t="shared" si="239"/>
        <v>0</v>
      </c>
      <c r="AD481" s="50">
        <f t="shared" si="240"/>
        <v>0</v>
      </c>
      <c r="AE481" s="50">
        <f t="shared" si="241"/>
        <v>5.7279999999999998</v>
      </c>
      <c r="AF481" s="53">
        <f t="shared" si="242"/>
        <v>5.73</v>
      </c>
      <c r="AH481" s="4">
        <f t="shared" si="243"/>
        <v>357.39</v>
      </c>
      <c r="AJ481" s="4">
        <f t="shared" si="244"/>
        <v>357.39</v>
      </c>
      <c r="AL481" s="4">
        <f t="shared" si="245"/>
        <v>357.39</v>
      </c>
      <c r="AN481" s="4">
        <f t="shared" si="231"/>
        <v>357.39</v>
      </c>
      <c r="AO481" s="92"/>
      <c r="AQ481" s="93"/>
      <c r="AS481" s="93"/>
      <c r="AT481" s="93"/>
      <c r="AU481" s="93"/>
    </row>
    <row r="482" spans="1:47" ht="15" customHeight="1" x14ac:dyDescent="0.25">
      <c r="A482" s="201"/>
      <c r="B482" s="33" t="s">
        <v>225</v>
      </c>
      <c r="C482" s="34" t="s">
        <v>184</v>
      </c>
      <c r="D482" s="35">
        <v>1</v>
      </c>
      <c r="E482" s="86">
        <v>5</v>
      </c>
      <c r="F482" s="36">
        <v>50</v>
      </c>
      <c r="G482" s="59">
        <f t="shared" si="232"/>
        <v>410.55</v>
      </c>
      <c r="H482" s="37"/>
      <c r="I482" s="38" t="s">
        <v>158</v>
      </c>
      <c r="J482" s="39">
        <f t="shared" si="233"/>
        <v>0</v>
      </c>
      <c r="K482" s="64" t="s">
        <v>1324</v>
      </c>
      <c r="M482" s="64" t="s">
        <v>1325</v>
      </c>
      <c r="P482" s="68">
        <f t="shared" si="192"/>
        <v>0</v>
      </c>
      <c r="Q482" s="78"/>
      <c r="R482" s="71">
        <f t="shared" si="234"/>
        <v>0</v>
      </c>
      <c r="S482" s="32" t="str">
        <f t="shared" si="191"/>
        <v>-</v>
      </c>
      <c r="T482" s="2">
        <v>328.43799999999999</v>
      </c>
      <c r="U482" s="2"/>
      <c r="V482" s="49">
        <v>1.25</v>
      </c>
      <c r="W482" s="49">
        <f t="shared" si="235"/>
        <v>410.54750000000001</v>
      </c>
      <c r="X482" s="50">
        <f t="shared" si="236"/>
        <v>0</v>
      </c>
      <c r="Y482" s="63">
        <f t="shared" si="237"/>
        <v>410.54750000000001</v>
      </c>
      <c r="Z482" s="50">
        <f t="shared" si="238"/>
        <v>410.55</v>
      </c>
      <c r="AA482" s="51"/>
      <c r="AB482" s="52">
        <v>0.36899999999999999</v>
      </c>
      <c r="AC482" s="50">
        <f t="shared" si="239"/>
        <v>0</v>
      </c>
      <c r="AD482" s="50">
        <f t="shared" si="240"/>
        <v>0</v>
      </c>
      <c r="AE482" s="50">
        <f t="shared" si="241"/>
        <v>5.9039999999999999</v>
      </c>
      <c r="AF482" s="53">
        <f t="shared" si="242"/>
        <v>5.9</v>
      </c>
      <c r="AH482" s="4">
        <f t="shared" si="243"/>
        <v>410.55</v>
      </c>
      <c r="AJ482" s="4">
        <f t="shared" si="244"/>
        <v>410.55</v>
      </c>
      <c r="AL482" s="4">
        <f t="shared" si="245"/>
        <v>410.55</v>
      </c>
      <c r="AN482" s="4">
        <f t="shared" si="231"/>
        <v>410.55</v>
      </c>
      <c r="AO482" s="92"/>
      <c r="AQ482" s="93"/>
      <c r="AS482" s="93"/>
      <c r="AT482" s="93"/>
      <c r="AU482" s="93"/>
    </row>
    <row r="483" spans="1:47" ht="15" customHeight="1" x14ac:dyDescent="0.25">
      <c r="A483" s="201"/>
      <c r="B483" s="33" t="s">
        <v>1601</v>
      </c>
      <c r="C483" s="97" t="s">
        <v>3516</v>
      </c>
      <c r="D483" s="35">
        <v>1</v>
      </c>
      <c r="E483" s="86">
        <v>5</v>
      </c>
      <c r="F483" s="36">
        <v>50</v>
      </c>
      <c r="G483" s="59">
        <f t="shared" si="232"/>
        <v>218.75</v>
      </c>
      <c r="H483" s="37"/>
      <c r="I483" s="38" t="s">
        <v>158</v>
      </c>
      <c r="J483" s="39">
        <f t="shared" si="233"/>
        <v>0</v>
      </c>
      <c r="K483" s="64" t="s">
        <v>1606</v>
      </c>
      <c r="M483" s="64" t="s">
        <v>1611</v>
      </c>
      <c r="P483" s="68">
        <f t="shared" si="192"/>
        <v>0</v>
      </c>
      <c r="Q483" s="78"/>
      <c r="R483" s="71">
        <f t="shared" si="234"/>
        <v>0</v>
      </c>
      <c r="S483" s="32" t="str">
        <f t="shared" si="191"/>
        <v>-</v>
      </c>
      <c r="T483" s="2">
        <v>175</v>
      </c>
      <c r="U483" s="2"/>
      <c r="V483" s="49">
        <v>1.25</v>
      </c>
      <c r="W483" s="49">
        <f t="shared" si="235"/>
        <v>218.75</v>
      </c>
      <c r="X483" s="50">
        <f t="shared" si="236"/>
        <v>0</v>
      </c>
      <c r="Y483" s="63">
        <f t="shared" si="237"/>
        <v>218.75</v>
      </c>
      <c r="Z483" s="50">
        <f t="shared" si="238"/>
        <v>218.75</v>
      </c>
      <c r="AA483" s="51"/>
      <c r="AB483" s="52">
        <v>0.35</v>
      </c>
      <c r="AC483" s="50">
        <f t="shared" si="239"/>
        <v>0</v>
      </c>
      <c r="AD483" s="50">
        <f t="shared" si="240"/>
        <v>0</v>
      </c>
      <c r="AE483" s="50">
        <f t="shared" si="241"/>
        <v>5.6</v>
      </c>
      <c r="AF483" s="53">
        <f t="shared" si="242"/>
        <v>5.6</v>
      </c>
      <c r="AH483" s="4">
        <f t="shared" si="243"/>
        <v>218.75</v>
      </c>
      <c r="AJ483" s="4">
        <f t="shared" si="244"/>
        <v>218.75</v>
      </c>
      <c r="AL483" s="4">
        <f t="shared" si="245"/>
        <v>218.75</v>
      </c>
      <c r="AN483" s="4">
        <f t="shared" si="231"/>
        <v>218.75</v>
      </c>
      <c r="AO483" s="92"/>
      <c r="AQ483" s="93"/>
      <c r="AS483" s="93"/>
      <c r="AT483" s="93"/>
      <c r="AU483" s="93"/>
    </row>
    <row r="484" spans="1:47" ht="15" customHeight="1" x14ac:dyDescent="0.25">
      <c r="A484" s="201"/>
      <c r="B484" s="33" t="s">
        <v>1602</v>
      </c>
      <c r="C484" s="97" t="s">
        <v>3517</v>
      </c>
      <c r="D484" s="35">
        <v>1</v>
      </c>
      <c r="E484" s="86">
        <v>5</v>
      </c>
      <c r="F484" s="36">
        <v>50</v>
      </c>
      <c r="G484" s="59">
        <f t="shared" si="232"/>
        <v>237.5</v>
      </c>
      <c r="H484" s="37"/>
      <c r="I484" s="38" t="s">
        <v>158</v>
      </c>
      <c r="J484" s="39">
        <f t="shared" si="233"/>
        <v>0</v>
      </c>
      <c r="K484" s="64" t="s">
        <v>1607</v>
      </c>
      <c r="M484" s="64" t="s">
        <v>1612</v>
      </c>
      <c r="P484" s="68">
        <f t="shared" si="192"/>
        <v>0</v>
      </c>
      <c r="Q484" s="78"/>
      <c r="R484" s="71">
        <f t="shared" si="234"/>
        <v>0</v>
      </c>
      <c r="S484" s="32" t="str">
        <f t="shared" si="191"/>
        <v>-</v>
      </c>
      <c r="T484" s="2">
        <v>190</v>
      </c>
      <c r="U484" s="2"/>
      <c r="V484" s="49">
        <v>1.25</v>
      </c>
      <c r="W484" s="49">
        <f t="shared" si="235"/>
        <v>237.5</v>
      </c>
      <c r="X484" s="50">
        <f t="shared" si="236"/>
        <v>0</v>
      </c>
      <c r="Y484" s="63">
        <f t="shared" si="237"/>
        <v>237.5</v>
      </c>
      <c r="Z484" s="50">
        <f t="shared" si="238"/>
        <v>237.5</v>
      </c>
      <c r="AA484" s="51"/>
      <c r="AB484" s="52">
        <v>0.35600000000000004</v>
      </c>
      <c r="AC484" s="50">
        <f t="shared" si="239"/>
        <v>0</v>
      </c>
      <c r="AD484" s="50">
        <f t="shared" si="240"/>
        <v>0</v>
      </c>
      <c r="AE484" s="50">
        <f t="shared" si="241"/>
        <v>5.6960000000000006</v>
      </c>
      <c r="AF484" s="53">
        <f t="shared" si="242"/>
        <v>5.7</v>
      </c>
      <c r="AH484" s="4">
        <f t="shared" si="243"/>
        <v>237.5</v>
      </c>
      <c r="AJ484" s="4">
        <f t="shared" si="244"/>
        <v>237.5</v>
      </c>
      <c r="AL484" s="4">
        <f t="shared" si="245"/>
        <v>237.5</v>
      </c>
      <c r="AN484" s="4">
        <f t="shared" si="231"/>
        <v>237.5</v>
      </c>
      <c r="AO484" s="92"/>
      <c r="AQ484" s="93"/>
      <c r="AS484" s="93"/>
      <c r="AT484" s="93"/>
      <c r="AU484" s="93"/>
    </row>
    <row r="485" spans="1:47" ht="15" customHeight="1" x14ac:dyDescent="0.25">
      <c r="A485" s="201"/>
      <c r="B485" s="33" t="s">
        <v>1603</v>
      </c>
      <c r="C485" s="97" t="s">
        <v>3518</v>
      </c>
      <c r="D485" s="35">
        <v>1</v>
      </c>
      <c r="E485" s="86">
        <v>5</v>
      </c>
      <c r="F485" s="36">
        <v>50</v>
      </c>
      <c r="G485" s="59">
        <f t="shared" si="232"/>
        <v>293.75</v>
      </c>
      <c r="H485" s="37"/>
      <c r="I485" s="38" t="s">
        <v>158</v>
      </c>
      <c r="J485" s="39">
        <f t="shared" si="233"/>
        <v>0</v>
      </c>
      <c r="K485" s="64" t="s">
        <v>1608</v>
      </c>
      <c r="M485" s="64" t="s">
        <v>1613</v>
      </c>
      <c r="P485" s="68">
        <f t="shared" si="192"/>
        <v>0</v>
      </c>
      <c r="Q485" s="78"/>
      <c r="R485" s="71">
        <f t="shared" si="234"/>
        <v>0</v>
      </c>
      <c r="S485" s="32" t="str">
        <f t="shared" si="191"/>
        <v>-</v>
      </c>
      <c r="T485" s="2">
        <v>235</v>
      </c>
      <c r="U485" s="2"/>
      <c r="V485" s="49">
        <v>1.25</v>
      </c>
      <c r="W485" s="49">
        <f t="shared" si="235"/>
        <v>293.75</v>
      </c>
      <c r="X485" s="50">
        <f t="shared" si="236"/>
        <v>0</v>
      </c>
      <c r="Y485" s="63">
        <f t="shared" si="237"/>
        <v>293.75</v>
      </c>
      <c r="Z485" s="50">
        <f t="shared" si="238"/>
        <v>293.75</v>
      </c>
      <c r="AA485" s="51"/>
      <c r="AB485" s="52">
        <v>0.36200000000000004</v>
      </c>
      <c r="AC485" s="50">
        <f t="shared" si="239"/>
        <v>0</v>
      </c>
      <c r="AD485" s="50">
        <f t="shared" si="240"/>
        <v>0</v>
      </c>
      <c r="AE485" s="50">
        <f t="shared" si="241"/>
        <v>5.7920000000000007</v>
      </c>
      <c r="AF485" s="53">
        <f t="shared" si="242"/>
        <v>5.79</v>
      </c>
      <c r="AH485" s="4">
        <f t="shared" si="243"/>
        <v>293.75</v>
      </c>
      <c r="AJ485" s="4">
        <f t="shared" si="244"/>
        <v>293.75</v>
      </c>
      <c r="AL485" s="4">
        <f t="shared" si="245"/>
        <v>293.75</v>
      </c>
      <c r="AN485" s="4">
        <f t="shared" si="231"/>
        <v>293.75</v>
      </c>
      <c r="AO485" s="92"/>
      <c r="AQ485" s="93"/>
      <c r="AS485" s="93"/>
      <c r="AT485" s="93"/>
      <c r="AU485" s="93"/>
    </row>
    <row r="486" spans="1:47" ht="15" customHeight="1" x14ac:dyDescent="0.25">
      <c r="A486" s="201"/>
      <c r="B486" s="33" t="s">
        <v>1604</v>
      </c>
      <c r="C486" s="97" t="s">
        <v>3519</v>
      </c>
      <c r="D486" s="35">
        <v>1</v>
      </c>
      <c r="E486" s="86">
        <v>5</v>
      </c>
      <c r="F486" s="36">
        <v>50</v>
      </c>
      <c r="G486" s="59">
        <f t="shared" si="232"/>
        <v>300</v>
      </c>
      <c r="H486" s="37"/>
      <c r="I486" s="38" t="s">
        <v>158</v>
      </c>
      <c r="J486" s="39">
        <f t="shared" si="233"/>
        <v>0</v>
      </c>
      <c r="K486" s="64" t="s">
        <v>1609</v>
      </c>
      <c r="M486" s="64" t="s">
        <v>1614</v>
      </c>
      <c r="P486" s="68">
        <f t="shared" si="192"/>
        <v>0</v>
      </c>
      <c r="Q486" s="78"/>
      <c r="R486" s="71">
        <f t="shared" si="234"/>
        <v>0</v>
      </c>
      <c r="S486" s="32" t="str">
        <f t="shared" si="191"/>
        <v>-</v>
      </c>
      <c r="T486" s="2">
        <v>240</v>
      </c>
      <c r="U486" s="2"/>
      <c r="V486" s="49">
        <v>1.25</v>
      </c>
      <c r="W486" s="49">
        <f t="shared" si="235"/>
        <v>300</v>
      </c>
      <c r="X486" s="50">
        <f t="shared" si="236"/>
        <v>0</v>
      </c>
      <c r="Y486" s="63">
        <f t="shared" si="237"/>
        <v>300</v>
      </c>
      <c r="Z486" s="50">
        <f t="shared" si="238"/>
        <v>300</v>
      </c>
      <c r="AA486" s="51"/>
      <c r="AB486" s="52">
        <v>0.36799999999999999</v>
      </c>
      <c r="AC486" s="50">
        <f t="shared" si="239"/>
        <v>0</v>
      </c>
      <c r="AD486" s="50">
        <f t="shared" si="240"/>
        <v>0</v>
      </c>
      <c r="AE486" s="50">
        <f t="shared" si="241"/>
        <v>5.8879999999999999</v>
      </c>
      <c r="AF486" s="53">
        <f t="shared" si="242"/>
        <v>5.89</v>
      </c>
      <c r="AH486" s="4">
        <f t="shared" si="243"/>
        <v>300</v>
      </c>
      <c r="AJ486" s="4">
        <f t="shared" si="244"/>
        <v>300</v>
      </c>
      <c r="AL486" s="4">
        <f t="shared" si="245"/>
        <v>300</v>
      </c>
      <c r="AN486" s="4">
        <f t="shared" si="231"/>
        <v>300</v>
      </c>
      <c r="AO486" s="92"/>
      <c r="AQ486" s="93"/>
      <c r="AS486" s="93"/>
      <c r="AT486" s="93"/>
      <c r="AU486" s="93"/>
    </row>
    <row r="487" spans="1:47" ht="15" customHeight="1" x14ac:dyDescent="0.25">
      <c r="A487" s="201"/>
      <c r="B487" s="33" t="s">
        <v>1605</v>
      </c>
      <c r="C487" s="97" t="s">
        <v>3520</v>
      </c>
      <c r="D487" s="35">
        <v>1</v>
      </c>
      <c r="E487" s="86">
        <v>5</v>
      </c>
      <c r="F487" s="36">
        <v>50</v>
      </c>
      <c r="G487" s="59">
        <f t="shared" si="232"/>
        <v>306.25</v>
      </c>
      <c r="H487" s="37"/>
      <c r="I487" s="38" t="s">
        <v>158</v>
      </c>
      <c r="J487" s="39">
        <f t="shared" si="233"/>
        <v>0</v>
      </c>
      <c r="K487" s="64" t="s">
        <v>1610</v>
      </c>
      <c r="M487" s="64" t="s">
        <v>1615</v>
      </c>
      <c r="P487" s="68">
        <f t="shared" si="192"/>
        <v>0</v>
      </c>
      <c r="Q487" s="78"/>
      <c r="R487" s="71">
        <f t="shared" si="234"/>
        <v>0</v>
      </c>
      <c r="S487" s="32" t="str">
        <f t="shared" si="191"/>
        <v>-</v>
      </c>
      <c r="T487" s="2">
        <v>245</v>
      </c>
      <c r="U487" s="2"/>
      <c r="V487" s="49">
        <v>1.25</v>
      </c>
      <c r="W487" s="49">
        <f t="shared" si="235"/>
        <v>306.25</v>
      </c>
      <c r="X487" s="50">
        <f t="shared" si="236"/>
        <v>0</v>
      </c>
      <c r="Y487" s="63">
        <f t="shared" si="237"/>
        <v>306.25</v>
      </c>
      <c r="Z487" s="50">
        <f t="shared" si="238"/>
        <v>306.25</v>
      </c>
      <c r="AA487" s="51"/>
      <c r="AB487" s="52">
        <v>0.374</v>
      </c>
      <c r="AC487" s="50">
        <f t="shared" si="239"/>
        <v>0</v>
      </c>
      <c r="AD487" s="50">
        <f t="shared" si="240"/>
        <v>0</v>
      </c>
      <c r="AE487" s="50">
        <f t="shared" si="241"/>
        <v>5.984</v>
      </c>
      <c r="AF487" s="53">
        <f t="shared" si="242"/>
        <v>5.98</v>
      </c>
      <c r="AH487" s="4">
        <f t="shared" si="243"/>
        <v>306.25</v>
      </c>
      <c r="AJ487" s="4">
        <f t="shared" si="244"/>
        <v>306.25</v>
      </c>
      <c r="AL487" s="4">
        <f t="shared" si="245"/>
        <v>306.25</v>
      </c>
      <c r="AN487" s="4">
        <f t="shared" si="231"/>
        <v>306.25</v>
      </c>
      <c r="AO487" s="92"/>
      <c r="AQ487" s="93"/>
      <c r="AS487" s="93"/>
      <c r="AT487" s="93"/>
      <c r="AU487" s="93"/>
    </row>
    <row r="488" spans="1:47" ht="15" customHeight="1" x14ac:dyDescent="0.25">
      <c r="A488" s="201"/>
      <c r="B488" s="33" t="s">
        <v>527</v>
      </c>
      <c r="C488" s="34" t="s">
        <v>511</v>
      </c>
      <c r="D488" s="35">
        <v>1</v>
      </c>
      <c r="E488" s="86">
        <v>10</v>
      </c>
      <c r="F488" s="36">
        <v>50</v>
      </c>
      <c r="G488" s="59">
        <f t="shared" si="232"/>
        <v>396.37</v>
      </c>
      <c r="H488" s="37"/>
      <c r="I488" s="38" t="s">
        <v>158</v>
      </c>
      <c r="J488" s="39">
        <f t="shared" si="233"/>
        <v>0</v>
      </c>
      <c r="K488" s="64" t="s">
        <v>1326</v>
      </c>
      <c r="M488" s="64" t="s">
        <v>1327</v>
      </c>
      <c r="P488" s="68">
        <f t="shared" si="192"/>
        <v>0</v>
      </c>
      <c r="Q488" s="78"/>
      <c r="R488" s="71">
        <f t="shared" si="234"/>
        <v>0</v>
      </c>
      <c r="S488" s="32" t="str">
        <f t="shared" si="191"/>
        <v>-</v>
      </c>
      <c r="T488" s="2">
        <v>317.09399999999999</v>
      </c>
      <c r="U488" s="2"/>
      <c r="V488" s="49">
        <v>1.25</v>
      </c>
      <c r="W488" s="49">
        <f t="shared" si="235"/>
        <v>396.36750000000001</v>
      </c>
      <c r="X488" s="50">
        <f t="shared" si="236"/>
        <v>0</v>
      </c>
      <c r="Y488" s="63">
        <f t="shared" si="237"/>
        <v>396.36750000000001</v>
      </c>
      <c r="Z488" s="50">
        <f t="shared" si="238"/>
        <v>396.37</v>
      </c>
      <c r="AA488" s="51"/>
      <c r="AB488" s="52">
        <v>0.36</v>
      </c>
      <c r="AC488" s="50">
        <f t="shared" si="239"/>
        <v>0</v>
      </c>
      <c r="AD488" s="50">
        <f t="shared" si="240"/>
        <v>0</v>
      </c>
      <c r="AE488" s="50">
        <f t="shared" si="241"/>
        <v>5.76</v>
      </c>
      <c r="AF488" s="53">
        <f t="shared" si="242"/>
        <v>5.76</v>
      </c>
      <c r="AH488" s="4">
        <f t="shared" si="243"/>
        <v>396.37</v>
      </c>
      <c r="AJ488" s="4">
        <f t="shared" si="244"/>
        <v>396.37</v>
      </c>
      <c r="AL488" s="4">
        <f t="shared" si="245"/>
        <v>396.37</v>
      </c>
      <c r="AN488" s="4">
        <f t="shared" si="231"/>
        <v>396.37</v>
      </c>
      <c r="AO488" s="92"/>
      <c r="AQ488" s="93"/>
      <c r="AS488" s="93"/>
      <c r="AT488" s="93"/>
      <c r="AU488" s="93"/>
    </row>
    <row r="489" spans="1:47" ht="15" customHeight="1" x14ac:dyDescent="0.25">
      <c r="A489" s="201"/>
      <c r="B489" s="33" t="s">
        <v>528</v>
      </c>
      <c r="C489" s="34" t="s">
        <v>512</v>
      </c>
      <c r="D489" s="35">
        <v>1</v>
      </c>
      <c r="E489" s="86">
        <v>10</v>
      </c>
      <c r="F489" s="36">
        <v>50</v>
      </c>
      <c r="G489" s="59">
        <f t="shared" si="232"/>
        <v>387.09</v>
      </c>
      <c r="H489" s="37"/>
      <c r="I489" s="38" t="s">
        <v>158</v>
      </c>
      <c r="J489" s="39">
        <f t="shared" si="233"/>
        <v>0</v>
      </c>
      <c r="K489" s="64" t="s">
        <v>1328</v>
      </c>
      <c r="M489" s="64" t="s">
        <v>1329</v>
      </c>
      <c r="P489" s="68">
        <f t="shared" si="192"/>
        <v>0</v>
      </c>
      <c r="Q489" s="78"/>
      <c r="R489" s="71">
        <f t="shared" si="234"/>
        <v>0</v>
      </c>
      <c r="S489" s="32" t="str">
        <f t="shared" si="191"/>
        <v>-</v>
      </c>
      <c r="T489" s="2">
        <v>309.67</v>
      </c>
      <c r="U489" s="2"/>
      <c r="V489" s="49">
        <v>1.25</v>
      </c>
      <c r="W489" s="49">
        <f t="shared" si="235"/>
        <v>387.08750000000003</v>
      </c>
      <c r="X489" s="50">
        <f t="shared" si="236"/>
        <v>0</v>
      </c>
      <c r="Y489" s="63">
        <f t="shared" si="237"/>
        <v>387.08750000000003</v>
      </c>
      <c r="Z489" s="50">
        <f t="shared" si="238"/>
        <v>387.09</v>
      </c>
      <c r="AA489" s="51"/>
      <c r="AB489" s="52">
        <v>0.36599999999999999</v>
      </c>
      <c r="AC489" s="50">
        <f t="shared" si="239"/>
        <v>0</v>
      </c>
      <c r="AD489" s="50">
        <f t="shared" si="240"/>
        <v>0</v>
      </c>
      <c r="AE489" s="50">
        <f t="shared" si="241"/>
        <v>5.8559999999999999</v>
      </c>
      <c r="AF489" s="53">
        <f t="shared" si="242"/>
        <v>5.86</v>
      </c>
      <c r="AH489" s="4">
        <f t="shared" si="243"/>
        <v>387.09</v>
      </c>
      <c r="AJ489" s="4">
        <f t="shared" si="244"/>
        <v>387.09</v>
      </c>
      <c r="AL489" s="4">
        <f t="shared" si="245"/>
        <v>387.09</v>
      </c>
      <c r="AN489" s="4">
        <f t="shared" si="231"/>
        <v>387.09</v>
      </c>
      <c r="AO489" s="92"/>
      <c r="AQ489" s="93"/>
      <c r="AS489" s="93"/>
      <c r="AT489" s="93"/>
      <c r="AU489" s="93"/>
    </row>
    <row r="490" spans="1:47" ht="15" customHeight="1" x14ac:dyDescent="0.25">
      <c r="A490" s="201"/>
      <c r="B490" s="33" t="s">
        <v>529</v>
      </c>
      <c r="C490" s="34" t="s">
        <v>513</v>
      </c>
      <c r="D490" s="35">
        <v>1</v>
      </c>
      <c r="E490" s="86">
        <v>10</v>
      </c>
      <c r="F490" s="36">
        <v>50</v>
      </c>
      <c r="G490" s="59">
        <f t="shared" si="232"/>
        <v>478.34</v>
      </c>
      <c r="H490" s="37"/>
      <c r="I490" s="38" t="s">
        <v>158</v>
      </c>
      <c r="J490" s="39">
        <f t="shared" si="233"/>
        <v>0</v>
      </c>
      <c r="K490" s="64" t="s">
        <v>1330</v>
      </c>
      <c r="M490" s="64" t="s">
        <v>1331</v>
      </c>
      <c r="P490" s="68">
        <f t="shared" si="192"/>
        <v>0</v>
      </c>
      <c r="Q490" s="78"/>
      <c r="R490" s="71">
        <f t="shared" si="234"/>
        <v>0</v>
      </c>
      <c r="S490" s="32" t="str">
        <f t="shared" si="191"/>
        <v>-</v>
      </c>
      <c r="T490" s="2">
        <v>382.66800000000001</v>
      </c>
      <c r="U490" s="2"/>
      <c r="V490" s="49">
        <v>1.25</v>
      </c>
      <c r="W490" s="49">
        <f t="shared" si="235"/>
        <v>478.33500000000004</v>
      </c>
      <c r="X490" s="50">
        <f t="shared" si="236"/>
        <v>0</v>
      </c>
      <c r="Y490" s="63">
        <f t="shared" si="237"/>
        <v>478.33500000000004</v>
      </c>
      <c r="Z490" s="50">
        <f t="shared" si="238"/>
        <v>478.34</v>
      </c>
      <c r="AA490" s="51"/>
      <c r="AB490" s="52">
        <v>0.372</v>
      </c>
      <c r="AC490" s="50">
        <f t="shared" si="239"/>
        <v>0</v>
      </c>
      <c r="AD490" s="50">
        <f t="shared" si="240"/>
        <v>0</v>
      </c>
      <c r="AE490" s="50">
        <f t="shared" si="241"/>
        <v>5.952</v>
      </c>
      <c r="AF490" s="53">
        <f t="shared" si="242"/>
        <v>5.95</v>
      </c>
      <c r="AH490" s="4">
        <f t="shared" si="243"/>
        <v>478.34</v>
      </c>
      <c r="AJ490" s="4">
        <f t="shared" si="244"/>
        <v>478.34</v>
      </c>
      <c r="AL490" s="4">
        <f t="shared" si="245"/>
        <v>478.34</v>
      </c>
      <c r="AN490" s="4">
        <f t="shared" si="231"/>
        <v>478.34</v>
      </c>
      <c r="AO490" s="92"/>
      <c r="AQ490" s="93"/>
      <c r="AS490" s="93"/>
      <c r="AT490" s="93"/>
      <c r="AU490" s="93"/>
    </row>
    <row r="491" spans="1:47" ht="15" customHeight="1" x14ac:dyDescent="0.25">
      <c r="A491" s="201"/>
      <c r="B491" s="33" t="s">
        <v>530</v>
      </c>
      <c r="C491" s="34" t="s">
        <v>514</v>
      </c>
      <c r="D491" s="35">
        <v>1</v>
      </c>
      <c r="E491" s="86">
        <v>10</v>
      </c>
      <c r="F491" s="36">
        <v>50</v>
      </c>
      <c r="G491" s="59">
        <f t="shared" si="232"/>
        <v>487.09</v>
      </c>
      <c r="H491" s="37"/>
      <c r="I491" s="38" t="s">
        <v>158</v>
      </c>
      <c r="J491" s="39">
        <f t="shared" si="233"/>
        <v>0</v>
      </c>
      <c r="K491" s="64" t="s">
        <v>1332</v>
      </c>
      <c r="M491" s="64" t="s">
        <v>1333</v>
      </c>
      <c r="P491" s="68">
        <f t="shared" si="192"/>
        <v>0</v>
      </c>
      <c r="Q491" s="78"/>
      <c r="R491" s="71">
        <f t="shared" si="234"/>
        <v>0</v>
      </c>
      <c r="S491" s="32" t="str">
        <f t="shared" si="191"/>
        <v>-</v>
      </c>
      <c r="T491" s="2">
        <v>389.67</v>
      </c>
      <c r="U491" s="2"/>
      <c r="V491" s="49">
        <v>1.25</v>
      </c>
      <c r="W491" s="49">
        <f t="shared" si="235"/>
        <v>487.08750000000003</v>
      </c>
      <c r="X491" s="50">
        <f t="shared" si="236"/>
        <v>0</v>
      </c>
      <c r="Y491" s="63">
        <f t="shared" si="237"/>
        <v>487.08750000000003</v>
      </c>
      <c r="Z491" s="50">
        <f t="shared" si="238"/>
        <v>487.09</v>
      </c>
      <c r="AA491" s="51"/>
      <c r="AB491" s="52">
        <v>0.378</v>
      </c>
      <c r="AC491" s="50">
        <f t="shared" si="239"/>
        <v>0</v>
      </c>
      <c r="AD491" s="50">
        <f t="shared" si="240"/>
        <v>0</v>
      </c>
      <c r="AE491" s="50">
        <f t="shared" si="241"/>
        <v>6.048</v>
      </c>
      <c r="AF491" s="53">
        <f t="shared" si="242"/>
        <v>6.05</v>
      </c>
      <c r="AH491" s="4">
        <f t="shared" si="243"/>
        <v>487.09</v>
      </c>
      <c r="AJ491" s="4">
        <f t="shared" si="244"/>
        <v>487.09</v>
      </c>
      <c r="AL491" s="4">
        <f t="shared" si="245"/>
        <v>487.09</v>
      </c>
      <c r="AN491" s="4">
        <f t="shared" si="231"/>
        <v>487.09</v>
      </c>
      <c r="AO491" s="92"/>
      <c r="AQ491" s="93"/>
      <c r="AS491" s="93"/>
      <c r="AT491" s="93"/>
      <c r="AU491" s="93"/>
    </row>
    <row r="492" spans="1:47" ht="15" customHeight="1" x14ac:dyDescent="0.25">
      <c r="A492" s="201"/>
      <c r="B492" s="33" t="s">
        <v>531</v>
      </c>
      <c r="C492" s="34" t="s">
        <v>515</v>
      </c>
      <c r="D492" s="35">
        <v>1</v>
      </c>
      <c r="E492" s="86">
        <v>10</v>
      </c>
      <c r="F492" s="36">
        <v>50</v>
      </c>
      <c r="G492" s="59">
        <f t="shared" si="232"/>
        <v>529.69000000000005</v>
      </c>
      <c r="H492" s="37"/>
      <c r="I492" s="38" t="s">
        <v>158</v>
      </c>
      <c r="J492" s="39">
        <f t="shared" si="233"/>
        <v>0</v>
      </c>
      <c r="K492" s="64" t="s">
        <v>1334</v>
      </c>
      <c r="M492" s="64" t="s">
        <v>1335</v>
      </c>
      <c r="P492" s="68">
        <f t="shared" si="192"/>
        <v>0</v>
      </c>
      <c r="Q492" s="78"/>
      <c r="R492" s="71">
        <f t="shared" si="234"/>
        <v>0</v>
      </c>
      <c r="S492" s="32" t="str">
        <f t="shared" si="191"/>
        <v>-</v>
      </c>
      <c r="T492" s="2">
        <v>423.75424999999996</v>
      </c>
      <c r="U492" s="2"/>
      <c r="V492" s="49">
        <v>1.25</v>
      </c>
      <c r="W492" s="49">
        <f t="shared" si="235"/>
        <v>529.69281249999995</v>
      </c>
      <c r="X492" s="50">
        <f t="shared" si="236"/>
        <v>0</v>
      </c>
      <c r="Y492" s="63">
        <f t="shared" si="237"/>
        <v>529.69281249999995</v>
      </c>
      <c r="Z492" s="50">
        <f t="shared" si="238"/>
        <v>529.69000000000005</v>
      </c>
      <c r="AA492" s="51"/>
      <c r="AB492" s="52">
        <v>0.38400000000000001</v>
      </c>
      <c r="AC492" s="50">
        <f t="shared" si="239"/>
        <v>0</v>
      </c>
      <c r="AD492" s="50">
        <f t="shared" si="240"/>
        <v>0</v>
      </c>
      <c r="AE492" s="50">
        <f t="shared" si="241"/>
        <v>6.1440000000000001</v>
      </c>
      <c r="AF492" s="53">
        <f t="shared" si="242"/>
        <v>6.14</v>
      </c>
      <c r="AH492" s="4">
        <f t="shared" si="243"/>
        <v>529.69000000000005</v>
      </c>
      <c r="AJ492" s="4">
        <f t="shared" si="244"/>
        <v>529.69000000000005</v>
      </c>
      <c r="AL492" s="4">
        <f t="shared" si="245"/>
        <v>529.69000000000005</v>
      </c>
      <c r="AN492" s="4">
        <f t="shared" si="231"/>
        <v>529.69000000000005</v>
      </c>
      <c r="AO492" s="92"/>
      <c r="AQ492" s="93"/>
      <c r="AS492" s="93"/>
      <c r="AT492" s="93"/>
      <c r="AU492" s="93"/>
    </row>
    <row r="493" spans="1:47" x14ac:dyDescent="0.25">
      <c r="A493" s="202"/>
      <c r="B493" s="199" t="s">
        <v>2391</v>
      </c>
      <c r="C493" s="199"/>
      <c r="D493" s="199"/>
      <c r="E493" s="199"/>
      <c r="F493" s="199"/>
      <c r="G493" s="199"/>
      <c r="H493" s="199"/>
      <c r="I493" s="199"/>
      <c r="J493" s="199"/>
      <c r="O493" s="74" t="s">
        <v>2391</v>
      </c>
      <c r="P493" s="75"/>
      <c r="Q493" s="76"/>
      <c r="R493" s="71"/>
      <c r="S493" s="71"/>
      <c r="T493"/>
      <c r="U493"/>
      <c r="AB493"/>
      <c r="AC493"/>
      <c r="AD493"/>
      <c r="AE493"/>
      <c r="AN493" s="4"/>
      <c r="AO493" s="92"/>
      <c r="AQ493" s="93"/>
      <c r="AS493" s="93"/>
      <c r="AT493" s="93"/>
      <c r="AU493" s="93"/>
    </row>
    <row r="494" spans="1:47" ht="15" customHeight="1" x14ac:dyDescent="0.25">
      <c r="A494" s="203"/>
      <c r="B494" s="33" t="s">
        <v>2367</v>
      </c>
      <c r="C494" s="96" t="s">
        <v>3264</v>
      </c>
      <c r="D494" s="35">
        <v>1</v>
      </c>
      <c r="E494" s="86">
        <v>25</v>
      </c>
      <c r="F494" s="36">
        <v>100</v>
      </c>
      <c r="G494" s="59">
        <f t="shared" ref="G494:G501" si="246">AH494</f>
        <v>657.64</v>
      </c>
      <c r="H494" s="37"/>
      <c r="I494" s="38" t="s">
        <v>158</v>
      </c>
      <c r="J494" s="39">
        <f t="shared" ref="J494:J505" si="247">G494*H494</f>
        <v>0</v>
      </c>
      <c r="K494" s="64" t="s">
        <v>2379</v>
      </c>
      <c r="M494" s="64" t="s">
        <v>2392</v>
      </c>
      <c r="P494" s="68">
        <f t="shared" si="192"/>
        <v>0</v>
      </c>
      <c r="Q494" s="78"/>
      <c r="R494" s="71">
        <f t="shared" ref="R494:R501" si="248">IF(Q494&gt;0,Q494,P494)</f>
        <v>0</v>
      </c>
      <c r="S494" s="32" t="str">
        <f t="shared" ref="S494:S501" si="249">IF(P494&gt;18,"ПЕРЕБОР","-")</f>
        <v>-</v>
      </c>
      <c r="T494" s="2">
        <v>526.11</v>
      </c>
      <c r="U494" s="2"/>
      <c r="V494" s="49">
        <v>1.25</v>
      </c>
      <c r="W494" s="49">
        <f t="shared" ref="W494:W505" si="250">T494*V494</f>
        <v>657.63750000000005</v>
      </c>
      <c r="X494" s="50">
        <f t="shared" ref="X494:X505" si="251">R494*0.01</f>
        <v>0</v>
      </c>
      <c r="Y494" s="63">
        <f t="shared" ref="Y494:Y501" si="252">W494-(W494*X494)</f>
        <v>657.63750000000005</v>
      </c>
      <c r="Z494" s="50">
        <f t="shared" ref="Z494:Z501" si="253">ROUND(Y494,2)</f>
        <v>657.64</v>
      </c>
      <c r="AA494" s="51"/>
      <c r="AB494" s="52">
        <v>0.23100000000000001</v>
      </c>
      <c r="AC494" s="50">
        <f t="shared" ref="AC494:AC505" si="254">H494*AB494</f>
        <v>0</v>
      </c>
      <c r="AD494" s="50">
        <f t="shared" ref="AD494:AD501" si="255">AC494*$P$7</f>
        <v>0</v>
      </c>
      <c r="AE494" s="50">
        <f t="shared" ref="AE494:AE501" si="256">AB494*$P$7</f>
        <v>3.6960000000000002</v>
      </c>
      <c r="AF494" s="53">
        <f t="shared" ref="AF494:AF501" si="257">ROUND(AE494,2)</f>
        <v>3.7</v>
      </c>
      <c r="AH494" s="4">
        <f t="shared" ref="AH494:AH501" si="258">ROUNDUP(AN494,2)</f>
        <v>657.64</v>
      </c>
      <c r="AJ494" s="4">
        <f t="shared" ref="AJ494:AJ501" si="259">IF($V$4,AL494+AF494,AL494)</f>
        <v>657.64</v>
      </c>
      <c r="AL494" s="4">
        <f t="shared" ref="AL494:AL501" si="260">IF($V$5,Z494-Z494*10%,Z494)</f>
        <v>657.64</v>
      </c>
      <c r="AN494" s="4">
        <f t="shared" si="231"/>
        <v>657.64</v>
      </c>
      <c r="AO494" s="92"/>
      <c r="AQ494" s="93"/>
      <c r="AS494" s="93"/>
      <c r="AT494" s="93"/>
      <c r="AU494" s="93"/>
    </row>
    <row r="495" spans="1:47" ht="15" customHeight="1" x14ac:dyDescent="0.25">
      <c r="A495" s="203"/>
      <c r="B495" s="33" t="s">
        <v>2368</v>
      </c>
      <c r="C495" s="96" t="s">
        <v>2357</v>
      </c>
      <c r="D495" s="35">
        <v>1</v>
      </c>
      <c r="E495" s="86">
        <v>25</v>
      </c>
      <c r="F495" s="36">
        <v>100</v>
      </c>
      <c r="G495" s="59">
        <f t="shared" si="246"/>
        <v>899.63</v>
      </c>
      <c r="H495" s="37"/>
      <c r="I495" s="38" t="s">
        <v>158</v>
      </c>
      <c r="J495" s="39">
        <f t="shared" si="247"/>
        <v>0</v>
      </c>
      <c r="K495" s="64" t="s">
        <v>2380</v>
      </c>
      <c r="M495" s="64" t="s">
        <v>2393</v>
      </c>
      <c r="P495" s="68">
        <f t="shared" ref="P495:P505" si="261">$P$8</f>
        <v>0</v>
      </c>
      <c r="Q495" s="78"/>
      <c r="R495" s="71">
        <f t="shared" si="248"/>
        <v>0</v>
      </c>
      <c r="S495" s="32" t="str">
        <f t="shared" si="249"/>
        <v>-</v>
      </c>
      <c r="T495" s="2">
        <v>719.7</v>
      </c>
      <c r="U495" s="2"/>
      <c r="V495" s="49">
        <v>1.25</v>
      </c>
      <c r="W495" s="49">
        <f t="shared" si="250"/>
        <v>899.625</v>
      </c>
      <c r="X495" s="50">
        <f t="shared" si="251"/>
        <v>0</v>
      </c>
      <c r="Y495" s="63">
        <f t="shared" si="252"/>
        <v>899.625</v>
      </c>
      <c r="Z495" s="50">
        <f t="shared" si="253"/>
        <v>899.63</v>
      </c>
      <c r="AA495" s="51"/>
      <c r="AB495" s="52">
        <v>0.25900000000000001</v>
      </c>
      <c r="AC495" s="50">
        <f t="shared" si="254"/>
        <v>0</v>
      </c>
      <c r="AD495" s="50">
        <f t="shared" si="255"/>
        <v>0</v>
      </c>
      <c r="AE495" s="50">
        <f t="shared" si="256"/>
        <v>4.1440000000000001</v>
      </c>
      <c r="AF495" s="53">
        <f t="shared" si="257"/>
        <v>4.1399999999999997</v>
      </c>
      <c r="AH495" s="4">
        <f t="shared" si="258"/>
        <v>899.63</v>
      </c>
      <c r="AJ495" s="4">
        <f t="shared" si="259"/>
        <v>899.63</v>
      </c>
      <c r="AL495" s="4">
        <f t="shared" si="260"/>
        <v>899.63</v>
      </c>
      <c r="AN495" s="4">
        <f t="shared" si="231"/>
        <v>899.63</v>
      </c>
      <c r="AO495" s="92"/>
      <c r="AQ495" s="93"/>
      <c r="AS495" s="93"/>
      <c r="AT495" s="93"/>
      <c r="AU495" s="93"/>
    </row>
    <row r="496" spans="1:47" ht="15" customHeight="1" x14ac:dyDescent="0.25">
      <c r="A496" s="203"/>
      <c r="B496" s="33" t="s">
        <v>2369</v>
      </c>
      <c r="C496" s="96" t="s">
        <v>2358</v>
      </c>
      <c r="D496" s="35">
        <v>1</v>
      </c>
      <c r="E496" s="86">
        <v>35</v>
      </c>
      <c r="F496" s="36">
        <v>70</v>
      </c>
      <c r="G496" s="59">
        <f t="shared" si="246"/>
        <v>749.05</v>
      </c>
      <c r="H496" s="37"/>
      <c r="I496" s="38" t="s">
        <v>158</v>
      </c>
      <c r="J496" s="39">
        <f t="shared" si="247"/>
        <v>0</v>
      </c>
      <c r="K496" s="64" t="s">
        <v>2381</v>
      </c>
      <c r="M496" s="64" t="s">
        <v>2394</v>
      </c>
      <c r="P496" s="68">
        <f t="shared" si="261"/>
        <v>0</v>
      </c>
      <c r="Q496" s="78"/>
      <c r="R496" s="71">
        <f t="shared" si="248"/>
        <v>0</v>
      </c>
      <c r="S496" s="32" t="str">
        <f t="shared" si="249"/>
        <v>-</v>
      </c>
      <c r="T496" s="2">
        <v>599.24</v>
      </c>
      <c r="U496" s="2"/>
      <c r="V496" s="49">
        <v>1.25</v>
      </c>
      <c r="W496" s="49">
        <f t="shared" si="250"/>
        <v>749.05</v>
      </c>
      <c r="X496" s="50">
        <f t="shared" si="251"/>
        <v>0</v>
      </c>
      <c r="Y496" s="63">
        <f t="shared" si="252"/>
        <v>749.05</v>
      </c>
      <c r="Z496" s="50">
        <f t="shared" si="253"/>
        <v>749.05</v>
      </c>
      <c r="AA496" s="51"/>
      <c r="AB496" s="52">
        <v>0.29285714285714287</v>
      </c>
      <c r="AC496" s="50">
        <f t="shared" si="254"/>
        <v>0</v>
      </c>
      <c r="AD496" s="50">
        <f t="shared" si="255"/>
        <v>0</v>
      </c>
      <c r="AE496" s="50">
        <f t="shared" si="256"/>
        <v>4.6857142857142859</v>
      </c>
      <c r="AF496" s="53">
        <f t="shared" si="257"/>
        <v>4.6900000000000004</v>
      </c>
      <c r="AH496" s="4">
        <f t="shared" si="258"/>
        <v>749.05</v>
      </c>
      <c r="AJ496" s="4">
        <f t="shared" si="259"/>
        <v>749.05</v>
      </c>
      <c r="AL496" s="4">
        <f t="shared" si="260"/>
        <v>749.05</v>
      </c>
      <c r="AN496" s="4">
        <f t="shared" si="231"/>
        <v>749.05</v>
      </c>
      <c r="AO496" s="92"/>
      <c r="AQ496" s="93"/>
      <c r="AS496" s="93"/>
      <c r="AT496" s="93"/>
      <c r="AU496" s="93"/>
    </row>
    <row r="497" spans="1:47" ht="15" customHeight="1" x14ac:dyDescent="0.25">
      <c r="A497" s="203"/>
      <c r="B497" s="33" t="s">
        <v>2370</v>
      </c>
      <c r="C497" s="96" t="s">
        <v>2359</v>
      </c>
      <c r="D497" s="35">
        <v>1</v>
      </c>
      <c r="E497" s="86">
        <v>25</v>
      </c>
      <c r="F497" s="36">
        <v>50</v>
      </c>
      <c r="G497" s="59">
        <f t="shared" si="246"/>
        <v>1222.6400000000001</v>
      </c>
      <c r="H497" s="37"/>
      <c r="I497" s="38" t="s">
        <v>158</v>
      </c>
      <c r="J497" s="39">
        <f t="shared" si="247"/>
        <v>0</v>
      </c>
      <c r="K497" s="64" t="s">
        <v>2382</v>
      </c>
      <c r="M497" s="64" t="s">
        <v>2395</v>
      </c>
      <c r="P497" s="68">
        <f t="shared" si="261"/>
        <v>0</v>
      </c>
      <c r="Q497" s="78"/>
      <c r="R497" s="71">
        <f t="shared" si="248"/>
        <v>0</v>
      </c>
      <c r="S497" s="32" t="str">
        <f t="shared" si="249"/>
        <v>-</v>
      </c>
      <c r="T497" s="2">
        <v>978.11250000000007</v>
      </c>
      <c r="U497" s="2"/>
      <c r="V497" s="49">
        <v>1.25</v>
      </c>
      <c r="W497" s="49">
        <f t="shared" si="250"/>
        <v>1222.640625</v>
      </c>
      <c r="X497" s="50">
        <f t="shared" si="251"/>
        <v>0</v>
      </c>
      <c r="Y497" s="63">
        <f t="shared" si="252"/>
        <v>1222.640625</v>
      </c>
      <c r="Z497" s="50">
        <f t="shared" si="253"/>
        <v>1222.6400000000001</v>
      </c>
      <c r="AA497" s="51"/>
      <c r="AB497" s="52">
        <v>0.38</v>
      </c>
      <c r="AC497" s="50">
        <f t="shared" si="254"/>
        <v>0</v>
      </c>
      <c r="AD497" s="50">
        <f t="shared" si="255"/>
        <v>0</v>
      </c>
      <c r="AE497" s="50">
        <f t="shared" si="256"/>
        <v>6.08</v>
      </c>
      <c r="AF497" s="53">
        <f t="shared" si="257"/>
        <v>6.08</v>
      </c>
      <c r="AH497" s="4">
        <f t="shared" si="258"/>
        <v>1222.6400000000001</v>
      </c>
      <c r="AJ497" s="4">
        <f t="shared" si="259"/>
        <v>1222.6400000000001</v>
      </c>
      <c r="AL497" s="4">
        <f t="shared" si="260"/>
        <v>1222.6400000000001</v>
      </c>
      <c r="AN497" s="4">
        <f t="shared" si="231"/>
        <v>1222.6400000000001</v>
      </c>
      <c r="AO497" s="92"/>
      <c r="AQ497" s="93"/>
      <c r="AS497" s="93"/>
      <c r="AT497" s="93"/>
      <c r="AU497" s="93"/>
    </row>
    <row r="498" spans="1:47" ht="15" customHeight="1" x14ac:dyDescent="0.25">
      <c r="A498" s="203"/>
      <c r="B498" s="33" t="s">
        <v>2371</v>
      </c>
      <c r="C498" s="96" t="s">
        <v>2360</v>
      </c>
      <c r="D498" s="35">
        <v>1</v>
      </c>
      <c r="E498" s="86">
        <v>25</v>
      </c>
      <c r="F498" s="36">
        <v>50</v>
      </c>
      <c r="G498" s="59">
        <f t="shared" si="246"/>
        <v>1183.53</v>
      </c>
      <c r="H498" s="37"/>
      <c r="I498" s="38" t="s">
        <v>158</v>
      </c>
      <c r="J498" s="39">
        <f t="shared" si="247"/>
        <v>0</v>
      </c>
      <c r="K498" s="64" t="s">
        <v>2383</v>
      </c>
      <c r="M498" s="64" t="s">
        <v>2396</v>
      </c>
      <c r="P498" s="68">
        <f t="shared" si="261"/>
        <v>0</v>
      </c>
      <c r="Q498" s="78"/>
      <c r="R498" s="71">
        <f t="shared" si="248"/>
        <v>0</v>
      </c>
      <c r="S498" s="32" t="str">
        <f t="shared" si="249"/>
        <v>-</v>
      </c>
      <c r="T498" s="2">
        <v>946.82499999999993</v>
      </c>
      <c r="U498" s="2"/>
      <c r="V498" s="49">
        <v>1.25</v>
      </c>
      <c r="W498" s="49">
        <f t="shared" si="250"/>
        <v>1183.53125</v>
      </c>
      <c r="X498" s="50">
        <f t="shared" si="251"/>
        <v>0</v>
      </c>
      <c r="Y498" s="63">
        <f t="shared" si="252"/>
        <v>1183.53125</v>
      </c>
      <c r="Z498" s="50">
        <f t="shared" si="253"/>
        <v>1183.53</v>
      </c>
      <c r="AA498" s="51"/>
      <c r="AB498" s="52">
        <v>0.46</v>
      </c>
      <c r="AC498" s="50">
        <f t="shared" si="254"/>
        <v>0</v>
      </c>
      <c r="AD498" s="50">
        <f t="shared" si="255"/>
        <v>0</v>
      </c>
      <c r="AE498" s="50">
        <f t="shared" si="256"/>
        <v>7.36</v>
      </c>
      <c r="AF498" s="53">
        <f t="shared" si="257"/>
        <v>7.36</v>
      </c>
      <c r="AH498" s="4">
        <f t="shared" si="258"/>
        <v>1183.53</v>
      </c>
      <c r="AJ498" s="4">
        <f t="shared" si="259"/>
        <v>1183.53</v>
      </c>
      <c r="AL498" s="4">
        <f t="shared" si="260"/>
        <v>1183.53</v>
      </c>
      <c r="AN498" s="4">
        <f t="shared" si="231"/>
        <v>1183.53</v>
      </c>
      <c r="AO498" s="92"/>
      <c r="AQ498" s="93"/>
      <c r="AS498" s="93"/>
      <c r="AT498" s="93"/>
      <c r="AU498" s="93"/>
    </row>
    <row r="499" spans="1:47" ht="15" customHeight="1" x14ac:dyDescent="0.25">
      <c r="A499" s="203"/>
      <c r="B499" s="33" t="s">
        <v>2372</v>
      </c>
      <c r="C499" s="96" t="s">
        <v>2361</v>
      </c>
      <c r="D499" s="35">
        <v>1</v>
      </c>
      <c r="E499" s="86">
        <v>25</v>
      </c>
      <c r="F499" s="36">
        <v>50</v>
      </c>
      <c r="G499" s="59">
        <f t="shared" si="246"/>
        <v>1236.7</v>
      </c>
      <c r="H499" s="37"/>
      <c r="I499" s="38" t="s">
        <v>158</v>
      </c>
      <c r="J499" s="39">
        <f t="shared" si="247"/>
        <v>0</v>
      </c>
      <c r="K499" s="64" t="s">
        <v>2384</v>
      </c>
      <c r="M499" s="64" t="s">
        <v>2397</v>
      </c>
      <c r="P499" s="68">
        <f t="shared" si="261"/>
        <v>0</v>
      </c>
      <c r="Q499" s="78"/>
      <c r="R499" s="71">
        <f t="shared" si="248"/>
        <v>0</v>
      </c>
      <c r="S499" s="32" t="str">
        <f t="shared" si="249"/>
        <v>-</v>
      </c>
      <c r="T499" s="2">
        <v>989.35649999999998</v>
      </c>
      <c r="U499" s="2"/>
      <c r="V499" s="49">
        <v>1.25</v>
      </c>
      <c r="W499" s="49">
        <f t="shared" si="250"/>
        <v>1236.6956250000001</v>
      </c>
      <c r="X499" s="50">
        <f t="shared" si="251"/>
        <v>0</v>
      </c>
      <c r="Y499" s="63">
        <f t="shared" si="252"/>
        <v>1236.6956250000001</v>
      </c>
      <c r="Z499" s="50">
        <f t="shared" si="253"/>
        <v>1236.7</v>
      </c>
      <c r="AA499" s="51"/>
      <c r="AB499" s="52">
        <v>0.47</v>
      </c>
      <c r="AC499" s="50">
        <f t="shared" si="254"/>
        <v>0</v>
      </c>
      <c r="AD499" s="50">
        <f t="shared" si="255"/>
        <v>0</v>
      </c>
      <c r="AE499" s="50">
        <f t="shared" si="256"/>
        <v>7.52</v>
      </c>
      <c r="AF499" s="53">
        <f t="shared" si="257"/>
        <v>7.52</v>
      </c>
      <c r="AH499" s="4">
        <f t="shared" si="258"/>
        <v>1236.7</v>
      </c>
      <c r="AJ499" s="4">
        <f t="shared" si="259"/>
        <v>1236.7</v>
      </c>
      <c r="AL499" s="4">
        <f t="shared" si="260"/>
        <v>1236.7</v>
      </c>
      <c r="AN499" s="4">
        <f t="shared" si="231"/>
        <v>1236.7</v>
      </c>
      <c r="AO499" s="92"/>
      <c r="AQ499" s="93"/>
      <c r="AS499" s="93"/>
      <c r="AT499" s="93"/>
      <c r="AU499" s="93"/>
    </row>
    <row r="500" spans="1:47" ht="15" customHeight="1" x14ac:dyDescent="0.25">
      <c r="A500" s="203"/>
      <c r="B500" s="33" t="s">
        <v>2373</v>
      </c>
      <c r="C500" s="96" t="s">
        <v>2362</v>
      </c>
      <c r="D500" s="35">
        <v>1</v>
      </c>
      <c r="E500" s="86">
        <v>25</v>
      </c>
      <c r="F500" s="36">
        <v>50</v>
      </c>
      <c r="G500" s="59">
        <f t="shared" si="246"/>
        <v>1416.65</v>
      </c>
      <c r="H500" s="37"/>
      <c r="I500" s="38" t="s">
        <v>158</v>
      </c>
      <c r="J500" s="39">
        <f t="shared" si="247"/>
        <v>0</v>
      </c>
      <c r="K500" s="64" t="s">
        <v>2385</v>
      </c>
      <c r="M500" s="64" t="s">
        <v>2398</v>
      </c>
      <c r="P500" s="68">
        <f t="shared" si="261"/>
        <v>0</v>
      </c>
      <c r="Q500" s="78"/>
      <c r="R500" s="71">
        <f t="shared" si="248"/>
        <v>0</v>
      </c>
      <c r="S500" s="32" t="str">
        <f t="shared" si="249"/>
        <v>-</v>
      </c>
      <c r="T500" s="2">
        <v>1133.32</v>
      </c>
      <c r="U500" s="2"/>
      <c r="V500" s="49">
        <v>1.25</v>
      </c>
      <c r="W500" s="49">
        <f t="shared" si="250"/>
        <v>1416.6499999999999</v>
      </c>
      <c r="X500" s="50">
        <f t="shared" si="251"/>
        <v>0</v>
      </c>
      <c r="Y500" s="63">
        <f t="shared" si="252"/>
        <v>1416.6499999999999</v>
      </c>
      <c r="Z500" s="50">
        <f t="shared" si="253"/>
        <v>1416.65</v>
      </c>
      <c r="AA500" s="51"/>
      <c r="AB500" s="52">
        <v>0.54</v>
      </c>
      <c r="AC500" s="50">
        <f t="shared" si="254"/>
        <v>0</v>
      </c>
      <c r="AD500" s="50">
        <f t="shared" si="255"/>
        <v>0</v>
      </c>
      <c r="AE500" s="50">
        <f t="shared" si="256"/>
        <v>8.64</v>
      </c>
      <c r="AF500" s="53">
        <f t="shared" si="257"/>
        <v>8.64</v>
      </c>
      <c r="AH500" s="4">
        <f t="shared" si="258"/>
        <v>1416.65</v>
      </c>
      <c r="AJ500" s="4">
        <f t="shared" si="259"/>
        <v>1416.65</v>
      </c>
      <c r="AL500" s="4">
        <f t="shared" si="260"/>
        <v>1416.65</v>
      </c>
      <c r="AN500" s="4">
        <f t="shared" si="231"/>
        <v>1416.65</v>
      </c>
      <c r="AO500" s="92"/>
      <c r="AQ500" s="93"/>
      <c r="AS500" s="93"/>
      <c r="AT500" s="93"/>
      <c r="AU500" s="93"/>
    </row>
    <row r="501" spans="1:47" ht="15" customHeight="1" x14ac:dyDescent="0.25">
      <c r="A501" s="203"/>
      <c r="B501" s="33" t="s">
        <v>2374</v>
      </c>
      <c r="C501" s="96" t="s">
        <v>2363</v>
      </c>
      <c r="D501" s="35">
        <v>1</v>
      </c>
      <c r="E501" s="86">
        <v>10</v>
      </c>
      <c r="F501" s="36">
        <v>30</v>
      </c>
      <c r="G501" s="59">
        <f t="shared" si="246"/>
        <v>1854.55</v>
      </c>
      <c r="H501" s="37"/>
      <c r="I501" s="38" t="s">
        <v>158</v>
      </c>
      <c r="J501" s="39">
        <f t="shared" si="247"/>
        <v>0</v>
      </c>
      <c r="K501" s="64" t="s">
        <v>2386</v>
      </c>
      <c r="M501" s="64" t="s">
        <v>2399</v>
      </c>
      <c r="P501" s="68">
        <f t="shared" si="261"/>
        <v>0</v>
      </c>
      <c r="Q501" s="78"/>
      <c r="R501" s="71">
        <f t="shared" si="248"/>
        <v>0</v>
      </c>
      <c r="S501" s="32" t="str">
        <f t="shared" si="249"/>
        <v>-</v>
      </c>
      <c r="T501" s="2">
        <v>1483.6379999999999</v>
      </c>
      <c r="U501" s="2"/>
      <c r="V501" s="49">
        <v>1.25</v>
      </c>
      <c r="W501" s="49">
        <f t="shared" si="250"/>
        <v>1854.5474999999999</v>
      </c>
      <c r="X501" s="50">
        <f t="shared" si="251"/>
        <v>0</v>
      </c>
      <c r="Y501" s="63">
        <f t="shared" si="252"/>
        <v>1854.5474999999999</v>
      </c>
      <c r="Z501" s="50">
        <f t="shared" si="253"/>
        <v>1854.55</v>
      </c>
      <c r="AA501" s="51"/>
      <c r="AB501" s="52">
        <v>0.81666666666666665</v>
      </c>
      <c r="AC501" s="50">
        <f t="shared" si="254"/>
        <v>0</v>
      </c>
      <c r="AD501" s="50">
        <f t="shared" si="255"/>
        <v>0</v>
      </c>
      <c r="AE501" s="50">
        <f t="shared" si="256"/>
        <v>13.066666666666666</v>
      </c>
      <c r="AF501" s="53">
        <f t="shared" si="257"/>
        <v>13.07</v>
      </c>
      <c r="AH501" s="4">
        <f t="shared" si="258"/>
        <v>1854.55</v>
      </c>
      <c r="AJ501" s="4">
        <f t="shared" si="259"/>
        <v>1854.55</v>
      </c>
      <c r="AL501" s="4">
        <f t="shared" si="260"/>
        <v>1854.55</v>
      </c>
      <c r="AN501" s="4">
        <f t="shared" si="231"/>
        <v>1854.55</v>
      </c>
      <c r="AO501" s="92"/>
      <c r="AQ501" s="93"/>
      <c r="AS501" s="93"/>
      <c r="AT501" s="93"/>
      <c r="AU501" s="93"/>
    </row>
    <row r="502" spans="1:47" ht="15" customHeight="1" x14ac:dyDescent="0.25">
      <c r="A502" s="203"/>
      <c r="B502" s="33" t="s">
        <v>2375</v>
      </c>
      <c r="C502" s="96" t="s">
        <v>3549</v>
      </c>
      <c r="D502" s="35">
        <v>1</v>
      </c>
      <c r="E502" s="86">
        <v>10</v>
      </c>
      <c r="F502" s="36">
        <v>30</v>
      </c>
      <c r="G502" s="59">
        <f>AH502</f>
        <v>1426.58</v>
      </c>
      <c r="H502" s="37"/>
      <c r="I502" s="38" t="s">
        <v>158</v>
      </c>
      <c r="J502" s="39">
        <f t="shared" si="247"/>
        <v>0</v>
      </c>
      <c r="K502" s="64" t="s">
        <v>2387</v>
      </c>
      <c r="M502" s="64" t="s">
        <v>2400</v>
      </c>
      <c r="P502" s="68">
        <f t="shared" si="261"/>
        <v>0</v>
      </c>
      <c r="Q502" s="78"/>
      <c r="R502" s="71">
        <f>IF(Q502&gt;0,Q502,P502)</f>
        <v>0</v>
      </c>
      <c r="S502" s="32" t="str">
        <f>IF(P502&gt;18,"ПЕРЕБОР","-")</f>
        <v>-</v>
      </c>
      <c r="T502" s="2">
        <v>1141.26</v>
      </c>
      <c r="U502" s="2"/>
      <c r="V502" s="49">
        <v>1.25</v>
      </c>
      <c r="W502" s="49">
        <f t="shared" si="250"/>
        <v>1426.575</v>
      </c>
      <c r="X502" s="50">
        <f t="shared" si="251"/>
        <v>0</v>
      </c>
      <c r="Y502" s="63">
        <f>W502-(W502*X502)</f>
        <v>1426.575</v>
      </c>
      <c r="Z502" s="50">
        <f>ROUND(Y502,2)</f>
        <v>1426.58</v>
      </c>
      <c r="AA502" s="51"/>
      <c r="AB502" s="52">
        <v>0.8</v>
      </c>
      <c r="AC502" s="50">
        <f t="shared" si="254"/>
        <v>0</v>
      </c>
      <c r="AD502" s="50">
        <f>AC502*$P$7</f>
        <v>0</v>
      </c>
      <c r="AE502" s="50">
        <f>AB502*$P$7</f>
        <v>12.8</v>
      </c>
      <c r="AF502" s="53">
        <f>ROUND(AE502,2)</f>
        <v>12.8</v>
      </c>
      <c r="AH502" s="4">
        <f>ROUNDUP(AN502,2)</f>
        <v>1426.58</v>
      </c>
      <c r="AJ502" s="4">
        <f>IF($V$4,AL502+AF502,AL502)</f>
        <v>1426.58</v>
      </c>
      <c r="AL502" s="4">
        <f>IF($V$5,Z502-Z502*10%,Z502)</f>
        <v>1426.58</v>
      </c>
      <c r="AN502" s="4">
        <f t="shared" si="231"/>
        <v>1426.58</v>
      </c>
      <c r="AO502" s="92"/>
      <c r="AQ502" s="93"/>
      <c r="AS502" s="93"/>
      <c r="AT502" s="93"/>
      <c r="AU502" s="93"/>
    </row>
    <row r="503" spans="1:47" ht="15" customHeight="1" x14ac:dyDescent="0.25">
      <c r="A503" s="203"/>
      <c r="B503" s="33" t="s">
        <v>2376</v>
      </c>
      <c r="C503" s="34" t="s">
        <v>2364</v>
      </c>
      <c r="D503" s="35">
        <v>1</v>
      </c>
      <c r="E503" s="86">
        <v>10</v>
      </c>
      <c r="F503" s="36">
        <v>30</v>
      </c>
      <c r="G503" s="59">
        <f>AH503</f>
        <v>1925.88</v>
      </c>
      <c r="H503" s="37"/>
      <c r="I503" s="38" t="s">
        <v>158</v>
      </c>
      <c r="J503" s="39">
        <f t="shared" si="247"/>
        <v>0</v>
      </c>
      <c r="K503" s="64" t="s">
        <v>2388</v>
      </c>
      <c r="M503" s="64" t="s">
        <v>2401</v>
      </c>
      <c r="P503" s="68">
        <f t="shared" si="261"/>
        <v>0</v>
      </c>
      <c r="Q503" s="78"/>
      <c r="R503" s="71">
        <f>IF(Q503&gt;0,Q503,P503)</f>
        <v>0</v>
      </c>
      <c r="S503" s="32" t="str">
        <f>IF(P503&gt;18,"ПЕРЕБОР","-")</f>
        <v>-</v>
      </c>
      <c r="T503" s="2">
        <v>1540.701</v>
      </c>
      <c r="U503" s="2"/>
      <c r="V503" s="49">
        <v>1.25</v>
      </c>
      <c r="W503" s="49">
        <f t="shared" si="250"/>
        <v>1925.87625</v>
      </c>
      <c r="X503" s="50">
        <f t="shared" si="251"/>
        <v>0</v>
      </c>
      <c r="Y503" s="63">
        <f>W503-(W503*X503)</f>
        <v>1925.87625</v>
      </c>
      <c r="Z503" s="50">
        <f>ROUND(Y503,2)</f>
        <v>1925.88</v>
      </c>
      <c r="AA503" s="51"/>
      <c r="AB503" s="52">
        <v>0.83333333333333337</v>
      </c>
      <c r="AC503" s="50">
        <f t="shared" si="254"/>
        <v>0</v>
      </c>
      <c r="AD503" s="50">
        <f>AC503*$P$7</f>
        <v>0</v>
      </c>
      <c r="AE503" s="50">
        <f>AB503*$P$7</f>
        <v>13.333333333333334</v>
      </c>
      <c r="AF503" s="53">
        <f>ROUND(AE503,2)</f>
        <v>13.33</v>
      </c>
      <c r="AH503" s="4">
        <f>ROUNDUP(AN503,2)</f>
        <v>1925.88</v>
      </c>
      <c r="AJ503" s="4">
        <f>IF($V$4,AL503+AF503,AL503)</f>
        <v>1925.88</v>
      </c>
      <c r="AL503" s="4">
        <f>IF($V$5,Z503-Z503*10%,Z503)</f>
        <v>1925.88</v>
      </c>
      <c r="AN503" s="4">
        <f t="shared" si="231"/>
        <v>1925.88</v>
      </c>
      <c r="AO503" s="92"/>
      <c r="AQ503" s="93"/>
      <c r="AS503" s="93"/>
      <c r="AT503" s="93"/>
      <c r="AU503" s="93"/>
    </row>
    <row r="504" spans="1:47" ht="15" customHeight="1" x14ac:dyDescent="0.25">
      <c r="A504" s="203"/>
      <c r="B504" s="33" t="s">
        <v>2377</v>
      </c>
      <c r="C504" s="34" t="s">
        <v>2365</v>
      </c>
      <c r="D504" s="35">
        <v>1</v>
      </c>
      <c r="E504" s="86">
        <v>10</v>
      </c>
      <c r="F504" s="36">
        <v>20</v>
      </c>
      <c r="G504" s="59">
        <f>AH504</f>
        <v>3128.33</v>
      </c>
      <c r="H504" s="37"/>
      <c r="I504" s="38" t="s">
        <v>158</v>
      </c>
      <c r="J504" s="39">
        <f t="shared" si="247"/>
        <v>0</v>
      </c>
      <c r="K504" s="64" t="s">
        <v>2389</v>
      </c>
      <c r="M504" s="64" t="s">
        <v>2402</v>
      </c>
      <c r="P504" s="68">
        <f t="shared" si="261"/>
        <v>0</v>
      </c>
      <c r="Q504" s="78"/>
      <c r="R504" s="71">
        <f>IF(Q504&gt;0,Q504,P504)</f>
        <v>0</v>
      </c>
      <c r="S504" s="32" t="str">
        <f>IF(P504&gt;18,"ПЕРЕБОР","-")</f>
        <v>-</v>
      </c>
      <c r="T504" s="2">
        <v>2502.66</v>
      </c>
      <c r="U504" s="2"/>
      <c r="V504" s="49">
        <v>1.25</v>
      </c>
      <c r="W504" s="49">
        <f t="shared" si="250"/>
        <v>3128.3249999999998</v>
      </c>
      <c r="X504" s="50">
        <f t="shared" si="251"/>
        <v>0</v>
      </c>
      <c r="Y504" s="63">
        <f>W504-(W504*X504)</f>
        <v>3128.3249999999998</v>
      </c>
      <c r="Z504" s="50">
        <f>ROUND(Y504,2)</f>
        <v>3128.33</v>
      </c>
      <c r="AA504" s="51"/>
      <c r="AB504" s="52">
        <v>1.25</v>
      </c>
      <c r="AC504" s="50">
        <f t="shared" si="254"/>
        <v>0</v>
      </c>
      <c r="AD504" s="50">
        <f>AC504*$P$7</f>
        <v>0</v>
      </c>
      <c r="AE504" s="50">
        <f>AB504*$P$7</f>
        <v>20</v>
      </c>
      <c r="AF504" s="53">
        <f>ROUND(AE504,2)</f>
        <v>20</v>
      </c>
      <c r="AH504" s="4">
        <f>ROUNDUP(AN504,2)</f>
        <v>3128.33</v>
      </c>
      <c r="AJ504" s="4">
        <f>IF($V$4,AL504+AF504,AL504)</f>
        <v>3128.33</v>
      </c>
      <c r="AL504" s="4">
        <f>IF($V$5,Z504-Z504*10%,Z504)</f>
        <v>3128.33</v>
      </c>
      <c r="AN504" s="4">
        <f t="shared" si="231"/>
        <v>3128.33</v>
      </c>
      <c r="AO504" s="92"/>
      <c r="AQ504" s="93"/>
      <c r="AS504" s="93"/>
      <c r="AT504" s="93"/>
      <c r="AU504" s="93"/>
    </row>
    <row r="505" spans="1:47" ht="15" customHeight="1" x14ac:dyDescent="0.25">
      <c r="A505" s="204"/>
      <c r="B505" s="33" t="s">
        <v>2378</v>
      </c>
      <c r="C505" s="34" t="s">
        <v>2366</v>
      </c>
      <c r="D505" s="35">
        <v>1</v>
      </c>
      <c r="E505" s="86">
        <v>5</v>
      </c>
      <c r="F505" s="36">
        <v>15</v>
      </c>
      <c r="G505" s="59">
        <f>AH505</f>
        <v>2821.08</v>
      </c>
      <c r="H505" s="37"/>
      <c r="I505" s="38" t="s">
        <v>158</v>
      </c>
      <c r="J505" s="39">
        <f t="shared" si="247"/>
        <v>0</v>
      </c>
      <c r="K505" s="64" t="s">
        <v>2390</v>
      </c>
      <c r="M505" s="64" t="s">
        <v>2403</v>
      </c>
      <c r="P505" s="68">
        <f t="shared" si="261"/>
        <v>0</v>
      </c>
      <c r="Q505" s="78"/>
      <c r="R505" s="71">
        <f>IF(Q505&gt;0,Q505,P505)</f>
        <v>0</v>
      </c>
      <c r="S505" s="32" t="str">
        <f>IF(P505&gt;18,"ПЕРЕБОР","-")</f>
        <v>-</v>
      </c>
      <c r="T505" s="2">
        <v>2256.86</v>
      </c>
      <c r="U505" s="2"/>
      <c r="V505" s="49">
        <v>1.25</v>
      </c>
      <c r="W505" s="49">
        <f t="shared" si="250"/>
        <v>2821.0750000000003</v>
      </c>
      <c r="X505" s="50">
        <f t="shared" si="251"/>
        <v>0</v>
      </c>
      <c r="Y505" s="63">
        <f>W505-(W505*X505)</f>
        <v>2821.0750000000003</v>
      </c>
      <c r="Z505" s="50">
        <f>ROUND(Y505,2)</f>
        <v>2821.08</v>
      </c>
      <c r="AA505" s="51"/>
      <c r="AB505" s="52">
        <v>1.8666666666666667</v>
      </c>
      <c r="AC505" s="50">
        <f t="shared" si="254"/>
        <v>0</v>
      </c>
      <c r="AD505" s="50">
        <f>AC505*$P$7</f>
        <v>0</v>
      </c>
      <c r="AE505" s="50">
        <f>AB505*$P$7</f>
        <v>29.866666666666667</v>
      </c>
      <c r="AF505" s="53">
        <f>ROUND(AE505,2)</f>
        <v>29.87</v>
      </c>
      <c r="AH505" s="4">
        <f>ROUNDUP(AN505,2)</f>
        <v>2821.08</v>
      </c>
      <c r="AJ505" s="4">
        <f>IF($V$4,AL505+AF505,AL505)</f>
        <v>2821.08</v>
      </c>
      <c r="AL505" s="4">
        <f>IF($V$5,Z505-Z505*10%,Z505)</f>
        <v>2821.08</v>
      </c>
      <c r="AN505" s="4">
        <f t="shared" si="231"/>
        <v>2821.08</v>
      </c>
      <c r="AO505" s="92"/>
      <c r="AQ505" s="93"/>
      <c r="AS505" s="93"/>
      <c r="AT505" s="93"/>
      <c r="AU505" s="93"/>
    </row>
    <row r="506" spans="1:47" x14ac:dyDescent="0.25">
      <c r="A506" s="200"/>
      <c r="B506" s="199" t="s">
        <v>759</v>
      </c>
      <c r="C506" s="199"/>
      <c r="D506" s="199"/>
      <c r="E506" s="199"/>
      <c r="F506" s="199"/>
      <c r="G506" s="199"/>
      <c r="H506" s="199"/>
      <c r="I506" s="199"/>
      <c r="J506" s="199"/>
      <c r="O506" s="74" t="s">
        <v>759</v>
      </c>
      <c r="P506" s="75"/>
      <c r="Q506" s="76"/>
      <c r="R506" s="71"/>
      <c r="S506" s="71"/>
      <c r="T506"/>
      <c r="U506"/>
      <c r="AB506"/>
      <c r="AC506"/>
      <c r="AD506"/>
      <c r="AE506"/>
      <c r="AN506" s="4"/>
      <c r="AO506" s="92"/>
      <c r="AQ506" s="93"/>
      <c r="AS506" s="93"/>
      <c r="AT506" s="93"/>
      <c r="AU506" s="93"/>
    </row>
    <row r="507" spans="1:47" ht="90.75" customHeight="1" x14ac:dyDescent="0.25">
      <c r="A507" s="200"/>
      <c r="B507" s="33" t="s">
        <v>532</v>
      </c>
      <c r="C507" s="34" t="s">
        <v>526</v>
      </c>
      <c r="D507" s="35">
        <v>1</v>
      </c>
      <c r="E507" s="86">
        <v>10</v>
      </c>
      <c r="F507" s="36">
        <v>50</v>
      </c>
      <c r="G507" s="59">
        <f>AH507</f>
        <v>268.48</v>
      </c>
      <c r="H507" s="37"/>
      <c r="I507" s="38" t="s">
        <v>158</v>
      </c>
      <c r="J507" s="39">
        <f>G507*H507</f>
        <v>0</v>
      </c>
      <c r="K507" s="64" t="s">
        <v>1336</v>
      </c>
      <c r="M507" s="64" t="s">
        <v>1337</v>
      </c>
      <c r="P507" s="68">
        <f>$P$8</f>
        <v>0</v>
      </c>
      <c r="Q507" s="78"/>
      <c r="R507" s="71">
        <f>IF(Q507&gt;0,Q507,P507)</f>
        <v>0</v>
      </c>
      <c r="S507" s="32" t="str">
        <f t="shared" ref="S507:S649" si="262">IF(P507&gt;18,"ПЕРЕБОР","-")</f>
        <v>-</v>
      </c>
      <c r="T507" s="2">
        <v>214.786</v>
      </c>
      <c r="U507" s="2"/>
      <c r="V507" s="49">
        <v>1.25</v>
      </c>
      <c r="W507" s="49">
        <f>T507*V507</f>
        <v>268.48250000000002</v>
      </c>
      <c r="X507" s="50">
        <f>R507*0.01</f>
        <v>0</v>
      </c>
      <c r="Y507" s="63">
        <f>W507-(W507*X507)</f>
        <v>268.48250000000002</v>
      </c>
      <c r="Z507" s="50">
        <f>ROUND(Y507,2)</f>
        <v>268.48</v>
      </c>
      <c r="AA507" s="51"/>
      <c r="AB507" s="52">
        <v>0.28999999999999998</v>
      </c>
      <c r="AC507" s="50">
        <f>H507*AB507</f>
        <v>0</v>
      </c>
      <c r="AD507" s="50">
        <f>AC507*$P$7</f>
        <v>0</v>
      </c>
      <c r="AE507" s="50">
        <f>AB507*$P$7</f>
        <v>4.6399999999999997</v>
      </c>
      <c r="AF507" s="53">
        <f>ROUND(AE507,2)</f>
        <v>4.6399999999999997</v>
      </c>
      <c r="AH507" s="4">
        <f>ROUNDUP(AN507,2)</f>
        <v>268.48</v>
      </c>
      <c r="AJ507" s="4">
        <f>IF($V$4,AL507+AF507,AL507)</f>
        <v>268.48</v>
      </c>
      <c r="AL507" s="4">
        <f>IF($V$5,Z507-Z507*10%,Z507)</f>
        <v>268.48</v>
      </c>
      <c r="AN507" s="4">
        <f t="shared" si="231"/>
        <v>268.48</v>
      </c>
      <c r="AO507" s="92"/>
      <c r="AQ507" s="93"/>
      <c r="AS507" s="93"/>
      <c r="AT507" s="93"/>
      <c r="AU507" s="93"/>
    </row>
    <row r="508" spans="1:47" ht="15" customHeight="1" x14ac:dyDescent="0.25">
      <c r="A508" s="208"/>
      <c r="B508" s="199" t="s">
        <v>2635</v>
      </c>
      <c r="C508" s="199"/>
      <c r="D508" s="199"/>
      <c r="E508" s="199"/>
      <c r="F508" s="199"/>
      <c r="G508" s="199"/>
      <c r="H508" s="199"/>
      <c r="I508" s="199"/>
      <c r="J508" s="199"/>
      <c r="O508" s="74" t="s">
        <v>2635</v>
      </c>
      <c r="P508" s="75"/>
      <c r="Q508" s="76"/>
      <c r="R508" s="71"/>
      <c r="S508" s="71"/>
      <c r="T508"/>
      <c r="U508"/>
      <c r="AB508"/>
      <c r="AC508"/>
      <c r="AD508"/>
      <c r="AE508"/>
      <c r="AN508" s="4"/>
      <c r="AO508" s="92"/>
      <c r="AQ508" s="93"/>
      <c r="AS508" s="93"/>
      <c r="AT508" s="93"/>
      <c r="AU508" s="93"/>
    </row>
    <row r="509" spans="1:47" ht="15" customHeight="1" x14ac:dyDescent="0.25">
      <c r="A509" s="211"/>
      <c r="B509" s="33" t="s">
        <v>2610</v>
      </c>
      <c r="C509" s="96" t="s">
        <v>3392</v>
      </c>
      <c r="D509" s="35">
        <v>1</v>
      </c>
      <c r="E509" s="86">
        <v>12</v>
      </c>
      <c r="F509" s="36">
        <v>50</v>
      </c>
      <c r="G509" s="59">
        <f t="shared" ref="G509:G541" si="263">AH509</f>
        <v>352.11</v>
      </c>
      <c r="H509" s="37"/>
      <c r="I509" s="38" t="s">
        <v>158</v>
      </c>
      <c r="J509" s="39">
        <f t="shared" ref="J509:J533" si="264">G509*H509</f>
        <v>0</v>
      </c>
      <c r="K509" s="64" t="s">
        <v>2656</v>
      </c>
      <c r="M509" s="64" t="s">
        <v>2681</v>
      </c>
      <c r="P509" s="68">
        <f t="shared" ref="P509:P533" si="265">$P$8</f>
        <v>0</v>
      </c>
      <c r="Q509" s="78"/>
      <c r="R509" s="71">
        <f t="shared" ref="R509:R533" si="266">IF(Q509&gt;0,Q509,P509)</f>
        <v>0</v>
      </c>
      <c r="S509" s="32" t="str">
        <f t="shared" ref="S509:S533" si="267">IF(P509&gt;18,"ПЕРЕБОР","-")</f>
        <v>-</v>
      </c>
      <c r="T509" s="2">
        <v>281.69</v>
      </c>
      <c r="U509" s="2"/>
      <c r="V509" s="49">
        <v>1.25</v>
      </c>
      <c r="W509" s="49">
        <f t="shared" ref="W509:W533" si="268">T509*V509</f>
        <v>352.11250000000001</v>
      </c>
      <c r="X509" s="50">
        <f t="shared" ref="X509:X533" si="269">R509*0.01</f>
        <v>0</v>
      </c>
      <c r="Y509" s="63">
        <f t="shared" ref="Y509:Y533" si="270">W509-(W509*X509)</f>
        <v>352.11250000000001</v>
      </c>
      <c r="Z509" s="50">
        <f t="shared" ref="Z509:Z533" si="271">ROUND(Y509,2)</f>
        <v>352.11</v>
      </c>
      <c r="AA509" s="51"/>
      <c r="AB509" s="52">
        <v>0.23</v>
      </c>
      <c r="AC509" s="50">
        <f t="shared" ref="AC509:AC533" si="272">H509*AB509</f>
        <v>0</v>
      </c>
      <c r="AD509" s="50">
        <f t="shared" ref="AD509:AD533" si="273">AC509*$P$7</f>
        <v>0</v>
      </c>
      <c r="AE509" s="50">
        <f t="shared" ref="AE509:AE533" si="274">AB509*$P$7</f>
        <v>3.68</v>
      </c>
      <c r="AF509" s="53">
        <f t="shared" ref="AF509:AF533" si="275">ROUND(AE509,2)</f>
        <v>3.68</v>
      </c>
      <c r="AH509" s="4">
        <f t="shared" ref="AH509:AH533" si="276">ROUNDUP(AN509,2)</f>
        <v>352.11</v>
      </c>
      <c r="AJ509" s="4">
        <f t="shared" ref="AJ509:AJ533" si="277">IF($V$4,AL509+AF509,AL509)</f>
        <v>352.11</v>
      </c>
      <c r="AL509" s="4">
        <f t="shared" ref="AL509:AL533" si="278">IF($V$5,Z509-Z509*10%,Z509)</f>
        <v>352.11</v>
      </c>
      <c r="AN509" s="4">
        <f t="shared" si="231"/>
        <v>352.11</v>
      </c>
      <c r="AO509" s="92"/>
      <c r="AQ509" s="93"/>
      <c r="AS509" s="93"/>
      <c r="AT509" s="93"/>
      <c r="AU509" s="93"/>
    </row>
    <row r="510" spans="1:47" ht="15" customHeight="1" x14ac:dyDescent="0.25">
      <c r="A510" s="211"/>
      <c r="B510" s="33" t="s">
        <v>2611</v>
      </c>
      <c r="C510" s="96" t="s">
        <v>3393</v>
      </c>
      <c r="D510" s="35">
        <v>1</v>
      </c>
      <c r="E510" s="86">
        <v>12</v>
      </c>
      <c r="F510" s="36">
        <v>50</v>
      </c>
      <c r="G510" s="59">
        <f t="shared" si="263"/>
        <v>395.48</v>
      </c>
      <c r="H510" s="37"/>
      <c r="I510" s="38" t="s">
        <v>158</v>
      </c>
      <c r="J510" s="39">
        <f t="shared" si="264"/>
        <v>0</v>
      </c>
      <c r="K510" s="64" t="s">
        <v>2657</v>
      </c>
      <c r="M510" s="64" t="s">
        <v>2682</v>
      </c>
      <c r="P510" s="68">
        <f t="shared" si="265"/>
        <v>0</v>
      </c>
      <c r="Q510" s="78"/>
      <c r="R510" s="71">
        <f t="shared" si="266"/>
        <v>0</v>
      </c>
      <c r="S510" s="32" t="str">
        <f t="shared" si="267"/>
        <v>-</v>
      </c>
      <c r="T510" s="2">
        <v>316.38</v>
      </c>
      <c r="U510" s="2"/>
      <c r="V510" s="49">
        <v>1.25</v>
      </c>
      <c r="W510" s="49">
        <f t="shared" si="268"/>
        <v>395.47500000000002</v>
      </c>
      <c r="X510" s="50">
        <f t="shared" si="269"/>
        <v>0</v>
      </c>
      <c r="Y510" s="63">
        <f t="shared" si="270"/>
        <v>395.47500000000002</v>
      </c>
      <c r="Z510" s="50">
        <f t="shared" si="271"/>
        <v>395.48</v>
      </c>
      <c r="AA510" s="51"/>
      <c r="AB510" s="52">
        <v>0.28000000000000003</v>
      </c>
      <c r="AC510" s="50">
        <f t="shared" si="272"/>
        <v>0</v>
      </c>
      <c r="AD510" s="50">
        <f t="shared" si="273"/>
        <v>0</v>
      </c>
      <c r="AE510" s="50">
        <f t="shared" si="274"/>
        <v>4.4800000000000004</v>
      </c>
      <c r="AF510" s="53">
        <f t="shared" si="275"/>
        <v>4.4800000000000004</v>
      </c>
      <c r="AH510" s="4">
        <f t="shared" si="276"/>
        <v>395.48</v>
      </c>
      <c r="AJ510" s="4">
        <f t="shared" si="277"/>
        <v>395.48</v>
      </c>
      <c r="AL510" s="4">
        <f t="shared" si="278"/>
        <v>395.48</v>
      </c>
      <c r="AN510" s="4">
        <f t="shared" si="231"/>
        <v>395.48</v>
      </c>
      <c r="AO510" s="92"/>
      <c r="AQ510" s="93"/>
      <c r="AS510" s="93"/>
      <c r="AT510" s="93"/>
      <c r="AU510" s="93"/>
    </row>
    <row r="511" spans="1:47" ht="15" customHeight="1" x14ac:dyDescent="0.25">
      <c r="A511" s="211"/>
      <c r="B511" s="33" t="s">
        <v>2612</v>
      </c>
      <c r="C511" s="96" t="s">
        <v>2598</v>
      </c>
      <c r="D511" s="35">
        <v>1</v>
      </c>
      <c r="E511" s="86">
        <v>12</v>
      </c>
      <c r="F511" s="36">
        <v>50</v>
      </c>
      <c r="G511" s="59">
        <f t="shared" si="263"/>
        <v>401.48</v>
      </c>
      <c r="H511" s="37"/>
      <c r="I511" s="38" t="s">
        <v>158</v>
      </c>
      <c r="J511" s="39">
        <f t="shared" si="264"/>
        <v>0</v>
      </c>
      <c r="K511" s="64" t="s">
        <v>2658</v>
      </c>
      <c r="M511" s="64" t="s">
        <v>2683</v>
      </c>
      <c r="P511" s="68">
        <f t="shared" si="265"/>
        <v>0</v>
      </c>
      <c r="Q511" s="78"/>
      <c r="R511" s="71">
        <f t="shared" si="266"/>
        <v>0</v>
      </c>
      <c r="S511" s="32" t="str">
        <f t="shared" si="267"/>
        <v>-</v>
      </c>
      <c r="T511" s="2">
        <v>321.18</v>
      </c>
      <c r="U511" s="2"/>
      <c r="V511" s="49">
        <v>1.25</v>
      </c>
      <c r="W511" s="49">
        <f t="shared" si="268"/>
        <v>401.47500000000002</v>
      </c>
      <c r="X511" s="50">
        <f t="shared" si="269"/>
        <v>0</v>
      </c>
      <c r="Y511" s="63">
        <f t="shared" si="270"/>
        <v>401.47500000000002</v>
      </c>
      <c r="Z511" s="50">
        <f t="shared" si="271"/>
        <v>401.48</v>
      </c>
      <c r="AA511" s="51"/>
      <c r="AB511" s="52">
        <v>0.28000000000000003</v>
      </c>
      <c r="AC511" s="50">
        <f t="shared" si="272"/>
        <v>0</v>
      </c>
      <c r="AD511" s="50">
        <f t="shared" si="273"/>
        <v>0</v>
      </c>
      <c r="AE511" s="50">
        <f t="shared" si="274"/>
        <v>4.4800000000000004</v>
      </c>
      <c r="AF511" s="53">
        <f t="shared" si="275"/>
        <v>4.4800000000000004</v>
      </c>
      <c r="AH511" s="4">
        <f t="shared" si="276"/>
        <v>401.48</v>
      </c>
      <c r="AJ511" s="4">
        <f t="shared" si="277"/>
        <v>401.48</v>
      </c>
      <c r="AL511" s="4">
        <f t="shared" si="278"/>
        <v>401.48</v>
      </c>
      <c r="AN511" s="4">
        <f t="shared" si="231"/>
        <v>401.48</v>
      </c>
      <c r="AO511" s="92"/>
      <c r="AQ511" s="93"/>
      <c r="AS511" s="93"/>
      <c r="AT511" s="93"/>
      <c r="AU511" s="93"/>
    </row>
    <row r="512" spans="1:47" ht="15" customHeight="1" x14ac:dyDescent="0.25">
      <c r="A512" s="211"/>
      <c r="B512" s="33" t="s">
        <v>2613</v>
      </c>
      <c r="C512" s="96" t="s">
        <v>3394</v>
      </c>
      <c r="D512" s="35">
        <v>1</v>
      </c>
      <c r="E512" s="86">
        <v>12</v>
      </c>
      <c r="F512" s="36">
        <v>50</v>
      </c>
      <c r="G512" s="59">
        <f t="shared" si="263"/>
        <v>419.45</v>
      </c>
      <c r="H512" s="37"/>
      <c r="I512" s="38" t="s">
        <v>158</v>
      </c>
      <c r="J512" s="39">
        <f t="shared" si="264"/>
        <v>0</v>
      </c>
      <c r="K512" s="64" t="s">
        <v>2659</v>
      </c>
      <c r="M512" s="64" t="s">
        <v>2684</v>
      </c>
      <c r="P512" s="68">
        <f t="shared" si="265"/>
        <v>0</v>
      </c>
      <c r="Q512" s="78"/>
      <c r="R512" s="71">
        <f t="shared" si="266"/>
        <v>0</v>
      </c>
      <c r="S512" s="32" t="str">
        <f t="shared" si="267"/>
        <v>-</v>
      </c>
      <c r="T512" s="2">
        <v>335.56</v>
      </c>
      <c r="U512" s="2"/>
      <c r="V512" s="49">
        <v>1.25</v>
      </c>
      <c r="W512" s="49">
        <f t="shared" si="268"/>
        <v>419.45</v>
      </c>
      <c r="X512" s="50">
        <f t="shared" si="269"/>
        <v>0</v>
      </c>
      <c r="Y512" s="63">
        <f t="shared" si="270"/>
        <v>419.45</v>
      </c>
      <c r="Z512" s="50">
        <f t="shared" si="271"/>
        <v>419.45</v>
      </c>
      <c r="AA512" s="51"/>
      <c r="AB512" s="52">
        <v>0.28600000000000003</v>
      </c>
      <c r="AC512" s="50">
        <f t="shared" si="272"/>
        <v>0</v>
      </c>
      <c r="AD512" s="50">
        <f t="shared" si="273"/>
        <v>0</v>
      </c>
      <c r="AE512" s="50">
        <f t="shared" si="274"/>
        <v>4.5760000000000005</v>
      </c>
      <c r="AF512" s="53">
        <f t="shared" si="275"/>
        <v>4.58</v>
      </c>
      <c r="AH512" s="4">
        <f t="shared" si="276"/>
        <v>419.45</v>
      </c>
      <c r="AJ512" s="4">
        <f t="shared" si="277"/>
        <v>419.45</v>
      </c>
      <c r="AL512" s="4">
        <f t="shared" si="278"/>
        <v>419.45</v>
      </c>
      <c r="AN512" s="4">
        <f t="shared" si="231"/>
        <v>419.45</v>
      </c>
      <c r="AO512" s="92"/>
      <c r="AQ512" s="93"/>
      <c r="AS512" s="93"/>
      <c r="AT512" s="93"/>
      <c r="AU512" s="93"/>
    </row>
    <row r="513" spans="1:47" ht="15" customHeight="1" x14ac:dyDescent="0.25">
      <c r="A513" s="211"/>
      <c r="B513" s="33" t="s">
        <v>2614</v>
      </c>
      <c r="C513" s="96" t="s">
        <v>3395</v>
      </c>
      <c r="D513" s="35">
        <v>1</v>
      </c>
      <c r="E513" s="86">
        <v>12</v>
      </c>
      <c r="F513" s="36">
        <v>50</v>
      </c>
      <c r="G513" s="59">
        <f t="shared" si="263"/>
        <v>449.4</v>
      </c>
      <c r="H513" s="37"/>
      <c r="I513" s="38" t="s">
        <v>158</v>
      </c>
      <c r="J513" s="39">
        <f t="shared" si="264"/>
        <v>0</v>
      </c>
      <c r="K513" s="64" t="s">
        <v>2660</v>
      </c>
      <c r="M513" s="64" t="s">
        <v>2685</v>
      </c>
      <c r="P513" s="68">
        <f t="shared" si="265"/>
        <v>0</v>
      </c>
      <c r="Q513" s="78"/>
      <c r="R513" s="71">
        <f t="shared" si="266"/>
        <v>0</v>
      </c>
      <c r="S513" s="32" t="str">
        <f t="shared" si="267"/>
        <v>-</v>
      </c>
      <c r="T513" s="2">
        <v>359.52</v>
      </c>
      <c r="U513" s="2"/>
      <c r="V513" s="49">
        <v>1.25</v>
      </c>
      <c r="W513" s="49">
        <f t="shared" si="268"/>
        <v>449.4</v>
      </c>
      <c r="X513" s="50">
        <f t="shared" si="269"/>
        <v>0</v>
      </c>
      <c r="Y513" s="63">
        <f t="shared" si="270"/>
        <v>449.4</v>
      </c>
      <c r="Z513" s="50">
        <f t="shared" si="271"/>
        <v>449.4</v>
      </c>
      <c r="AA513" s="51"/>
      <c r="AB513" s="52">
        <v>0.31</v>
      </c>
      <c r="AC513" s="50">
        <f t="shared" si="272"/>
        <v>0</v>
      </c>
      <c r="AD513" s="50">
        <f t="shared" si="273"/>
        <v>0</v>
      </c>
      <c r="AE513" s="50">
        <f t="shared" si="274"/>
        <v>4.96</v>
      </c>
      <c r="AF513" s="53">
        <f t="shared" si="275"/>
        <v>4.96</v>
      </c>
      <c r="AH513" s="4">
        <f t="shared" si="276"/>
        <v>449.4</v>
      </c>
      <c r="AJ513" s="4">
        <f t="shared" si="277"/>
        <v>449.4</v>
      </c>
      <c r="AL513" s="4">
        <f t="shared" si="278"/>
        <v>449.4</v>
      </c>
      <c r="AN513" s="4">
        <f t="shared" si="231"/>
        <v>449.4</v>
      </c>
      <c r="AO513" s="92"/>
      <c r="AQ513" s="93"/>
      <c r="AS513" s="93"/>
      <c r="AT513" s="93"/>
      <c r="AU513" s="93"/>
    </row>
    <row r="514" spans="1:47" ht="15" customHeight="1" x14ac:dyDescent="0.25">
      <c r="A514" s="211"/>
      <c r="B514" s="33" t="s">
        <v>2615</v>
      </c>
      <c r="C514" s="96" t="s">
        <v>3396</v>
      </c>
      <c r="D514" s="35">
        <v>1</v>
      </c>
      <c r="E514" s="86">
        <v>12</v>
      </c>
      <c r="F514" s="36">
        <v>50</v>
      </c>
      <c r="G514" s="59">
        <f t="shared" si="263"/>
        <v>449.4</v>
      </c>
      <c r="H514" s="37"/>
      <c r="I514" s="38" t="s">
        <v>158</v>
      </c>
      <c r="J514" s="39">
        <f t="shared" si="264"/>
        <v>0</v>
      </c>
      <c r="K514" s="64" t="s">
        <v>2661</v>
      </c>
      <c r="M514" s="64" t="s">
        <v>2686</v>
      </c>
      <c r="P514" s="68">
        <f t="shared" si="265"/>
        <v>0</v>
      </c>
      <c r="Q514" s="78"/>
      <c r="R514" s="71">
        <f t="shared" si="266"/>
        <v>0</v>
      </c>
      <c r="S514" s="32" t="str">
        <f t="shared" si="267"/>
        <v>-</v>
      </c>
      <c r="T514" s="2">
        <v>359.52</v>
      </c>
      <c r="U514" s="2"/>
      <c r="V514" s="49">
        <v>1.25</v>
      </c>
      <c r="W514" s="49">
        <f t="shared" si="268"/>
        <v>449.4</v>
      </c>
      <c r="X514" s="50">
        <f t="shared" si="269"/>
        <v>0</v>
      </c>
      <c r="Y514" s="63">
        <f t="shared" si="270"/>
        <v>449.4</v>
      </c>
      <c r="Z514" s="50">
        <f t="shared" si="271"/>
        <v>449.4</v>
      </c>
      <c r="AA514" s="51"/>
      <c r="AB514" s="52">
        <v>0.31</v>
      </c>
      <c r="AC514" s="50">
        <f t="shared" si="272"/>
        <v>0</v>
      </c>
      <c r="AD514" s="50">
        <f t="shared" si="273"/>
        <v>0</v>
      </c>
      <c r="AE514" s="50">
        <f t="shared" si="274"/>
        <v>4.96</v>
      </c>
      <c r="AF514" s="53">
        <f t="shared" si="275"/>
        <v>4.96</v>
      </c>
      <c r="AH514" s="4">
        <f t="shared" si="276"/>
        <v>449.4</v>
      </c>
      <c r="AJ514" s="4">
        <f t="shared" si="277"/>
        <v>449.4</v>
      </c>
      <c r="AL514" s="4">
        <f t="shared" si="278"/>
        <v>449.4</v>
      </c>
      <c r="AN514" s="4">
        <f t="shared" si="231"/>
        <v>449.4</v>
      </c>
      <c r="AO514" s="92"/>
      <c r="AQ514" s="93"/>
      <c r="AS514" s="93"/>
      <c r="AT514" s="93"/>
      <c r="AU514" s="93"/>
    </row>
    <row r="515" spans="1:47" ht="15" customHeight="1" x14ac:dyDescent="0.25">
      <c r="A515" s="211"/>
      <c r="B515" s="33" t="s">
        <v>2616</v>
      </c>
      <c r="C515" s="96" t="s">
        <v>3397</v>
      </c>
      <c r="D515" s="35">
        <v>1</v>
      </c>
      <c r="E515" s="86">
        <v>12</v>
      </c>
      <c r="F515" s="36">
        <v>50</v>
      </c>
      <c r="G515" s="59">
        <f t="shared" si="263"/>
        <v>473.38</v>
      </c>
      <c r="H515" s="37"/>
      <c r="I515" s="38" t="s">
        <v>158</v>
      </c>
      <c r="J515" s="39">
        <f t="shared" si="264"/>
        <v>0</v>
      </c>
      <c r="K515" s="64" t="s">
        <v>2662</v>
      </c>
      <c r="M515" s="64" t="s">
        <v>2687</v>
      </c>
      <c r="P515" s="68">
        <f t="shared" si="265"/>
        <v>0</v>
      </c>
      <c r="Q515" s="78"/>
      <c r="R515" s="71">
        <f t="shared" si="266"/>
        <v>0</v>
      </c>
      <c r="S515" s="32" t="str">
        <f t="shared" si="267"/>
        <v>-</v>
      </c>
      <c r="T515" s="2">
        <v>378.7</v>
      </c>
      <c r="U515" s="2"/>
      <c r="V515" s="49">
        <v>1.25</v>
      </c>
      <c r="W515" s="49">
        <f t="shared" si="268"/>
        <v>473.375</v>
      </c>
      <c r="X515" s="50">
        <f t="shared" si="269"/>
        <v>0</v>
      </c>
      <c r="Y515" s="63">
        <f t="shared" si="270"/>
        <v>473.375</v>
      </c>
      <c r="Z515" s="50">
        <f t="shared" si="271"/>
        <v>473.38</v>
      </c>
      <c r="AA515" s="51"/>
      <c r="AB515" s="52">
        <v>0.33</v>
      </c>
      <c r="AC515" s="50">
        <f t="shared" si="272"/>
        <v>0</v>
      </c>
      <c r="AD515" s="50">
        <f t="shared" si="273"/>
        <v>0</v>
      </c>
      <c r="AE515" s="50">
        <f t="shared" si="274"/>
        <v>5.28</v>
      </c>
      <c r="AF515" s="53">
        <f t="shared" si="275"/>
        <v>5.28</v>
      </c>
      <c r="AH515" s="4">
        <f t="shared" si="276"/>
        <v>473.38</v>
      </c>
      <c r="AJ515" s="4">
        <f t="shared" si="277"/>
        <v>473.38</v>
      </c>
      <c r="AL515" s="4">
        <f t="shared" si="278"/>
        <v>473.38</v>
      </c>
      <c r="AN515" s="4">
        <f t="shared" si="231"/>
        <v>473.38</v>
      </c>
      <c r="AO515" s="92"/>
      <c r="AQ515" s="93"/>
      <c r="AS515" s="93"/>
      <c r="AT515" s="93"/>
      <c r="AU515" s="93"/>
    </row>
    <row r="516" spans="1:47" ht="15" customHeight="1" x14ac:dyDescent="0.25">
      <c r="A516" s="211"/>
      <c r="B516" s="33" t="s">
        <v>2617</v>
      </c>
      <c r="C516" s="96" t="s">
        <v>3398</v>
      </c>
      <c r="D516" s="35">
        <v>1</v>
      </c>
      <c r="E516" s="86">
        <v>12</v>
      </c>
      <c r="F516" s="36">
        <v>50</v>
      </c>
      <c r="G516" s="59">
        <f t="shared" si="263"/>
        <v>473.38</v>
      </c>
      <c r="H516" s="37"/>
      <c r="I516" s="38" t="s">
        <v>158</v>
      </c>
      <c r="J516" s="39">
        <f t="shared" si="264"/>
        <v>0</v>
      </c>
      <c r="K516" s="64" t="s">
        <v>2663</v>
      </c>
      <c r="M516" s="64" t="s">
        <v>2688</v>
      </c>
      <c r="P516" s="68">
        <f t="shared" si="265"/>
        <v>0</v>
      </c>
      <c r="Q516" s="78"/>
      <c r="R516" s="71">
        <f t="shared" si="266"/>
        <v>0</v>
      </c>
      <c r="S516" s="32" t="str">
        <f t="shared" si="267"/>
        <v>-</v>
      </c>
      <c r="T516" s="2">
        <v>378.7</v>
      </c>
      <c r="U516" s="2"/>
      <c r="V516" s="49">
        <v>1.25</v>
      </c>
      <c r="W516" s="49">
        <f t="shared" si="268"/>
        <v>473.375</v>
      </c>
      <c r="X516" s="50">
        <f t="shared" si="269"/>
        <v>0</v>
      </c>
      <c r="Y516" s="63">
        <f t="shared" si="270"/>
        <v>473.375</v>
      </c>
      <c r="Z516" s="50">
        <f t="shared" si="271"/>
        <v>473.38</v>
      </c>
      <c r="AA516" s="51"/>
      <c r="AB516" s="52">
        <v>0.33</v>
      </c>
      <c r="AC516" s="50">
        <f t="shared" si="272"/>
        <v>0</v>
      </c>
      <c r="AD516" s="50">
        <f t="shared" si="273"/>
        <v>0</v>
      </c>
      <c r="AE516" s="50">
        <f t="shared" si="274"/>
        <v>5.28</v>
      </c>
      <c r="AF516" s="53">
        <f t="shared" si="275"/>
        <v>5.28</v>
      </c>
      <c r="AH516" s="4">
        <f t="shared" si="276"/>
        <v>473.38</v>
      </c>
      <c r="AJ516" s="4">
        <f t="shared" si="277"/>
        <v>473.38</v>
      </c>
      <c r="AL516" s="4">
        <f t="shared" si="278"/>
        <v>473.38</v>
      </c>
      <c r="AN516" s="4">
        <f t="shared" si="231"/>
        <v>473.38</v>
      </c>
      <c r="AO516" s="92"/>
      <c r="AQ516" s="93"/>
      <c r="AS516" s="93"/>
      <c r="AT516" s="93"/>
      <c r="AU516" s="93"/>
    </row>
    <row r="517" spans="1:47" ht="15" customHeight="1" x14ac:dyDescent="0.25">
      <c r="A517" s="211"/>
      <c r="B517" s="33" t="s">
        <v>2618</v>
      </c>
      <c r="C517" s="96" t="s">
        <v>3399</v>
      </c>
      <c r="D517" s="35">
        <v>1</v>
      </c>
      <c r="E517" s="86">
        <v>12</v>
      </c>
      <c r="F517" s="36">
        <v>50</v>
      </c>
      <c r="G517" s="59">
        <f t="shared" si="263"/>
        <v>275.63</v>
      </c>
      <c r="H517" s="37"/>
      <c r="I517" s="38" t="s">
        <v>158</v>
      </c>
      <c r="J517" s="39">
        <f t="shared" si="264"/>
        <v>0</v>
      </c>
      <c r="K517" s="64" t="s">
        <v>2664</v>
      </c>
      <c r="M517" s="64" t="s">
        <v>2689</v>
      </c>
      <c r="P517" s="68">
        <f t="shared" si="265"/>
        <v>0</v>
      </c>
      <c r="Q517" s="78"/>
      <c r="R517" s="71">
        <f t="shared" si="266"/>
        <v>0</v>
      </c>
      <c r="S517" s="32" t="str">
        <f t="shared" si="267"/>
        <v>-</v>
      </c>
      <c r="T517" s="2">
        <v>220.5</v>
      </c>
      <c r="U517" s="2"/>
      <c r="V517" s="49">
        <v>1.25</v>
      </c>
      <c r="W517" s="49">
        <f t="shared" si="268"/>
        <v>275.625</v>
      </c>
      <c r="X517" s="50">
        <f t="shared" si="269"/>
        <v>0</v>
      </c>
      <c r="Y517" s="63">
        <f t="shared" si="270"/>
        <v>275.625</v>
      </c>
      <c r="Z517" s="50">
        <f t="shared" si="271"/>
        <v>275.63</v>
      </c>
      <c r="AA517" s="51"/>
      <c r="AB517" s="52">
        <v>0.18600000000000003</v>
      </c>
      <c r="AC517" s="50">
        <f t="shared" si="272"/>
        <v>0</v>
      </c>
      <c r="AD517" s="50">
        <f t="shared" si="273"/>
        <v>0</v>
      </c>
      <c r="AE517" s="50">
        <f t="shared" si="274"/>
        <v>2.9760000000000004</v>
      </c>
      <c r="AF517" s="53">
        <f t="shared" si="275"/>
        <v>2.98</v>
      </c>
      <c r="AH517" s="4">
        <f t="shared" si="276"/>
        <v>275.63</v>
      </c>
      <c r="AJ517" s="4">
        <f t="shared" si="277"/>
        <v>275.63</v>
      </c>
      <c r="AL517" s="4">
        <f t="shared" si="278"/>
        <v>275.63</v>
      </c>
      <c r="AN517" s="4">
        <f t="shared" si="231"/>
        <v>275.63</v>
      </c>
      <c r="AO517" s="92"/>
      <c r="AQ517" s="93"/>
      <c r="AS517" s="93"/>
      <c r="AT517" s="93"/>
      <c r="AU517" s="93"/>
    </row>
    <row r="518" spans="1:47" ht="15" customHeight="1" x14ac:dyDescent="0.25">
      <c r="A518" s="211"/>
      <c r="B518" s="33" t="s">
        <v>2619</v>
      </c>
      <c r="C518" s="96" t="s">
        <v>3400</v>
      </c>
      <c r="D518" s="35">
        <v>1</v>
      </c>
      <c r="E518" s="86">
        <v>12</v>
      </c>
      <c r="F518" s="36">
        <v>50</v>
      </c>
      <c r="G518" s="59">
        <f t="shared" si="263"/>
        <v>287.55</v>
      </c>
      <c r="H518" s="37"/>
      <c r="I518" s="38" t="s">
        <v>158</v>
      </c>
      <c r="J518" s="39">
        <f t="shared" si="264"/>
        <v>0</v>
      </c>
      <c r="K518" s="64" t="s">
        <v>2665</v>
      </c>
      <c r="M518" s="64" t="s">
        <v>2690</v>
      </c>
      <c r="P518" s="68">
        <f t="shared" si="265"/>
        <v>0</v>
      </c>
      <c r="Q518" s="78"/>
      <c r="R518" s="71">
        <f t="shared" si="266"/>
        <v>0</v>
      </c>
      <c r="S518" s="32" t="str">
        <f t="shared" si="267"/>
        <v>-</v>
      </c>
      <c r="T518" s="2">
        <v>230.04</v>
      </c>
      <c r="U518" s="2"/>
      <c r="V518" s="49">
        <v>1.25</v>
      </c>
      <c r="W518" s="49">
        <f t="shared" si="268"/>
        <v>287.55</v>
      </c>
      <c r="X518" s="50">
        <f t="shared" si="269"/>
        <v>0</v>
      </c>
      <c r="Y518" s="63">
        <f t="shared" si="270"/>
        <v>287.55</v>
      </c>
      <c r="Z518" s="50">
        <f t="shared" si="271"/>
        <v>287.55</v>
      </c>
      <c r="AA518" s="51"/>
      <c r="AB518" s="52">
        <v>0.18600000000000003</v>
      </c>
      <c r="AC518" s="50">
        <f t="shared" si="272"/>
        <v>0</v>
      </c>
      <c r="AD518" s="50">
        <f t="shared" si="273"/>
        <v>0</v>
      </c>
      <c r="AE518" s="50">
        <f t="shared" si="274"/>
        <v>2.9760000000000004</v>
      </c>
      <c r="AF518" s="53">
        <f t="shared" si="275"/>
        <v>2.98</v>
      </c>
      <c r="AH518" s="4">
        <f t="shared" si="276"/>
        <v>287.55</v>
      </c>
      <c r="AJ518" s="4">
        <f t="shared" si="277"/>
        <v>287.55</v>
      </c>
      <c r="AL518" s="4">
        <f t="shared" si="278"/>
        <v>287.55</v>
      </c>
      <c r="AN518" s="4">
        <f t="shared" si="231"/>
        <v>287.55</v>
      </c>
      <c r="AO518" s="92"/>
      <c r="AQ518" s="93"/>
      <c r="AS518" s="93"/>
      <c r="AT518" s="93"/>
      <c r="AU518" s="93"/>
    </row>
    <row r="519" spans="1:47" ht="15" customHeight="1" x14ac:dyDescent="0.25">
      <c r="A519" s="211"/>
      <c r="B519" s="33" t="s">
        <v>2620</v>
      </c>
      <c r="C519" s="96" t="s">
        <v>2599</v>
      </c>
      <c r="D519" s="35">
        <v>1</v>
      </c>
      <c r="E519" s="86">
        <v>12</v>
      </c>
      <c r="F519" s="36">
        <v>50</v>
      </c>
      <c r="G519" s="59">
        <f t="shared" si="263"/>
        <v>305.16000000000003</v>
      </c>
      <c r="H519" s="37"/>
      <c r="I519" s="38" t="s">
        <v>158</v>
      </c>
      <c r="J519" s="39">
        <f t="shared" si="264"/>
        <v>0</v>
      </c>
      <c r="K519" s="64" t="s">
        <v>2666</v>
      </c>
      <c r="M519" s="64" t="s">
        <v>2691</v>
      </c>
      <c r="P519" s="68">
        <f t="shared" si="265"/>
        <v>0</v>
      </c>
      <c r="Q519" s="78"/>
      <c r="R519" s="71">
        <f t="shared" si="266"/>
        <v>0</v>
      </c>
      <c r="S519" s="32" t="str">
        <f t="shared" si="267"/>
        <v>-</v>
      </c>
      <c r="T519" s="2">
        <v>244.13</v>
      </c>
      <c r="U519" s="2"/>
      <c r="V519" s="49">
        <v>1.25</v>
      </c>
      <c r="W519" s="49">
        <f t="shared" si="268"/>
        <v>305.16250000000002</v>
      </c>
      <c r="X519" s="50">
        <f t="shared" si="269"/>
        <v>0</v>
      </c>
      <c r="Y519" s="63">
        <f t="shared" si="270"/>
        <v>305.16250000000002</v>
      </c>
      <c r="Z519" s="50">
        <f t="shared" si="271"/>
        <v>305.16000000000003</v>
      </c>
      <c r="AA519" s="51"/>
      <c r="AB519" s="52">
        <v>0.2</v>
      </c>
      <c r="AC519" s="50">
        <f t="shared" si="272"/>
        <v>0</v>
      </c>
      <c r="AD519" s="50">
        <f t="shared" si="273"/>
        <v>0</v>
      </c>
      <c r="AE519" s="50">
        <f t="shared" si="274"/>
        <v>3.2</v>
      </c>
      <c r="AF519" s="53">
        <f t="shared" si="275"/>
        <v>3.2</v>
      </c>
      <c r="AH519" s="4">
        <f t="shared" si="276"/>
        <v>305.16000000000003</v>
      </c>
      <c r="AJ519" s="4">
        <f t="shared" si="277"/>
        <v>305.16000000000003</v>
      </c>
      <c r="AL519" s="4">
        <f t="shared" si="278"/>
        <v>305.16000000000003</v>
      </c>
      <c r="AN519" s="4">
        <f t="shared" si="231"/>
        <v>305.16000000000003</v>
      </c>
      <c r="AO519" s="92"/>
      <c r="AQ519" s="93"/>
      <c r="AS519" s="93"/>
      <c r="AT519" s="93"/>
      <c r="AU519" s="93"/>
    </row>
    <row r="520" spans="1:47" ht="15" customHeight="1" x14ac:dyDescent="0.25">
      <c r="A520" s="211"/>
      <c r="B520" s="33" t="s">
        <v>2621</v>
      </c>
      <c r="C520" s="96" t="s">
        <v>2600</v>
      </c>
      <c r="D520" s="35">
        <v>1</v>
      </c>
      <c r="E520" s="86">
        <v>12</v>
      </c>
      <c r="F520" s="36">
        <v>50</v>
      </c>
      <c r="G520" s="59">
        <f t="shared" si="263"/>
        <v>305.16000000000003</v>
      </c>
      <c r="H520" s="37"/>
      <c r="I520" s="38" t="s">
        <v>158</v>
      </c>
      <c r="J520" s="39">
        <f t="shared" si="264"/>
        <v>0</v>
      </c>
      <c r="K520" s="64" t="s">
        <v>2667</v>
      </c>
      <c r="M520" s="64" t="s">
        <v>2692</v>
      </c>
      <c r="P520" s="68">
        <f t="shared" si="265"/>
        <v>0</v>
      </c>
      <c r="Q520" s="78"/>
      <c r="R520" s="71">
        <f t="shared" si="266"/>
        <v>0</v>
      </c>
      <c r="S520" s="32" t="str">
        <f t="shared" si="267"/>
        <v>-</v>
      </c>
      <c r="T520" s="2">
        <v>244.13</v>
      </c>
      <c r="U520" s="2"/>
      <c r="V520" s="49">
        <v>1.25</v>
      </c>
      <c r="W520" s="49">
        <f t="shared" si="268"/>
        <v>305.16250000000002</v>
      </c>
      <c r="X520" s="50">
        <f t="shared" si="269"/>
        <v>0</v>
      </c>
      <c r="Y520" s="63">
        <f t="shared" si="270"/>
        <v>305.16250000000002</v>
      </c>
      <c r="Z520" s="50">
        <f t="shared" si="271"/>
        <v>305.16000000000003</v>
      </c>
      <c r="AA520" s="51"/>
      <c r="AB520" s="52">
        <v>0.2</v>
      </c>
      <c r="AC520" s="50">
        <f t="shared" si="272"/>
        <v>0</v>
      </c>
      <c r="AD520" s="50">
        <f t="shared" si="273"/>
        <v>0</v>
      </c>
      <c r="AE520" s="50">
        <f t="shared" si="274"/>
        <v>3.2</v>
      </c>
      <c r="AF520" s="53">
        <f t="shared" si="275"/>
        <v>3.2</v>
      </c>
      <c r="AH520" s="4">
        <f t="shared" si="276"/>
        <v>305.16000000000003</v>
      </c>
      <c r="AJ520" s="4">
        <f t="shared" si="277"/>
        <v>305.16000000000003</v>
      </c>
      <c r="AL520" s="4">
        <f t="shared" si="278"/>
        <v>305.16000000000003</v>
      </c>
      <c r="AN520" s="4">
        <f t="shared" si="231"/>
        <v>305.16000000000003</v>
      </c>
      <c r="AO520" s="92"/>
      <c r="AQ520" s="93"/>
      <c r="AS520" s="93"/>
      <c r="AT520" s="93"/>
      <c r="AU520" s="93"/>
    </row>
    <row r="521" spans="1:47" ht="15" customHeight="1" x14ac:dyDescent="0.25">
      <c r="A521" s="211"/>
      <c r="B521" s="33" t="s">
        <v>2622</v>
      </c>
      <c r="C521" s="96" t="s">
        <v>2601</v>
      </c>
      <c r="D521" s="35">
        <v>1</v>
      </c>
      <c r="E521" s="86">
        <v>12</v>
      </c>
      <c r="F521" s="36">
        <v>50</v>
      </c>
      <c r="G521" s="59">
        <f t="shared" si="263"/>
        <v>316.89999999999998</v>
      </c>
      <c r="H521" s="37"/>
      <c r="I521" s="38" t="s">
        <v>158</v>
      </c>
      <c r="J521" s="39">
        <f t="shared" si="264"/>
        <v>0</v>
      </c>
      <c r="K521" s="64" t="s">
        <v>2668</v>
      </c>
      <c r="M521" s="64" t="s">
        <v>2693</v>
      </c>
      <c r="P521" s="68">
        <f t="shared" si="265"/>
        <v>0</v>
      </c>
      <c r="Q521" s="78"/>
      <c r="R521" s="71">
        <f t="shared" si="266"/>
        <v>0</v>
      </c>
      <c r="S521" s="32" t="str">
        <f t="shared" si="267"/>
        <v>-</v>
      </c>
      <c r="T521" s="2">
        <v>253.52</v>
      </c>
      <c r="U521" s="2"/>
      <c r="V521" s="49">
        <v>1.25</v>
      </c>
      <c r="W521" s="49">
        <f t="shared" si="268"/>
        <v>316.90000000000003</v>
      </c>
      <c r="X521" s="50">
        <f t="shared" si="269"/>
        <v>0</v>
      </c>
      <c r="Y521" s="63">
        <f t="shared" si="270"/>
        <v>316.90000000000003</v>
      </c>
      <c r="Z521" s="50">
        <f t="shared" si="271"/>
        <v>316.89999999999998</v>
      </c>
      <c r="AA521" s="51"/>
      <c r="AB521" s="52">
        <v>0.21</v>
      </c>
      <c r="AC521" s="50">
        <f t="shared" si="272"/>
        <v>0</v>
      </c>
      <c r="AD521" s="50">
        <f t="shared" si="273"/>
        <v>0</v>
      </c>
      <c r="AE521" s="50">
        <f t="shared" si="274"/>
        <v>3.36</v>
      </c>
      <c r="AF521" s="53">
        <f t="shared" si="275"/>
        <v>3.36</v>
      </c>
      <c r="AH521" s="4">
        <f t="shared" si="276"/>
        <v>316.89999999999998</v>
      </c>
      <c r="AJ521" s="4">
        <f t="shared" si="277"/>
        <v>316.89999999999998</v>
      </c>
      <c r="AL521" s="4">
        <f t="shared" si="278"/>
        <v>316.89999999999998</v>
      </c>
      <c r="AN521" s="4">
        <f t="shared" si="231"/>
        <v>316.89999999999998</v>
      </c>
      <c r="AO521" s="92"/>
      <c r="AQ521" s="93"/>
      <c r="AS521" s="93"/>
      <c r="AT521" s="93"/>
      <c r="AU521" s="93"/>
    </row>
    <row r="522" spans="1:47" ht="15" customHeight="1" x14ac:dyDescent="0.25">
      <c r="A522" s="211"/>
      <c r="B522" s="33" t="s">
        <v>2623</v>
      </c>
      <c r="C522" s="96" t="s">
        <v>2602</v>
      </c>
      <c r="D522" s="35">
        <v>1</v>
      </c>
      <c r="E522" s="86">
        <v>12</v>
      </c>
      <c r="F522" s="36">
        <v>50</v>
      </c>
      <c r="G522" s="59">
        <f t="shared" si="263"/>
        <v>316.89999999999998</v>
      </c>
      <c r="H522" s="37"/>
      <c r="I522" s="38" t="s">
        <v>158</v>
      </c>
      <c r="J522" s="39">
        <f t="shared" si="264"/>
        <v>0</v>
      </c>
      <c r="K522" s="64" t="s">
        <v>2669</v>
      </c>
      <c r="M522" s="64" t="s">
        <v>2694</v>
      </c>
      <c r="P522" s="68">
        <f t="shared" si="265"/>
        <v>0</v>
      </c>
      <c r="Q522" s="78"/>
      <c r="R522" s="71">
        <f t="shared" si="266"/>
        <v>0</v>
      </c>
      <c r="S522" s="32" t="str">
        <f t="shared" si="267"/>
        <v>-</v>
      </c>
      <c r="T522" s="2">
        <v>253.52</v>
      </c>
      <c r="U522" s="2"/>
      <c r="V522" s="49">
        <v>1.25</v>
      </c>
      <c r="W522" s="49">
        <f t="shared" si="268"/>
        <v>316.90000000000003</v>
      </c>
      <c r="X522" s="50">
        <f t="shared" si="269"/>
        <v>0</v>
      </c>
      <c r="Y522" s="63">
        <f t="shared" si="270"/>
        <v>316.90000000000003</v>
      </c>
      <c r="Z522" s="50">
        <f t="shared" si="271"/>
        <v>316.89999999999998</v>
      </c>
      <c r="AA522" s="51"/>
      <c r="AB522" s="52">
        <v>0.21</v>
      </c>
      <c r="AC522" s="50">
        <f t="shared" si="272"/>
        <v>0</v>
      </c>
      <c r="AD522" s="50">
        <f t="shared" si="273"/>
        <v>0</v>
      </c>
      <c r="AE522" s="50">
        <f t="shared" si="274"/>
        <v>3.36</v>
      </c>
      <c r="AF522" s="53">
        <f t="shared" si="275"/>
        <v>3.36</v>
      </c>
      <c r="AH522" s="4">
        <f t="shared" si="276"/>
        <v>316.89999999999998</v>
      </c>
      <c r="AJ522" s="4">
        <f t="shared" si="277"/>
        <v>316.89999999999998</v>
      </c>
      <c r="AL522" s="4">
        <f t="shared" si="278"/>
        <v>316.89999999999998</v>
      </c>
      <c r="AN522" s="4">
        <f t="shared" si="231"/>
        <v>316.89999999999998</v>
      </c>
      <c r="AO522" s="92"/>
      <c r="AQ522" s="93"/>
      <c r="AS522" s="93"/>
      <c r="AT522" s="93"/>
      <c r="AU522" s="93"/>
    </row>
    <row r="523" spans="1:47" ht="15" customHeight="1" x14ac:dyDescent="0.25">
      <c r="A523" s="211"/>
      <c r="B523" s="33" t="s">
        <v>2624</v>
      </c>
      <c r="C523" s="96" t="s">
        <v>3401</v>
      </c>
      <c r="D523" s="35">
        <v>1</v>
      </c>
      <c r="E523" s="86">
        <v>12</v>
      </c>
      <c r="F523" s="36">
        <v>50</v>
      </c>
      <c r="G523" s="59">
        <f t="shared" si="263"/>
        <v>328.64</v>
      </c>
      <c r="H523" s="37"/>
      <c r="I523" s="38" t="s">
        <v>158</v>
      </c>
      <c r="J523" s="39">
        <f t="shared" si="264"/>
        <v>0</v>
      </c>
      <c r="K523" s="64" t="s">
        <v>2670</v>
      </c>
      <c r="M523" s="64" t="s">
        <v>2695</v>
      </c>
      <c r="P523" s="68">
        <f t="shared" si="265"/>
        <v>0</v>
      </c>
      <c r="Q523" s="78"/>
      <c r="R523" s="71">
        <f t="shared" si="266"/>
        <v>0</v>
      </c>
      <c r="S523" s="32" t="str">
        <f t="shared" si="267"/>
        <v>-</v>
      </c>
      <c r="T523" s="2">
        <v>262.91000000000003</v>
      </c>
      <c r="U523" s="2"/>
      <c r="V523" s="49">
        <v>1.25</v>
      </c>
      <c r="W523" s="49">
        <f t="shared" si="268"/>
        <v>328.63750000000005</v>
      </c>
      <c r="X523" s="50">
        <f t="shared" si="269"/>
        <v>0</v>
      </c>
      <c r="Y523" s="63">
        <f t="shared" si="270"/>
        <v>328.63750000000005</v>
      </c>
      <c r="Z523" s="50">
        <f t="shared" si="271"/>
        <v>328.64</v>
      </c>
      <c r="AA523" s="51"/>
      <c r="AB523" s="52">
        <v>0.21600000000000003</v>
      </c>
      <c r="AC523" s="50">
        <f t="shared" si="272"/>
        <v>0</v>
      </c>
      <c r="AD523" s="50">
        <f t="shared" si="273"/>
        <v>0</v>
      </c>
      <c r="AE523" s="50">
        <f t="shared" si="274"/>
        <v>3.4560000000000004</v>
      </c>
      <c r="AF523" s="53">
        <f t="shared" si="275"/>
        <v>3.46</v>
      </c>
      <c r="AH523" s="4">
        <f t="shared" si="276"/>
        <v>328.64</v>
      </c>
      <c r="AJ523" s="4">
        <f t="shared" si="277"/>
        <v>328.64</v>
      </c>
      <c r="AL523" s="4">
        <f t="shared" si="278"/>
        <v>328.64</v>
      </c>
      <c r="AN523" s="4">
        <f t="shared" ref="AN523:AN585" si="279">IF($V$3,AJ523-((AJ523*1.18031)-AJ523),AJ523)</f>
        <v>328.64</v>
      </c>
      <c r="AO523" s="92"/>
      <c r="AQ523" s="93"/>
      <c r="AS523" s="93"/>
      <c r="AT523" s="93"/>
      <c r="AU523" s="93"/>
    </row>
    <row r="524" spans="1:47" ht="15" customHeight="1" x14ac:dyDescent="0.25">
      <c r="A524" s="211"/>
      <c r="B524" s="33" t="s">
        <v>2625</v>
      </c>
      <c r="C524" s="96" t="s">
        <v>2603</v>
      </c>
      <c r="D524" s="35">
        <v>1</v>
      </c>
      <c r="E524" s="86">
        <v>12</v>
      </c>
      <c r="F524" s="36">
        <v>50</v>
      </c>
      <c r="G524" s="59">
        <f t="shared" si="263"/>
        <v>334.51</v>
      </c>
      <c r="H524" s="37"/>
      <c r="I524" s="38" t="s">
        <v>158</v>
      </c>
      <c r="J524" s="39">
        <f t="shared" si="264"/>
        <v>0</v>
      </c>
      <c r="K524" s="64" t="s">
        <v>2671</v>
      </c>
      <c r="M524" s="64" t="s">
        <v>2696</v>
      </c>
      <c r="P524" s="68">
        <f t="shared" si="265"/>
        <v>0</v>
      </c>
      <c r="Q524" s="78"/>
      <c r="R524" s="71">
        <f t="shared" si="266"/>
        <v>0</v>
      </c>
      <c r="S524" s="32" t="str">
        <f t="shared" si="267"/>
        <v>-</v>
      </c>
      <c r="T524" s="2">
        <v>267.61</v>
      </c>
      <c r="U524" s="2"/>
      <c r="V524" s="49">
        <v>1.25</v>
      </c>
      <c r="W524" s="49">
        <f t="shared" si="268"/>
        <v>334.51250000000005</v>
      </c>
      <c r="X524" s="50">
        <f t="shared" si="269"/>
        <v>0</v>
      </c>
      <c r="Y524" s="63">
        <f t="shared" si="270"/>
        <v>334.51250000000005</v>
      </c>
      <c r="Z524" s="50">
        <f t="shared" si="271"/>
        <v>334.51</v>
      </c>
      <c r="AA524" s="51"/>
      <c r="AB524" s="52">
        <v>0.22</v>
      </c>
      <c r="AC524" s="50">
        <f t="shared" si="272"/>
        <v>0</v>
      </c>
      <c r="AD524" s="50">
        <f t="shared" si="273"/>
        <v>0</v>
      </c>
      <c r="AE524" s="50">
        <f t="shared" si="274"/>
        <v>3.52</v>
      </c>
      <c r="AF524" s="53">
        <f t="shared" si="275"/>
        <v>3.52</v>
      </c>
      <c r="AH524" s="4">
        <f t="shared" si="276"/>
        <v>334.51</v>
      </c>
      <c r="AJ524" s="4">
        <f t="shared" si="277"/>
        <v>334.51</v>
      </c>
      <c r="AL524" s="4">
        <f t="shared" si="278"/>
        <v>334.51</v>
      </c>
      <c r="AN524" s="4">
        <f t="shared" si="279"/>
        <v>334.51</v>
      </c>
      <c r="AO524" s="92"/>
      <c r="AQ524" s="93"/>
      <c r="AS524" s="93"/>
      <c r="AT524" s="93"/>
      <c r="AU524" s="93"/>
    </row>
    <row r="525" spans="1:47" ht="15" customHeight="1" x14ac:dyDescent="0.25">
      <c r="A525" s="211"/>
      <c r="B525" s="33" t="s">
        <v>2626</v>
      </c>
      <c r="C525" s="34" t="s">
        <v>2604</v>
      </c>
      <c r="D525" s="35">
        <v>1</v>
      </c>
      <c r="E525" s="86">
        <v>12</v>
      </c>
      <c r="F525" s="36">
        <v>50</v>
      </c>
      <c r="G525" s="59">
        <f t="shared" si="263"/>
        <v>340.38</v>
      </c>
      <c r="H525" s="37"/>
      <c r="I525" s="38" t="s">
        <v>158</v>
      </c>
      <c r="J525" s="39">
        <f t="shared" si="264"/>
        <v>0</v>
      </c>
      <c r="K525" s="64" t="s">
        <v>2672</v>
      </c>
      <c r="M525" s="64" t="s">
        <v>2697</v>
      </c>
      <c r="P525" s="68">
        <f t="shared" si="265"/>
        <v>0</v>
      </c>
      <c r="Q525" s="78"/>
      <c r="R525" s="71">
        <f t="shared" si="266"/>
        <v>0</v>
      </c>
      <c r="S525" s="32" t="str">
        <f t="shared" si="267"/>
        <v>-</v>
      </c>
      <c r="T525" s="2">
        <v>272.3</v>
      </c>
      <c r="U525" s="2"/>
      <c r="V525" s="49">
        <v>1.25</v>
      </c>
      <c r="W525" s="49">
        <f t="shared" si="268"/>
        <v>340.375</v>
      </c>
      <c r="X525" s="50">
        <f t="shared" si="269"/>
        <v>0</v>
      </c>
      <c r="Y525" s="63">
        <f t="shared" si="270"/>
        <v>340.375</v>
      </c>
      <c r="Z525" s="50">
        <f t="shared" si="271"/>
        <v>340.38</v>
      </c>
      <c r="AA525" s="51"/>
      <c r="AB525" s="52">
        <v>0.22</v>
      </c>
      <c r="AC525" s="50">
        <f t="shared" si="272"/>
        <v>0</v>
      </c>
      <c r="AD525" s="50">
        <f t="shared" si="273"/>
        <v>0</v>
      </c>
      <c r="AE525" s="50">
        <f t="shared" si="274"/>
        <v>3.52</v>
      </c>
      <c r="AF525" s="53">
        <f t="shared" si="275"/>
        <v>3.52</v>
      </c>
      <c r="AH525" s="4">
        <f t="shared" si="276"/>
        <v>340.38</v>
      </c>
      <c r="AJ525" s="4">
        <f t="shared" si="277"/>
        <v>340.38</v>
      </c>
      <c r="AL525" s="4">
        <f t="shared" si="278"/>
        <v>340.38</v>
      </c>
      <c r="AN525" s="4">
        <f t="shared" si="279"/>
        <v>340.38</v>
      </c>
      <c r="AO525" s="92"/>
      <c r="AQ525" s="93"/>
      <c r="AS525" s="93"/>
      <c r="AT525" s="93"/>
      <c r="AU525" s="93"/>
    </row>
    <row r="526" spans="1:47" ht="15" customHeight="1" x14ac:dyDescent="0.25">
      <c r="A526" s="211"/>
      <c r="B526" s="33" t="s">
        <v>2627</v>
      </c>
      <c r="C526" s="34" t="s">
        <v>2605</v>
      </c>
      <c r="D526" s="35">
        <v>1</v>
      </c>
      <c r="E526" s="86">
        <v>12</v>
      </c>
      <c r="F526" s="36">
        <v>50</v>
      </c>
      <c r="G526" s="59">
        <f t="shared" si="263"/>
        <v>340.38</v>
      </c>
      <c r="H526" s="37"/>
      <c r="I526" s="38" t="s">
        <v>158</v>
      </c>
      <c r="J526" s="39">
        <f t="shared" si="264"/>
        <v>0</v>
      </c>
      <c r="K526" s="64" t="s">
        <v>2673</v>
      </c>
      <c r="M526" s="64" t="s">
        <v>2698</v>
      </c>
      <c r="P526" s="68">
        <f t="shared" si="265"/>
        <v>0</v>
      </c>
      <c r="Q526" s="78"/>
      <c r="R526" s="71">
        <f t="shared" si="266"/>
        <v>0</v>
      </c>
      <c r="S526" s="32" t="str">
        <f t="shared" si="267"/>
        <v>-</v>
      </c>
      <c r="T526" s="2">
        <v>272.3</v>
      </c>
      <c r="U526" s="2"/>
      <c r="V526" s="49">
        <v>1.25</v>
      </c>
      <c r="W526" s="49">
        <f t="shared" si="268"/>
        <v>340.375</v>
      </c>
      <c r="X526" s="50">
        <f t="shared" si="269"/>
        <v>0</v>
      </c>
      <c r="Y526" s="63">
        <f t="shared" si="270"/>
        <v>340.375</v>
      </c>
      <c r="Z526" s="50">
        <f t="shared" si="271"/>
        <v>340.38</v>
      </c>
      <c r="AA526" s="51"/>
      <c r="AB526" s="52">
        <v>0.22</v>
      </c>
      <c r="AC526" s="50">
        <f t="shared" si="272"/>
        <v>0</v>
      </c>
      <c r="AD526" s="50">
        <f t="shared" si="273"/>
        <v>0</v>
      </c>
      <c r="AE526" s="50">
        <f t="shared" si="274"/>
        <v>3.52</v>
      </c>
      <c r="AF526" s="53">
        <f t="shared" si="275"/>
        <v>3.52</v>
      </c>
      <c r="AH526" s="4">
        <f t="shared" si="276"/>
        <v>340.38</v>
      </c>
      <c r="AJ526" s="4">
        <f t="shared" si="277"/>
        <v>340.38</v>
      </c>
      <c r="AL526" s="4">
        <f t="shared" si="278"/>
        <v>340.38</v>
      </c>
      <c r="AN526" s="4">
        <f t="shared" si="279"/>
        <v>340.38</v>
      </c>
      <c r="AO526" s="92"/>
      <c r="AQ526" s="93"/>
      <c r="AS526" s="93"/>
      <c r="AT526" s="93"/>
      <c r="AU526" s="93"/>
    </row>
    <row r="527" spans="1:47" ht="15" customHeight="1" x14ac:dyDescent="0.25">
      <c r="A527" s="211"/>
      <c r="B527" s="33" t="s">
        <v>2628</v>
      </c>
      <c r="C527" s="34" t="s">
        <v>2606</v>
      </c>
      <c r="D527" s="35">
        <v>1</v>
      </c>
      <c r="E527" s="86">
        <v>12</v>
      </c>
      <c r="F527" s="36">
        <v>50</v>
      </c>
      <c r="G527" s="59">
        <f t="shared" si="263"/>
        <v>363.55</v>
      </c>
      <c r="H527" s="37"/>
      <c r="I527" s="38" t="s">
        <v>158</v>
      </c>
      <c r="J527" s="39">
        <f t="shared" si="264"/>
        <v>0</v>
      </c>
      <c r="K527" s="64" t="s">
        <v>2674</v>
      </c>
      <c r="M527" s="64" t="s">
        <v>2699</v>
      </c>
      <c r="P527" s="68">
        <f t="shared" si="265"/>
        <v>0</v>
      </c>
      <c r="Q527" s="78"/>
      <c r="R527" s="71">
        <f t="shared" si="266"/>
        <v>0</v>
      </c>
      <c r="S527" s="32" t="str">
        <f t="shared" si="267"/>
        <v>-</v>
      </c>
      <c r="T527" s="2">
        <v>290.83950000000004</v>
      </c>
      <c r="U527" s="2"/>
      <c r="V527" s="49">
        <v>1.25</v>
      </c>
      <c r="W527" s="49">
        <f t="shared" si="268"/>
        <v>363.54937500000005</v>
      </c>
      <c r="X527" s="50">
        <f t="shared" si="269"/>
        <v>0</v>
      </c>
      <c r="Y527" s="63">
        <f t="shared" si="270"/>
        <v>363.54937500000005</v>
      </c>
      <c r="Z527" s="50">
        <f t="shared" si="271"/>
        <v>363.55</v>
      </c>
      <c r="AA527" s="51"/>
      <c r="AB527" s="52">
        <v>0.23</v>
      </c>
      <c r="AC527" s="50">
        <f t="shared" si="272"/>
        <v>0</v>
      </c>
      <c r="AD527" s="50">
        <f t="shared" si="273"/>
        <v>0</v>
      </c>
      <c r="AE527" s="50">
        <f t="shared" si="274"/>
        <v>3.68</v>
      </c>
      <c r="AF527" s="53">
        <f t="shared" si="275"/>
        <v>3.68</v>
      </c>
      <c r="AH527" s="4">
        <f t="shared" si="276"/>
        <v>363.55</v>
      </c>
      <c r="AJ527" s="4">
        <f t="shared" si="277"/>
        <v>363.55</v>
      </c>
      <c r="AL527" s="4">
        <f t="shared" si="278"/>
        <v>363.55</v>
      </c>
      <c r="AN527" s="4">
        <f t="shared" si="279"/>
        <v>363.55</v>
      </c>
      <c r="AO527" s="92"/>
      <c r="AQ527" s="93"/>
      <c r="AS527" s="93"/>
      <c r="AT527" s="93"/>
      <c r="AU527" s="93"/>
    </row>
    <row r="528" spans="1:47" ht="15" customHeight="1" x14ac:dyDescent="0.25">
      <c r="A528" s="211"/>
      <c r="B528" s="33" t="s">
        <v>2629</v>
      </c>
      <c r="C528" s="96" t="s">
        <v>3402</v>
      </c>
      <c r="D528" s="35">
        <v>1</v>
      </c>
      <c r="E528" s="86">
        <v>12</v>
      </c>
      <c r="F528" s="36">
        <v>50</v>
      </c>
      <c r="G528" s="59">
        <f t="shared" si="263"/>
        <v>363.85</v>
      </c>
      <c r="H528" s="37"/>
      <c r="I528" s="38" t="s">
        <v>158</v>
      </c>
      <c r="J528" s="39">
        <f t="shared" si="264"/>
        <v>0</v>
      </c>
      <c r="K528" s="64" t="s">
        <v>2675</v>
      </c>
      <c r="M528" s="64" t="s">
        <v>2700</v>
      </c>
      <c r="P528" s="68">
        <f t="shared" si="265"/>
        <v>0</v>
      </c>
      <c r="Q528" s="78"/>
      <c r="R528" s="71">
        <f t="shared" si="266"/>
        <v>0</v>
      </c>
      <c r="S528" s="32" t="str">
        <f t="shared" si="267"/>
        <v>-</v>
      </c>
      <c r="T528" s="2">
        <v>291.08</v>
      </c>
      <c r="U528" s="2"/>
      <c r="V528" s="49">
        <v>1.25</v>
      </c>
      <c r="W528" s="49">
        <f t="shared" si="268"/>
        <v>363.84999999999997</v>
      </c>
      <c r="X528" s="50">
        <f t="shared" si="269"/>
        <v>0</v>
      </c>
      <c r="Y528" s="63">
        <f t="shared" si="270"/>
        <v>363.84999999999997</v>
      </c>
      <c r="Z528" s="50">
        <f t="shared" si="271"/>
        <v>363.85</v>
      </c>
      <c r="AA528" s="51"/>
      <c r="AB528" s="52">
        <v>0.24</v>
      </c>
      <c r="AC528" s="50">
        <f t="shared" si="272"/>
        <v>0</v>
      </c>
      <c r="AD528" s="50">
        <f t="shared" si="273"/>
        <v>0</v>
      </c>
      <c r="AE528" s="50">
        <f t="shared" si="274"/>
        <v>3.84</v>
      </c>
      <c r="AF528" s="53">
        <f t="shared" si="275"/>
        <v>3.84</v>
      </c>
      <c r="AH528" s="4">
        <f t="shared" si="276"/>
        <v>363.85</v>
      </c>
      <c r="AJ528" s="4">
        <f t="shared" si="277"/>
        <v>363.85</v>
      </c>
      <c r="AL528" s="4">
        <f t="shared" si="278"/>
        <v>363.85</v>
      </c>
      <c r="AN528" s="4">
        <f t="shared" si="279"/>
        <v>363.85</v>
      </c>
      <c r="AO528" s="92"/>
      <c r="AQ528" s="93"/>
      <c r="AS528" s="93"/>
      <c r="AT528" s="93"/>
      <c r="AU528" s="93"/>
    </row>
    <row r="529" spans="1:47" ht="15" customHeight="1" x14ac:dyDescent="0.25">
      <c r="A529" s="211"/>
      <c r="B529" s="33" t="s">
        <v>2630</v>
      </c>
      <c r="C529" s="96" t="s">
        <v>3403</v>
      </c>
      <c r="D529" s="35">
        <v>1</v>
      </c>
      <c r="E529" s="86">
        <v>12</v>
      </c>
      <c r="F529" s="36">
        <v>50</v>
      </c>
      <c r="G529" s="59">
        <f t="shared" si="263"/>
        <v>363.85</v>
      </c>
      <c r="H529" s="37"/>
      <c r="I529" s="38" t="s">
        <v>158</v>
      </c>
      <c r="J529" s="39">
        <f t="shared" si="264"/>
        <v>0</v>
      </c>
      <c r="K529" s="64" t="s">
        <v>2676</v>
      </c>
      <c r="M529" s="64" t="s">
        <v>2701</v>
      </c>
      <c r="P529" s="68">
        <f t="shared" si="265"/>
        <v>0</v>
      </c>
      <c r="Q529" s="78"/>
      <c r="R529" s="71">
        <f t="shared" si="266"/>
        <v>0</v>
      </c>
      <c r="S529" s="32" t="str">
        <f t="shared" si="267"/>
        <v>-</v>
      </c>
      <c r="T529" s="2">
        <v>291.08</v>
      </c>
      <c r="U529" s="2"/>
      <c r="V529" s="49">
        <v>1.25</v>
      </c>
      <c r="W529" s="49">
        <f t="shared" si="268"/>
        <v>363.84999999999997</v>
      </c>
      <c r="X529" s="50">
        <f t="shared" si="269"/>
        <v>0</v>
      </c>
      <c r="Y529" s="63">
        <f t="shared" si="270"/>
        <v>363.84999999999997</v>
      </c>
      <c r="Z529" s="50">
        <f t="shared" si="271"/>
        <v>363.85</v>
      </c>
      <c r="AA529" s="51"/>
      <c r="AB529" s="52">
        <v>0.248</v>
      </c>
      <c r="AC529" s="50">
        <f t="shared" si="272"/>
        <v>0</v>
      </c>
      <c r="AD529" s="50">
        <f t="shared" si="273"/>
        <v>0</v>
      </c>
      <c r="AE529" s="50">
        <f t="shared" si="274"/>
        <v>3.968</v>
      </c>
      <c r="AF529" s="53">
        <f t="shared" si="275"/>
        <v>3.97</v>
      </c>
      <c r="AH529" s="4">
        <f t="shared" si="276"/>
        <v>363.85</v>
      </c>
      <c r="AJ529" s="4">
        <f t="shared" si="277"/>
        <v>363.85</v>
      </c>
      <c r="AL529" s="4">
        <f t="shared" si="278"/>
        <v>363.85</v>
      </c>
      <c r="AN529" s="4">
        <f t="shared" si="279"/>
        <v>363.85</v>
      </c>
      <c r="AO529" s="92"/>
      <c r="AQ529" s="93"/>
      <c r="AS529" s="93"/>
      <c r="AT529" s="93"/>
      <c r="AU529" s="93"/>
    </row>
    <row r="530" spans="1:47" ht="15" customHeight="1" x14ac:dyDescent="0.25">
      <c r="A530" s="211"/>
      <c r="B530" s="33" t="s">
        <v>2631</v>
      </c>
      <c r="C530" s="96" t="s">
        <v>2607</v>
      </c>
      <c r="D530" s="35">
        <v>1</v>
      </c>
      <c r="E530" s="86">
        <v>12</v>
      </c>
      <c r="F530" s="36">
        <v>50</v>
      </c>
      <c r="G530" s="59">
        <f t="shared" si="263"/>
        <v>369.71</v>
      </c>
      <c r="H530" s="37"/>
      <c r="I530" s="38" t="s">
        <v>158</v>
      </c>
      <c r="J530" s="39">
        <f t="shared" si="264"/>
        <v>0</v>
      </c>
      <c r="K530" s="64" t="s">
        <v>2677</v>
      </c>
      <c r="M530" s="64" t="s">
        <v>2702</v>
      </c>
      <c r="P530" s="68">
        <f t="shared" si="265"/>
        <v>0</v>
      </c>
      <c r="Q530" s="78"/>
      <c r="R530" s="71">
        <f t="shared" si="266"/>
        <v>0</v>
      </c>
      <c r="S530" s="32" t="str">
        <f t="shared" si="267"/>
        <v>-</v>
      </c>
      <c r="T530" s="2">
        <v>295.77</v>
      </c>
      <c r="U530" s="2"/>
      <c r="V530" s="49">
        <v>1.25</v>
      </c>
      <c r="W530" s="49">
        <f t="shared" si="268"/>
        <v>369.71249999999998</v>
      </c>
      <c r="X530" s="50">
        <f t="shared" si="269"/>
        <v>0</v>
      </c>
      <c r="Y530" s="63">
        <f t="shared" si="270"/>
        <v>369.71249999999998</v>
      </c>
      <c r="Z530" s="50">
        <f t="shared" si="271"/>
        <v>369.71</v>
      </c>
      <c r="AA530" s="51"/>
      <c r="AB530" s="52">
        <v>0.25600000000000001</v>
      </c>
      <c r="AC530" s="50">
        <f t="shared" si="272"/>
        <v>0</v>
      </c>
      <c r="AD530" s="50">
        <f t="shared" si="273"/>
        <v>0</v>
      </c>
      <c r="AE530" s="50">
        <f t="shared" si="274"/>
        <v>4.0960000000000001</v>
      </c>
      <c r="AF530" s="53">
        <f t="shared" si="275"/>
        <v>4.0999999999999996</v>
      </c>
      <c r="AH530" s="4">
        <f t="shared" si="276"/>
        <v>369.71</v>
      </c>
      <c r="AJ530" s="4">
        <f t="shared" si="277"/>
        <v>369.71</v>
      </c>
      <c r="AL530" s="4">
        <f t="shared" si="278"/>
        <v>369.71</v>
      </c>
      <c r="AN530" s="4">
        <f t="shared" si="279"/>
        <v>369.71</v>
      </c>
      <c r="AO530" s="92"/>
      <c r="AQ530" s="93"/>
      <c r="AS530" s="93"/>
      <c r="AT530" s="93"/>
      <c r="AU530" s="93"/>
    </row>
    <row r="531" spans="1:47" ht="15" customHeight="1" x14ac:dyDescent="0.25">
      <c r="A531" s="211"/>
      <c r="B531" s="33" t="s">
        <v>2632</v>
      </c>
      <c r="C531" s="96" t="s">
        <v>3404</v>
      </c>
      <c r="D531" s="35">
        <v>1</v>
      </c>
      <c r="E531" s="86">
        <v>12</v>
      </c>
      <c r="F531" s="36">
        <v>50</v>
      </c>
      <c r="G531" s="59">
        <f t="shared" si="263"/>
        <v>586.86</v>
      </c>
      <c r="H531" s="37"/>
      <c r="I531" s="38" t="s">
        <v>158</v>
      </c>
      <c r="J531" s="39">
        <f t="shared" si="264"/>
        <v>0</v>
      </c>
      <c r="K531" s="64" t="s">
        <v>2678</v>
      </c>
      <c r="M531" s="64" t="s">
        <v>2703</v>
      </c>
      <c r="P531" s="68">
        <f t="shared" si="265"/>
        <v>0</v>
      </c>
      <c r="Q531" s="78"/>
      <c r="R531" s="71">
        <f t="shared" si="266"/>
        <v>0</v>
      </c>
      <c r="S531" s="32" t="str">
        <f t="shared" si="267"/>
        <v>-</v>
      </c>
      <c r="T531" s="2">
        <v>469.49</v>
      </c>
      <c r="U531" s="2"/>
      <c r="V531" s="49">
        <v>1.25</v>
      </c>
      <c r="W531" s="49">
        <f t="shared" si="268"/>
        <v>586.86249999999995</v>
      </c>
      <c r="X531" s="50">
        <f t="shared" si="269"/>
        <v>0</v>
      </c>
      <c r="Y531" s="63">
        <f t="shared" si="270"/>
        <v>586.86249999999995</v>
      </c>
      <c r="Z531" s="50">
        <f t="shared" si="271"/>
        <v>586.86</v>
      </c>
      <c r="AA531" s="51"/>
      <c r="AB531" s="52">
        <v>0.26400000000000001</v>
      </c>
      <c r="AC531" s="50">
        <f t="shared" si="272"/>
        <v>0</v>
      </c>
      <c r="AD531" s="50">
        <f t="shared" si="273"/>
        <v>0</v>
      </c>
      <c r="AE531" s="50">
        <f t="shared" si="274"/>
        <v>4.2240000000000002</v>
      </c>
      <c r="AF531" s="53">
        <f t="shared" si="275"/>
        <v>4.22</v>
      </c>
      <c r="AH531" s="4">
        <f t="shared" si="276"/>
        <v>586.86</v>
      </c>
      <c r="AJ531" s="4">
        <f t="shared" si="277"/>
        <v>586.86</v>
      </c>
      <c r="AL531" s="4">
        <f t="shared" si="278"/>
        <v>586.86</v>
      </c>
      <c r="AN531" s="4">
        <f t="shared" si="279"/>
        <v>586.86</v>
      </c>
      <c r="AO531" s="92"/>
      <c r="AQ531" s="93"/>
      <c r="AS531" s="93"/>
      <c r="AT531" s="93"/>
      <c r="AU531" s="93"/>
    </row>
    <row r="532" spans="1:47" ht="15" customHeight="1" x14ac:dyDescent="0.25">
      <c r="A532" s="211"/>
      <c r="B532" s="33" t="s">
        <v>2633</v>
      </c>
      <c r="C532" s="34" t="s">
        <v>2608</v>
      </c>
      <c r="D532" s="35">
        <v>1</v>
      </c>
      <c r="E532" s="86">
        <v>12</v>
      </c>
      <c r="F532" s="36">
        <v>50</v>
      </c>
      <c r="G532" s="59">
        <f t="shared" si="263"/>
        <v>665.49</v>
      </c>
      <c r="H532" s="37"/>
      <c r="I532" s="38" t="s">
        <v>158</v>
      </c>
      <c r="J532" s="39">
        <f t="shared" si="264"/>
        <v>0</v>
      </c>
      <c r="K532" s="64" t="s">
        <v>2679</v>
      </c>
      <c r="M532" s="64" t="s">
        <v>2704</v>
      </c>
      <c r="P532" s="68">
        <f t="shared" si="265"/>
        <v>0</v>
      </c>
      <c r="Q532" s="78"/>
      <c r="R532" s="71">
        <f t="shared" si="266"/>
        <v>0</v>
      </c>
      <c r="S532" s="32" t="str">
        <f t="shared" si="267"/>
        <v>-</v>
      </c>
      <c r="T532" s="2">
        <v>532.39200000000005</v>
      </c>
      <c r="U532" s="2"/>
      <c r="V532" s="49">
        <v>1.25</v>
      </c>
      <c r="W532" s="49">
        <f t="shared" si="268"/>
        <v>665.49</v>
      </c>
      <c r="X532" s="50">
        <f t="shared" si="269"/>
        <v>0</v>
      </c>
      <c r="Y532" s="63">
        <f t="shared" si="270"/>
        <v>665.49</v>
      </c>
      <c r="Z532" s="50">
        <f t="shared" si="271"/>
        <v>665.49</v>
      </c>
      <c r="AA532" s="51"/>
      <c r="AB532" s="52">
        <v>0.27200000000000002</v>
      </c>
      <c r="AC532" s="50">
        <f t="shared" si="272"/>
        <v>0</v>
      </c>
      <c r="AD532" s="50">
        <f t="shared" si="273"/>
        <v>0</v>
      </c>
      <c r="AE532" s="50">
        <f t="shared" si="274"/>
        <v>4.3520000000000003</v>
      </c>
      <c r="AF532" s="53">
        <f t="shared" si="275"/>
        <v>4.3499999999999996</v>
      </c>
      <c r="AH532" s="4">
        <f t="shared" si="276"/>
        <v>665.49</v>
      </c>
      <c r="AJ532" s="4">
        <f t="shared" si="277"/>
        <v>665.49</v>
      </c>
      <c r="AL532" s="4">
        <f t="shared" si="278"/>
        <v>665.49</v>
      </c>
      <c r="AN532" s="4">
        <f t="shared" si="279"/>
        <v>665.49</v>
      </c>
      <c r="AO532" s="92"/>
      <c r="AQ532" s="93"/>
      <c r="AS532" s="93"/>
      <c r="AT532" s="93"/>
      <c r="AU532" s="93"/>
    </row>
    <row r="533" spans="1:47" ht="15" customHeight="1" x14ac:dyDescent="0.25">
      <c r="A533" s="209"/>
      <c r="B533" s="33" t="s">
        <v>2634</v>
      </c>
      <c r="C533" s="34" t="s">
        <v>2609</v>
      </c>
      <c r="D533" s="35">
        <v>1</v>
      </c>
      <c r="E533" s="86">
        <v>12</v>
      </c>
      <c r="F533" s="36">
        <v>50</v>
      </c>
      <c r="G533" s="59">
        <f t="shared" si="263"/>
        <v>633.79999999999995</v>
      </c>
      <c r="H533" s="37"/>
      <c r="I533" s="38" t="s">
        <v>158</v>
      </c>
      <c r="J533" s="39">
        <f t="shared" si="264"/>
        <v>0</v>
      </c>
      <c r="K533" s="64" t="s">
        <v>2680</v>
      </c>
      <c r="M533" s="64" t="s">
        <v>2705</v>
      </c>
      <c r="P533" s="68">
        <f t="shared" si="265"/>
        <v>0</v>
      </c>
      <c r="Q533" s="78"/>
      <c r="R533" s="71">
        <f t="shared" si="266"/>
        <v>0</v>
      </c>
      <c r="S533" s="32" t="str">
        <f t="shared" si="267"/>
        <v>-</v>
      </c>
      <c r="T533" s="2">
        <v>507.04</v>
      </c>
      <c r="U533" s="2"/>
      <c r="V533" s="49">
        <v>1.25</v>
      </c>
      <c r="W533" s="49">
        <f t="shared" si="268"/>
        <v>633.80000000000007</v>
      </c>
      <c r="X533" s="50">
        <f t="shared" si="269"/>
        <v>0</v>
      </c>
      <c r="Y533" s="63">
        <f t="shared" si="270"/>
        <v>633.80000000000007</v>
      </c>
      <c r="Z533" s="50">
        <f t="shared" si="271"/>
        <v>633.79999999999995</v>
      </c>
      <c r="AA533" s="51"/>
      <c r="AB533" s="52">
        <v>0.28800000000000003</v>
      </c>
      <c r="AC533" s="50">
        <f t="shared" si="272"/>
        <v>0</v>
      </c>
      <c r="AD533" s="50">
        <f t="shared" si="273"/>
        <v>0</v>
      </c>
      <c r="AE533" s="50">
        <f t="shared" si="274"/>
        <v>4.6080000000000005</v>
      </c>
      <c r="AF533" s="53">
        <f t="shared" si="275"/>
        <v>4.6100000000000003</v>
      </c>
      <c r="AH533" s="4">
        <f t="shared" si="276"/>
        <v>633.79999999999995</v>
      </c>
      <c r="AJ533" s="4">
        <f t="shared" si="277"/>
        <v>633.79999999999995</v>
      </c>
      <c r="AL533" s="4">
        <f t="shared" si="278"/>
        <v>633.79999999999995</v>
      </c>
      <c r="AN533" s="4">
        <f t="shared" si="279"/>
        <v>633.79999999999995</v>
      </c>
      <c r="AO533" s="92"/>
      <c r="AQ533" s="93"/>
      <c r="AS533" s="93"/>
      <c r="AT533" s="93"/>
      <c r="AU533" s="93"/>
    </row>
    <row r="534" spans="1:47" ht="15" customHeight="1" x14ac:dyDescent="0.25">
      <c r="A534" s="208"/>
      <c r="B534" s="199" t="s">
        <v>2646</v>
      </c>
      <c r="C534" s="199"/>
      <c r="D534" s="199"/>
      <c r="E534" s="199"/>
      <c r="F534" s="199"/>
      <c r="G534" s="199"/>
      <c r="H534" s="199"/>
      <c r="I534" s="199"/>
      <c r="J534" s="199"/>
      <c r="O534" s="74" t="s">
        <v>2646</v>
      </c>
      <c r="P534" s="75"/>
      <c r="Q534" s="76"/>
      <c r="R534" s="71"/>
      <c r="S534" s="71"/>
      <c r="T534"/>
      <c r="U534"/>
      <c r="AB534"/>
      <c r="AC534"/>
      <c r="AD534"/>
      <c r="AE534"/>
      <c r="AN534" s="4"/>
      <c r="AO534" s="92"/>
      <c r="AQ534" s="93"/>
      <c r="AS534" s="93"/>
      <c r="AT534" s="93"/>
      <c r="AU534" s="93"/>
    </row>
    <row r="535" spans="1:47" ht="15" customHeight="1" x14ac:dyDescent="0.25">
      <c r="A535" s="211"/>
      <c r="B535" s="33" t="s">
        <v>2639</v>
      </c>
      <c r="C535" s="96" t="s">
        <v>3405</v>
      </c>
      <c r="D535" s="35">
        <v>1</v>
      </c>
      <c r="E535" s="86" t="s">
        <v>2584</v>
      </c>
      <c r="F535" s="36">
        <v>20</v>
      </c>
      <c r="G535" s="59">
        <f t="shared" si="263"/>
        <v>328.6</v>
      </c>
      <c r="H535" s="37"/>
      <c r="I535" s="38" t="s">
        <v>158</v>
      </c>
      <c r="J535" s="39">
        <f>G535*H535</f>
        <v>0</v>
      </c>
      <c r="K535" s="64" t="s">
        <v>2706</v>
      </c>
      <c r="M535" s="64" t="s">
        <v>2711</v>
      </c>
      <c r="P535" s="68">
        <f>$P$8</f>
        <v>0</v>
      </c>
      <c r="Q535" s="78"/>
      <c r="R535" s="71">
        <f t="shared" ref="R535:R543" si="280">IF(Q535&gt;0,Q535,P535)</f>
        <v>0</v>
      </c>
      <c r="S535" s="32" t="str">
        <f t="shared" ref="S535:S543" si="281">IF(P535&gt;18,"ПЕРЕБОР","-")</f>
        <v>-</v>
      </c>
      <c r="T535" s="2">
        <v>262.88</v>
      </c>
      <c r="U535" s="2"/>
      <c r="V535" s="49">
        <v>1.25</v>
      </c>
      <c r="W535" s="49">
        <f>T535*V535</f>
        <v>328.6</v>
      </c>
      <c r="X535" s="50">
        <f>R535*0.01</f>
        <v>0</v>
      </c>
      <c r="Y535" s="63">
        <f>W535-(W535*X535)</f>
        <v>328.6</v>
      </c>
      <c r="Z535" s="50">
        <f>ROUND(Y535,2)</f>
        <v>328.6</v>
      </c>
      <c r="AA535" s="51"/>
      <c r="AB535" s="52">
        <v>0.61</v>
      </c>
      <c r="AC535" s="50">
        <f>H535*AB535</f>
        <v>0</v>
      </c>
      <c r="AD535" s="50">
        <f>AC535*$P$7</f>
        <v>0</v>
      </c>
      <c r="AE535" s="50">
        <f>AB535*$P$7</f>
        <v>9.76</v>
      </c>
      <c r="AF535" s="53">
        <f>ROUND(AE535,2)</f>
        <v>9.76</v>
      </c>
      <c r="AH535" s="4">
        <f>ROUNDUP(AN535,2)</f>
        <v>328.6</v>
      </c>
      <c r="AJ535" s="4">
        <f>IF($V$4,AL535+AF535,AL535)</f>
        <v>328.6</v>
      </c>
      <c r="AL535" s="4">
        <f>IF($V$5,Z535-Z535*10%,Z535)</f>
        <v>328.6</v>
      </c>
      <c r="AN535" s="4">
        <f t="shared" si="279"/>
        <v>328.6</v>
      </c>
      <c r="AO535" s="92"/>
      <c r="AQ535" s="93"/>
      <c r="AS535" s="93"/>
      <c r="AT535" s="93"/>
      <c r="AU535" s="93"/>
    </row>
    <row r="536" spans="1:47" ht="15" customHeight="1" x14ac:dyDescent="0.25">
      <c r="A536" s="211"/>
      <c r="B536" s="33" t="s">
        <v>2640</v>
      </c>
      <c r="C536" s="96" t="s">
        <v>2636</v>
      </c>
      <c r="D536" s="35">
        <v>1</v>
      </c>
      <c r="E536" s="86" t="s">
        <v>2584</v>
      </c>
      <c r="F536" s="36">
        <v>20</v>
      </c>
      <c r="G536" s="59">
        <f t="shared" si="263"/>
        <v>328.6</v>
      </c>
      <c r="H536" s="37"/>
      <c r="I536" s="38" t="s">
        <v>158</v>
      </c>
      <c r="J536" s="39">
        <f>G536*H536</f>
        <v>0</v>
      </c>
      <c r="K536" s="64" t="s">
        <v>2707</v>
      </c>
      <c r="M536" s="64" t="s">
        <v>2712</v>
      </c>
      <c r="P536" s="68">
        <f>$P$8</f>
        <v>0</v>
      </c>
      <c r="Q536" s="78"/>
      <c r="R536" s="71">
        <f t="shared" si="280"/>
        <v>0</v>
      </c>
      <c r="S536" s="32" t="str">
        <f t="shared" si="281"/>
        <v>-</v>
      </c>
      <c r="T536" s="2">
        <v>262.88</v>
      </c>
      <c r="U536" s="2"/>
      <c r="V536" s="49">
        <v>1.25</v>
      </c>
      <c r="W536" s="49">
        <f>T536*V536</f>
        <v>328.6</v>
      </c>
      <c r="X536" s="50">
        <f>R536*0.01</f>
        <v>0</v>
      </c>
      <c r="Y536" s="63">
        <f>W536-(W536*X536)</f>
        <v>328.6</v>
      </c>
      <c r="Z536" s="50">
        <f>ROUND(Y536,2)</f>
        <v>328.6</v>
      </c>
      <c r="AA536" s="51"/>
      <c r="AB536" s="52">
        <v>0.62</v>
      </c>
      <c r="AC536" s="50">
        <f>H536*AB536</f>
        <v>0</v>
      </c>
      <c r="AD536" s="50">
        <f>AC536*$P$7</f>
        <v>0</v>
      </c>
      <c r="AE536" s="50">
        <f>AB536*$P$7</f>
        <v>9.92</v>
      </c>
      <c r="AF536" s="53">
        <f>ROUND(AE536,2)</f>
        <v>9.92</v>
      </c>
      <c r="AH536" s="4">
        <f>ROUNDUP(AN536,2)</f>
        <v>328.6</v>
      </c>
      <c r="AJ536" s="4">
        <f>IF($V$4,AL536+AF536,AL536)</f>
        <v>328.6</v>
      </c>
      <c r="AL536" s="4">
        <f>IF($V$5,Z536-Z536*10%,Z536)</f>
        <v>328.6</v>
      </c>
      <c r="AN536" s="4">
        <f t="shared" si="279"/>
        <v>328.6</v>
      </c>
      <c r="AO536" s="92"/>
      <c r="AQ536" s="93"/>
      <c r="AS536" s="93"/>
      <c r="AT536" s="93"/>
      <c r="AU536" s="93"/>
    </row>
    <row r="537" spans="1:47" ht="15" customHeight="1" x14ac:dyDescent="0.25">
      <c r="A537" s="211"/>
      <c r="B537" s="33" t="s">
        <v>2641</v>
      </c>
      <c r="C537" s="96" t="s">
        <v>3406</v>
      </c>
      <c r="D537" s="35">
        <v>1</v>
      </c>
      <c r="E537" s="86" t="s">
        <v>2584</v>
      </c>
      <c r="F537" s="36">
        <v>20</v>
      </c>
      <c r="G537" s="59">
        <f t="shared" si="263"/>
        <v>349.28</v>
      </c>
      <c r="H537" s="37"/>
      <c r="I537" s="38" t="s">
        <v>158</v>
      </c>
      <c r="J537" s="39">
        <f>G537*H537</f>
        <v>0</v>
      </c>
      <c r="K537" s="64" t="s">
        <v>2708</v>
      </c>
      <c r="M537" s="64" t="s">
        <v>2713</v>
      </c>
      <c r="P537" s="68">
        <f>$P$8</f>
        <v>0</v>
      </c>
      <c r="Q537" s="78"/>
      <c r="R537" s="71">
        <f t="shared" si="280"/>
        <v>0</v>
      </c>
      <c r="S537" s="32" t="str">
        <f t="shared" si="281"/>
        <v>-</v>
      </c>
      <c r="T537" s="2">
        <v>279.42</v>
      </c>
      <c r="U537" s="2"/>
      <c r="V537" s="49">
        <v>1.25</v>
      </c>
      <c r="W537" s="49">
        <f>T537*V537</f>
        <v>349.27500000000003</v>
      </c>
      <c r="X537" s="50">
        <f>R537*0.01</f>
        <v>0</v>
      </c>
      <c r="Y537" s="63">
        <f>W537-(W537*X537)</f>
        <v>349.27500000000003</v>
      </c>
      <c r="Z537" s="50">
        <f>ROUND(Y537,2)</f>
        <v>349.28</v>
      </c>
      <c r="AA537" s="51"/>
      <c r="AB537" s="52">
        <v>0.80999999999999994</v>
      </c>
      <c r="AC537" s="50">
        <f>H537*AB537</f>
        <v>0</v>
      </c>
      <c r="AD537" s="50">
        <f>AC537*$P$7</f>
        <v>0</v>
      </c>
      <c r="AE537" s="50">
        <f>AB537*$P$7</f>
        <v>12.959999999999999</v>
      </c>
      <c r="AF537" s="53">
        <f>ROUND(AE537,2)</f>
        <v>12.96</v>
      </c>
      <c r="AH537" s="4">
        <f>ROUNDUP(AN537,2)</f>
        <v>349.28</v>
      </c>
      <c r="AJ537" s="4">
        <f>IF($V$4,AL537+AF537,AL537)</f>
        <v>349.28</v>
      </c>
      <c r="AL537" s="4">
        <f>IF($V$5,Z537-Z537*10%,Z537)</f>
        <v>349.28</v>
      </c>
      <c r="AN537" s="4">
        <f t="shared" si="279"/>
        <v>349.28</v>
      </c>
      <c r="AO537" s="92"/>
      <c r="AQ537" s="93"/>
      <c r="AS537" s="93"/>
      <c r="AT537" s="93"/>
      <c r="AU537" s="93"/>
    </row>
    <row r="538" spans="1:47" ht="15" customHeight="1" x14ac:dyDescent="0.25">
      <c r="A538" s="211"/>
      <c r="B538" s="33" t="s">
        <v>2642</v>
      </c>
      <c r="C538" s="34" t="s">
        <v>2637</v>
      </c>
      <c r="D538" s="35">
        <v>1</v>
      </c>
      <c r="E538" s="86" t="s">
        <v>2584</v>
      </c>
      <c r="F538" s="36">
        <v>20</v>
      </c>
      <c r="G538" s="59">
        <f t="shared" si="263"/>
        <v>360.36</v>
      </c>
      <c r="H538" s="37"/>
      <c r="I538" s="38" t="s">
        <v>158</v>
      </c>
      <c r="J538" s="39">
        <f>G538*H538</f>
        <v>0</v>
      </c>
      <c r="K538" s="64" t="s">
        <v>2709</v>
      </c>
      <c r="M538" s="64" t="s">
        <v>2714</v>
      </c>
      <c r="P538" s="68">
        <f>$P$8</f>
        <v>0</v>
      </c>
      <c r="Q538" s="78"/>
      <c r="R538" s="71">
        <f t="shared" si="280"/>
        <v>0</v>
      </c>
      <c r="S538" s="32" t="str">
        <f t="shared" si="281"/>
        <v>-</v>
      </c>
      <c r="T538" s="2">
        <v>288.29000000000002</v>
      </c>
      <c r="U538" s="2"/>
      <c r="V538" s="49">
        <v>1.25</v>
      </c>
      <c r="W538" s="49">
        <f>T538*V538</f>
        <v>360.36250000000001</v>
      </c>
      <c r="X538" s="50">
        <f>R538*0.01</f>
        <v>0</v>
      </c>
      <c r="Y538" s="63">
        <f>W538-(W538*X538)</f>
        <v>360.36250000000001</v>
      </c>
      <c r="Z538" s="50">
        <f>ROUND(Y538,2)</f>
        <v>360.36</v>
      </c>
      <c r="AA538" s="51"/>
      <c r="AB538" s="52">
        <v>0.80999999999999994</v>
      </c>
      <c r="AC538" s="50">
        <f>H538*AB538</f>
        <v>0</v>
      </c>
      <c r="AD538" s="50">
        <f>AC538*$P$7</f>
        <v>0</v>
      </c>
      <c r="AE538" s="50">
        <f>AB538*$P$7</f>
        <v>12.959999999999999</v>
      </c>
      <c r="AF538" s="53">
        <f>ROUND(AE538,2)</f>
        <v>12.96</v>
      </c>
      <c r="AH538" s="4">
        <f>ROUNDUP(AN538,2)</f>
        <v>360.36</v>
      </c>
      <c r="AJ538" s="4">
        <f>IF($V$4,AL538+AF538,AL538)</f>
        <v>360.36</v>
      </c>
      <c r="AL538" s="4">
        <f>IF($V$5,Z538-Z538*10%,Z538)</f>
        <v>360.36</v>
      </c>
      <c r="AN538" s="4">
        <f t="shared" si="279"/>
        <v>360.36</v>
      </c>
      <c r="AO538" s="92"/>
      <c r="AQ538" s="93"/>
      <c r="AS538" s="93"/>
      <c r="AT538" s="93"/>
      <c r="AU538" s="93"/>
    </row>
    <row r="539" spans="1:47" ht="15" customHeight="1" x14ac:dyDescent="0.25">
      <c r="A539" s="209"/>
      <c r="B539" s="33" t="s">
        <v>2643</v>
      </c>
      <c r="C539" s="34" t="s">
        <v>2638</v>
      </c>
      <c r="D539" s="35">
        <v>1</v>
      </c>
      <c r="E539" s="86" t="s">
        <v>2584</v>
      </c>
      <c r="F539" s="36">
        <v>20</v>
      </c>
      <c r="G539" s="59">
        <f t="shared" si="263"/>
        <v>360.36</v>
      </c>
      <c r="H539" s="37"/>
      <c r="I539" s="38" t="s">
        <v>158</v>
      </c>
      <c r="J539" s="39">
        <f>G539*H539</f>
        <v>0</v>
      </c>
      <c r="K539" s="64" t="s">
        <v>2710</v>
      </c>
      <c r="M539" s="64" t="s">
        <v>2715</v>
      </c>
      <c r="P539" s="68">
        <f>$P$8</f>
        <v>0</v>
      </c>
      <c r="Q539" s="78"/>
      <c r="R539" s="71">
        <f t="shared" si="280"/>
        <v>0</v>
      </c>
      <c r="S539" s="32" t="str">
        <f t="shared" si="281"/>
        <v>-</v>
      </c>
      <c r="T539" s="2">
        <v>288.29000000000002</v>
      </c>
      <c r="U539" s="2"/>
      <c r="V539" s="49">
        <v>1.25</v>
      </c>
      <c r="W539" s="49">
        <f>T539*V539</f>
        <v>360.36250000000001</v>
      </c>
      <c r="X539" s="50">
        <f>R539*0.01</f>
        <v>0</v>
      </c>
      <c r="Y539" s="63">
        <f>W539-(W539*X539)</f>
        <v>360.36250000000001</v>
      </c>
      <c r="Z539" s="50">
        <f>ROUND(Y539,2)</f>
        <v>360.36</v>
      </c>
      <c r="AA539" s="51"/>
      <c r="AB539" s="52">
        <v>0.67500000000000004</v>
      </c>
      <c r="AC539" s="50">
        <f>H539*AB539</f>
        <v>0</v>
      </c>
      <c r="AD539" s="50">
        <f>AC539*$P$7</f>
        <v>0</v>
      </c>
      <c r="AE539" s="50">
        <f>AB539*$P$7</f>
        <v>10.8</v>
      </c>
      <c r="AF539" s="53">
        <f>ROUND(AE539,2)</f>
        <v>10.8</v>
      </c>
      <c r="AH539" s="4">
        <f>ROUNDUP(AN539,2)</f>
        <v>360.36</v>
      </c>
      <c r="AJ539" s="4">
        <f>IF($V$4,AL539+AF539,AL539)</f>
        <v>360.36</v>
      </c>
      <c r="AL539" s="4">
        <f>IF($V$5,Z539-Z539*10%,Z539)</f>
        <v>360.36</v>
      </c>
      <c r="AN539" s="4">
        <f t="shared" si="279"/>
        <v>360.36</v>
      </c>
      <c r="AO539" s="92"/>
      <c r="AQ539" s="93"/>
      <c r="AS539" s="93"/>
      <c r="AT539" s="93"/>
      <c r="AU539" s="93"/>
    </row>
    <row r="540" spans="1:47" ht="15" customHeight="1" x14ac:dyDescent="0.25">
      <c r="A540" s="208"/>
      <c r="B540" s="199" t="s">
        <v>2645</v>
      </c>
      <c r="C540" s="199"/>
      <c r="D540" s="199"/>
      <c r="E540" s="199"/>
      <c r="F540" s="199"/>
      <c r="G540" s="199"/>
      <c r="H540" s="199"/>
      <c r="I540" s="199"/>
      <c r="J540" s="199"/>
      <c r="O540" s="74" t="s">
        <v>2645</v>
      </c>
      <c r="P540" s="75"/>
      <c r="Q540" s="76"/>
      <c r="R540" s="71"/>
      <c r="S540" s="71"/>
      <c r="T540"/>
      <c r="U540"/>
      <c r="AB540"/>
      <c r="AC540"/>
      <c r="AD540"/>
      <c r="AE540"/>
      <c r="AN540" s="4"/>
      <c r="AO540" s="92"/>
      <c r="AQ540" s="93"/>
      <c r="AS540" s="93"/>
      <c r="AT540" s="93"/>
      <c r="AU540" s="93"/>
    </row>
    <row r="541" spans="1:47" ht="28.5" customHeight="1" x14ac:dyDescent="0.25">
      <c r="A541" s="209"/>
      <c r="B541" s="33" t="s">
        <v>2647</v>
      </c>
      <c r="C541" s="34" t="s">
        <v>2644</v>
      </c>
      <c r="D541" s="35">
        <v>1</v>
      </c>
      <c r="E541" s="86">
        <v>12</v>
      </c>
      <c r="F541" s="36">
        <v>120</v>
      </c>
      <c r="G541" s="59">
        <f t="shared" si="263"/>
        <v>209.36</v>
      </c>
      <c r="H541" s="37"/>
      <c r="I541" s="38" t="s">
        <v>158</v>
      </c>
      <c r="J541" s="39">
        <f>G541*H541</f>
        <v>0</v>
      </c>
      <c r="K541" s="64" t="s">
        <v>2717</v>
      </c>
      <c r="M541" s="64" t="s">
        <v>2716</v>
      </c>
      <c r="P541" s="68">
        <f>$P$8</f>
        <v>0</v>
      </c>
      <c r="Q541" s="78"/>
      <c r="R541" s="71">
        <f t="shared" si="280"/>
        <v>0</v>
      </c>
      <c r="S541" s="32" t="str">
        <f t="shared" si="281"/>
        <v>-</v>
      </c>
      <c r="T541" s="2">
        <v>167.49</v>
      </c>
      <c r="U541" s="2"/>
      <c r="V541" s="49">
        <v>1.25</v>
      </c>
      <c r="W541" s="49">
        <f>T541*V541</f>
        <v>209.36250000000001</v>
      </c>
      <c r="X541" s="50">
        <f>R541*0.01</f>
        <v>0</v>
      </c>
      <c r="Y541" s="63">
        <f>W541-(W541*X541)</f>
        <v>209.36250000000001</v>
      </c>
      <c r="Z541" s="50">
        <f>ROUND(Y541,2)</f>
        <v>209.36</v>
      </c>
      <c r="AA541" s="51"/>
      <c r="AB541" s="52">
        <v>0.15833333333333333</v>
      </c>
      <c r="AC541" s="50">
        <f>H541*AB541</f>
        <v>0</v>
      </c>
      <c r="AD541" s="50">
        <f>AC541*$P$7</f>
        <v>0</v>
      </c>
      <c r="AE541" s="50">
        <f>AB541*$P$7</f>
        <v>2.5333333333333332</v>
      </c>
      <c r="AF541" s="53">
        <f>ROUND(AE541,2)</f>
        <v>2.5299999999999998</v>
      </c>
      <c r="AH541" s="4">
        <f>ROUNDUP(AN541,2)</f>
        <v>209.36</v>
      </c>
      <c r="AJ541" s="4">
        <f>IF($V$4,AL541+AF541,AL541)</f>
        <v>209.36</v>
      </c>
      <c r="AL541" s="4">
        <f>IF($V$5,Z541-Z541*10%,Z541)</f>
        <v>209.36</v>
      </c>
      <c r="AN541" s="4">
        <f t="shared" si="279"/>
        <v>209.36</v>
      </c>
      <c r="AO541" s="92"/>
      <c r="AQ541" s="93"/>
      <c r="AS541" s="93"/>
      <c r="AT541" s="93"/>
      <c r="AU541" s="93"/>
    </row>
    <row r="542" spans="1:47" x14ac:dyDescent="0.25">
      <c r="A542" s="200"/>
      <c r="B542" s="199" t="s">
        <v>392</v>
      </c>
      <c r="C542" s="199"/>
      <c r="D542" s="199"/>
      <c r="E542" s="199"/>
      <c r="F542" s="199"/>
      <c r="G542" s="199"/>
      <c r="H542" s="199"/>
      <c r="I542" s="199"/>
      <c r="J542" s="199"/>
      <c r="O542" s="74" t="s">
        <v>392</v>
      </c>
      <c r="P542" s="75"/>
      <c r="Q542" s="76"/>
      <c r="R542" s="71"/>
      <c r="S542" s="71"/>
      <c r="T542"/>
      <c r="U542"/>
      <c r="AB542"/>
      <c r="AC542"/>
      <c r="AD542"/>
      <c r="AE542"/>
      <c r="AN542" s="4"/>
      <c r="AO542" s="92"/>
      <c r="AQ542" s="93"/>
      <c r="AS542" s="93"/>
      <c r="AT542" s="93"/>
      <c r="AU542" s="93"/>
    </row>
    <row r="543" spans="1:47" ht="102.75" customHeight="1" x14ac:dyDescent="0.25">
      <c r="A543" s="200"/>
      <c r="B543" s="33" t="s">
        <v>433</v>
      </c>
      <c r="C543" s="34" t="s">
        <v>393</v>
      </c>
      <c r="D543" s="35">
        <v>1</v>
      </c>
      <c r="E543" s="86" t="s">
        <v>2584</v>
      </c>
      <c r="F543" s="36">
        <v>20</v>
      </c>
      <c r="G543" s="59">
        <f>AH543</f>
        <v>319.29000000000002</v>
      </c>
      <c r="H543" s="37"/>
      <c r="I543" s="38" t="s">
        <v>158</v>
      </c>
      <c r="J543" s="39">
        <f>G543*H543</f>
        <v>0</v>
      </c>
      <c r="K543" s="64" t="s">
        <v>1338</v>
      </c>
      <c r="M543" s="64" t="s">
        <v>1339</v>
      </c>
      <c r="P543" s="68">
        <f>$P$8</f>
        <v>0</v>
      </c>
      <c r="Q543" s="78"/>
      <c r="R543" s="71">
        <f t="shared" si="280"/>
        <v>0</v>
      </c>
      <c r="S543" s="32" t="str">
        <f t="shared" si="281"/>
        <v>-</v>
      </c>
      <c r="T543" s="2">
        <v>255.43</v>
      </c>
      <c r="U543" s="2"/>
      <c r="V543" s="49">
        <v>1.25</v>
      </c>
      <c r="W543" s="49">
        <f>T543*V543</f>
        <v>319.28750000000002</v>
      </c>
      <c r="X543" s="50">
        <f>R543*0.01</f>
        <v>0</v>
      </c>
      <c r="Y543" s="63">
        <f>W543-(W543*X543)</f>
        <v>319.28750000000002</v>
      </c>
      <c r="Z543" s="50">
        <f>ROUND(Y543,2)</f>
        <v>319.29000000000002</v>
      </c>
      <c r="AA543" s="51"/>
      <c r="AB543" s="52">
        <v>0.4</v>
      </c>
      <c r="AC543" s="50">
        <f>H543*AB543</f>
        <v>0</v>
      </c>
      <c r="AD543" s="50">
        <f>AC543*$P$7</f>
        <v>0</v>
      </c>
      <c r="AE543" s="50">
        <f>AB543*$P$7</f>
        <v>6.4</v>
      </c>
      <c r="AF543" s="53">
        <f>ROUND(AE543,2)</f>
        <v>6.4</v>
      </c>
      <c r="AH543" s="4">
        <f>ROUNDUP(AN543,2)</f>
        <v>319.29000000000002</v>
      </c>
      <c r="AJ543" s="4">
        <f>IF($V$4,AL543+AF543,AL543)</f>
        <v>319.29000000000002</v>
      </c>
      <c r="AL543" s="4">
        <f>IF($V$5,Z543-Z543*10%,Z543)</f>
        <v>319.29000000000002</v>
      </c>
      <c r="AN543" s="4">
        <f t="shared" si="279"/>
        <v>319.29000000000002</v>
      </c>
      <c r="AO543" s="92"/>
      <c r="AQ543" s="93"/>
      <c r="AS543" s="93"/>
      <c r="AT543" s="93"/>
      <c r="AU543" s="93"/>
    </row>
    <row r="544" spans="1:47" ht="15" customHeight="1" x14ac:dyDescent="0.25">
      <c r="A544" s="210"/>
      <c r="B544" s="199" t="s">
        <v>489</v>
      </c>
      <c r="C544" s="199"/>
      <c r="D544" s="199"/>
      <c r="E544" s="199"/>
      <c r="F544" s="199"/>
      <c r="G544" s="199"/>
      <c r="H544" s="199"/>
      <c r="I544" s="199"/>
      <c r="J544" s="199"/>
      <c r="O544" s="74" t="s">
        <v>489</v>
      </c>
      <c r="P544" s="75"/>
      <c r="Q544" s="76"/>
      <c r="R544" s="71"/>
      <c r="S544" s="71"/>
      <c r="T544"/>
      <c r="U544"/>
      <c r="AB544"/>
      <c r="AC544"/>
      <c r="AD544"/>
      <c r="AE544"/>
      <c r="AN544" s="4"/>
      <c r="AO544" s="92"/>
      <c r="AQ544" s="93"/>
      <c r="AS544" s="93"/>
      <c r="AT544" s="93"/>
      <c r="AU544" s="93"/>
    </row>
    <row r="545" spans="1:47" ht="26.25" customHeight="1" x14ac:dyDescent="0.25">
      <c r="A545" s="210"/>
      <c r="B545" s="33" t="s">
        <v>490</v>
      </c>
      <c r="C545" s="34" t="s">
        <v>503</v>
      </c>
      <c r="D545" s="35">
        <v>1</v>
      </c>
      <c r="E545" s="86" t="s">
        <v>2584</v>
      </c>
      <c r="F545" s="36">
        <v>40</v>
      </c>
      <c r="G545" s="59">
        <f>AH545</f>
        <v>340.36</v>
      </c>
      <c r="H545" s="37"/>
      <c r="I545" s="38" t="s">
        <v>158</v>
      </c>
      <c r="J545" s="39">
        <f>G545*H545</f>
        <v>0</v>
      </c>
      <c r="K545" s="64" t="s">
        <v>1340</v>
      </c>
      <c r="M545" s="64" t="s">
        <v>1341</v>
      </c>
      <c r="P545" s="68">
        <f>$P$8</f>
        <v>0</v>
      </c>
      <c r="Q545" s="78"/>
      <c r="R545" s="71">
        <f>IF(Q545&gt;0,Q545,P545)</f>
        <v>0</v>
      </c>
      <c r="S545" s="32" t="str">
        <f t="shared" si="262"/>
        <v>-</v>
      </c>
      <c r="T545" s="2">
        <v>272.29124999999999</v>
      </c>
      <c r="U545" s="2"/>
      <c r="V545" s="49">
        <v>1.25</v>
      </c>
      <c r="W545" s="49">
        <f>T545*V545</f>
        <v>340.36406249999999</v>
      </c>
      <c r="X545" s="50">
        <f>R545*0.01</f>
        <v>0</v>
      </c>
      <c r="Y545" s="63">
        <f>W545-(W545*X545)</f>
        <v>340.36406249999999</v>
      </c>
      <c r="Z545" s="50">
        <f>ROUND(Y545,2)</f>
        <v>340.36</v>
      </c>
      <c r="AA545" s="51"/>
      <c r="AB545" s="52">
        <v>0.52500000000000002</v>
      </c>
      <c r="AC545" s="50">
        <f>H545*AB545</f>
        <v>0</v>
      </c>
      <c r="AD545" s="50">
        <f>AC545*$P$7</f>
        <v>0</v>
      </c>
      <c r="AE545" s="50">
        <f>AB545*$P$7</f>
        <v>8.4</v>
      </c>
      <c r="AF545" s="53">
        <f>ROUND(AE545,2)</f>
        <v>8.4</v>
      </c>
      <c r="AH545" s="4">
        <f>ROUNDUP(AN545,2)</f>
        <v>340.36</v>
      </c>
      <c r="AJ545" s="4">
        <f>IF($V$4,AL545+AF545,AL545)</f>
        <v>340.36</v>
      </c>
      <c r="AL545" s="4">
        <f>IF($V$5,Z545-Z545*10%,Z545)</f>
        <v>340.36</v>
      </c>
      <c r="AN545" s="4">
        <f t="shared" si="279"/>
        <v>340.36</v>
      </c>
      <c r="AO545" s="92"/>
      <c r="AQ545" s="93"/>
      <c r="AS545" s="93"/>
      <c r="AT545" s="93"/>
      <c r="AU545" s="93"/>
    </row>
    <row r="546" spans="1:47" ht="26.25" customHeight="1" x14ac:dyDescent="0.25">
      <c r="A546" s="210"/>
      <c r="B546" s="33" t="s">
        <v>491</v>
      </c>
      <c r="C546" s="34" t="s">
        <v>504</v>
      </c>
      <c r="D546" s="35">
        <v>1</v>
      </c>
      <c r="E546" s="86" t="s">
        <v>2584</v>
      </c>
      <c r="F546" s="36">
        <v>20</v>
      </c>
      <c r="G546" s="59">
        <f>AH546</f>
        <v>627.19000000000005</v>
      </c>
      <c r="H546" s="37"/>
      <c r="I546" s="38" t="s">
        <v>158</v>
      </c>
      <c r="J546" s="39">
        <f>G546*H546</f>
        <v>0</v>
      </c>
      <c r="K546" s="64" t="s">
        <v>1342</v>
      </c>
      <c r="M546" s="64" t="s">
        <v>1343</v>
      </c>
      <c r="P546" s="68">
        <f>$P$8</f>
        <v>0</v>
      </c>
      <c r="Q546" s="78"/>
      <c r="R546" s="71">
        <f>IF(Q546&gt;0,Q546,P546)</f>
        <v>0</v>
      </c>
      <c r="S546" s="32" t="str">
        <f t="shared" si="262"/>
        <v>-</v>
      </c>
      <c r="T546" s="2">
        <v>501.75</v>
      </c>
      <c r="U546" s="2"/>
      <c r="V546" s="49">
        <v>1.25</v>
      </c>
      <c r="W546" s="49">
        <f>T546*V546</f>
        <v>627.1875</v>
      </c>
      <c r="X546" s="50">
        <f>R546*0.01</f>
        <v>0</v>
      </c>
      <c r="Y546" s="63">
        <f>W546-(W546*X546)</f>
        <v>627.1875</v>
      </c>
      <c r="Z546" s="50">
        <f>ROUND(Y546,2)</f>
        <v>627.19000000000005</v>
      </c>
      <c r="AA546" s="51"/>
      <c r="AB546" s="52">
        <v>1.05</v>
      </c>
      <c r="AC546" s="50">
        <f>H546*AB546</f>
        <v>0</v>
      </c>
      <c r="AD546" s="50">
        <f>AC546*$P$7</f>
        <v>0</v>
      </c>
      <c r="AE546" s="50">
        <f>AB546*$P$7</f>
        <v>16.8</v>
      </c>
      <c r="AF546" s="53">
        <f>ROUND(AE546,2)</f>
        <v>16.8</v>
      </c>
      <c r="AH546" s="4">
        <f>ROUNDUP(AN546,2)</f>
        <v>627.19000000000005</v>
      </c>
      <c r="AJ546" s="4">
        <f>IF($V$4,AL546+AF546,AL546)</f>
        <v>627.19000000000005</v>
      </c>
      <c r="AL546" s="4">
        <f>IF($V$5,Z546-Z546*10%,Z546)</f>
        <v>627.19000000000005</v>
      </c>
      <c r="AN546" s="4">
        <f t="shared" si="279"/>
        <v>627.19000000000005</v>
      </c>
      <c r="AO546" s="92"/>
      <c r="AQ546" s="93"/>
      <c r="AS546" s="93"/>
      <c r="AT546" s="93"/>
      <c r="AU546" s="93"/>
    </row>
    <row r="547" spans="1:47" ht="26.25" customHeight="1" x14ac:dyDescent="0.25">
      <c r="A547" s="210"/>
      <c r="B547" s="33" t="s">
        <v>492</v>
      </c>
      <c r="C547" s="34" t="s">
        <v>505</v>
      </c>
      <c r="D547" s="35">
        <v>1</v>
      </c>
      <c r="E547" s="86" t="s">
        <v>2584</v>
      </c>
      <c r="F547" s="36">
        <v>20</v>
      </c>
      <c r="G547" s="59">
        <f>AH547</f>
        <v>440</v>
      </c>
      <c r="H547" s="37"/>
      <c r="I547" s="38" t="s">
        <v>158</v>
      </c>
      <c r="J547" s="39">
        <f>G547*H547</f>
        <v>0</v>
      </c>
      <c r="K547" s="64" t="s">
        <v>1344</v>
      </c>
      <c r="M547" s="64" t="s">
        <v>1345</v>
      </c>
      <c r="P547" s="68">
        <f>$P$8</f>
        <v>0</v>
      </c>
      <c r="Q547" s="78"/>
      <c r="R547" s="71">
        <f>IF(Q547&gt;0,Q547,P547)</f>
        <v>0</v>
      </c>
      <c r="S547" s="32" t="str">
        <f t="shared" si="262"/>
        <v>-</v>
      </c>
      <c r="T547" s="2">
        <v>352.00350000000003</v>
      </c>
      <c r="U547" s="2"/>
      <c r="V547" s="49">
        <v>1.25</v>
      </c>
      <c r="W547" s="49">
        <f>T547*V547</f>
        <v>440.00437500000004</v>
      </c>
      <c r="X547" s="50">
        <f>R547*0.01</f>
        <v>0</v>
      </c>
      <c r="Y547" s="63">
        <f>W547-(W547*X547)</f>
        <v>440.00437500000004</v>
      </c>
      <c r="Z547" s="50">
        <f>ROUND(Y547,2)</f>
        <v>440</v>
      </c>
      <c r="AA547" s="51"/>
      <c r="AB547" s="52">
        <v>0.85</v>
      </c>
      <c r="AC547" s="50">
        <f>H547*AB547</f>
        <v>0</v>
      </c>
      <c r="AD547" s="50">
        <f>AC547*$P$7</f>
        <v>0</v>
      </c>
      <c r="AE547" s="50">
        <f>AB547*$P$7</f>
        <v>13.6</v>
      </c>
      <c r="AF547" s="53">
        <f>ROUND(AE547,2)</f>
        <v>13.6</v>
      </c>
      <c r="AH547" s="4">
        <f>ROUNDUP(AN547,2)</f>
        <v>440</v>
      </c>
      <c r="AJ547" s="4">
        <f>IF($V$4,AL547+AF547,AL547)</f>
        <v>440</v>
      </c>
      <c r="AL547" s="4">
        <f>IF($V$5,Z547-Z547*10%,Z547)</f>
        <v>440</v>
      </c>
      <c r="AN547" s="4">
        <f t="shared" si="279"/>
        <v>440</v>
      </c>
      <c r="AO547" s="92"/>
      <c r="AQ547" s="93"/>
      <c r="AS547" s="93"/>
      <c r="AT547" s="93"/>
      <c r="AU547" s="93"/>
    </row>
    <row r="548" spans="1:47" x14ac:dyDescent="0.25">
      <c r="A548" s="202"/>
      <c r="B548" s="199" t="s">
        <v>1840</v>
      </c>
      <c r="C548" s="199"/>
      <c r="D548" s="199"/>
      <c r="E548" s="199"/>
      <c r="F548" s="199"/>
      <c r="G548" s="199"/>
      <c r="H548" s="199"/>
      <c r="I548" s="199"/>
      <c r="J548" s="199"/>
      <c r="O548" s="74" t="s">
        <v>1840</v>
      </c>
      <c r="P548" s="75"/>
      <c r="Q548" s="76"/>
      <c r="R548" s="71"/>
      <c r="S548" s="71"/>
      <c r="T548"/>
      <c r="U548"/>
      <c r="AB548"/>
      <c r="AC548"/>
      <c r="AD548"/>
      <c r="AE548"/>
      <c r="AN548" s="4"/>
      <c r="AO548" s="92"/>
      <c r="AQ548" s="93"/>
      <c r="AS548" s="93"/>
      <c r="AT548" s="93"/>
      <c r="AU548" s="93"/>
    </row>
    <row r="549" spans="1:47" x14ac:dyDescent="0.25">
      <c r="A549" s="203"/>
      <c r="B549" s="33" t="s">
        <v>1824</v>
      </c>
      <c r="C549" s="34" t="s">
        <v>1825</v>
      </c>
      <c r="D549" s="35">
        <v>1</v>
      </c>
      <c r="E549" s="86">
        <v>36</v>
      </c>
      <c r="F549" s="36">
        <v>288</v>
      </c>
      <c r="G549" s="59">
        <f t="shared" ref="G549:G556" si="282">AH549</f>
        <v>42.65</v>
      </c>
      <c r="H549" s="37"/>
      <c r="I549" s="38" t="s">
        <v>158</v>
      </c>
      <c r="J549" s="39">
        <f t="shared" ref="J549:J556" si="283">G549*H549</f>
        <v>0</v>
      </c>
      <c r="K549" s="64" t="s">
        <v>2159</v>
      </c>
      <c r="M549" s="64" t="s">
        <v>2167</v>
      </c>
      <c r="P549" s="68">
        <f t="shared" ref="P549:P556" si="284">$P$8</f>
        <v>0</v>
      </c>
      <c r="Q549" s="78"/>
      <c r="R549" s="71">
        <f t="shared" ref="R549:R556" si="285">IF(Q549&gt;0,Q549,P549)</f>
        <v>0</v>
      </c>
      <c r="S549" s="32" t="str">
        <f t="shared" si="262"/>
        <v>-</v>
      </c>
      <c r="T549" s="2">
        <v>34.119999999999997</v>
      </c>
      <c r="U549" s="2"/>
      <c r="V549" s="49">
        <v>1.25</v>
      </c>
      <c r="W549" s="49">
        <f t="shared" ref="W549:W556" si="286">T549*V549</f>
        <v>42.65</v>
      </c>
      <c r="X549" s="50">
        <f t="shared" ref="X549:X556" si="287">R549*0.01</f>
        <v>0</v>
      </c>
      <c r="Y549" s="63">
        <f t="shared" ref="Y549:Y556" si="288">W549-(W549*X549)</f>
        <v>42.65</v>
      </c>
      <c r="Z549" s="50">
        <f t="shared" ref="Z549:Z556" si="289">ROUND(Y549,2)</f>
        <v>42.65</v>
      </c>
      <c r="AA549" s="51"/>
      <c r="AB549" s="52">
        <v>3.5104166666666665E-2</v>
      </c>
      <c r="AC549" s="50">
        <f t="shared" ref="AC549:AC556" si="290">H549*AB549</f>
        <v>0</v>
      </c>
      <c r="AD549" s="50">
        <f t="shared" ref="AD549:AD556" si="291">AC549*$P$7</f>
        <v>0</v>
      </c>
      <c r="AE549" s="50">
        <f t="shared" ref="AE549:AE556" si="292">AB549*$P$7</f>
        <v>0.56166666666666665</v>
      </c>
      <c r="AF549" s="53">
        <f t="shared" ref="AF549:AF556" si="293">ROUND(AE549,2)</f>
        <v>0.56000000000000005</v>
      </c>
      <c r="AH549" s="4">
        <f t="shared" ref="AH549:AH556" si="294">ROUNDUP(AN549,2)</f>
        <v>42.65</v>
      </c>
      <c r="AJ549" s="4">
        <f t="shared" ref="AJ549:AJ556" si="295">IF($V$4,AL549+AF549,AL549)</f>
        <v>42.65</v>
      </c>
      <c r="AL549" s="4">
        <f t="shared" ref="AL549:AL556" si="296">IF($V$5,Z549-Z549*10%,Z549)</f>
        <v>42.65</v>
      </c>
      <c r="AN549" s="4">
        <f t="shared" si="279"/>
        <v>42.65</v>
      </c>
      <c r="AO549" s="92"/>
      <c r="AQ549" s="93"/>
      <c r="AS549" s="93"/>
      <c r="AT549" s="93"/>
      <c r="AU549" s="93"/>
    </row>
    <row r="550" spans="1:47" x14ac:dyDescent="0.25">
      <c r="A550" s="203"/>
      <c r="B550" s="33" t="s">
        <v>1826</v>
      </c>
      <c r="C550" s="34" t="s">
        <v>1827</v>
      </c>
      <c r="D550" s="35">
        <v>1</v>
      </c>
      <c r="E550" s="86">
        <v>36</v>
      </c>
      <c r="F550" s="36">
        <v>288</v>
      </c>
      <c r="G550" s="59">
        <f t="shared" si="282"/>
        <v>42.65</v>
      </c>
      <c r="H550" s="37"/>
      <c r="I550" s="38" t="s">
        <v>158</v>
      </c>
      <c r="J550" s="39">
        <f t="shared" si="283"/>
        <v>0</v>
      </c>
      <c r="K550" s="64" t="s">
        <v>2160</v>
      </c>
      <c r="M550" s="64" t="s">
        <v>2168</v>
      </c>
      <c r="P550" s="68">
        <f t="shared" si="284"/>
        <v>0</v>
      </c>
      <c r="Q550" s="78"/>
      <c r="R550" s="71">
        <f t="shared" si="285"/>
        <v>0</v>
      </c>
      <c r="S550" s="32" t="str">
        <f t="shared" si="262"/>
        <v>-</v>
      </c>
      <c r="T550" s="2">
        <v>34.119999999999997</v>
      </c>
      <c r="U550" s="2"/>
      <c r="V550" s="49">
        <v>1.25</v>
      </c>
      <c r="W550" s="49">
        <f t="shared" si="286"/>
        <v>42.65</v>
      </c>
      <c r="X550" s="50">
        <f t="shared" si="287"/>
        <v>0</v>
      </c>
      <c r="Y550" s="63">
        <f t="shared" si="288"/>
        <v>42.65</v>
      </c>
      <c r="Z550" s="50">
        <f t="shared" si="289"/>
        <v>42.65</v>
      </c>
      <c r="AA550" s="51"/>
      <c r="AB550" s="52">
        <v>2.7604166666666666E-2</v>
      </c>
      <c r="AC550" s="50">
        <f t="shared" si="290"/>
        <v>0</v>
      </c>
      <c r="AD550" s="50">
        <f t="shared" si="291"/>
        <v>0</v>
      </c>
      <c r="AE550" s="50">
        <f t="shared" si="292"/>
        <v>0.44166666666666665</v>
      </c>
      <c r="AF550" s="53">
        <f t="shared" si="293"/>
        <v>0.44</v>
      </c>
      <c r="AH550" s="4">
        <f t="shared" si="294"/>
        <v>42.65</v>
      </c>
      <c r="AJ550" s="4">
        <f t="shared" si="295"/>
        <v>42.65</v>
      </c>
      <c r="AL550" s="4">
        <f t="shared" si="296"/>
        <v>42.65</v>
      </c>
      <c r="AN550" s="4">
        <f t="shared" si="279"/>
        <v>42.65</v>
      </c>
      <c r="AO550" s="92"/>
      <c r="AQ550" s="93"/>
      <c r="AS550" s="93"/>
      <c r="AT550" s="93"/>
      <c r="AU550" s="93"/>
    </row>
    <row r="551" spans="1:47" x14ac:dyDescent="0.25">
      <c r="A551" s="203"/>
      <c r="B551" s="33" t="s">
        <v>1828</v>
      </c>
      <c r="C551" s="34" t="s">
        <v>1829</v>
      </c>
      <c r="D551" s="35">
        <v>1</v>
      </c>
      <c r="E551" s="86">
        <v>36</v>
      </c>
      <c r="F551" s="36">
        <v>288</v>
      </c>
      <c r="G551" s="59">
        <f t="shared" si="282"/>
        <v>42.65</v>
      </c>
      <c r="H551" s="37"/>
      <c r="I551" s="38" t="s">
        <v>158</v>
      </c>
      <c r="J551" s="39">
        <f t="shared" si="283"/>
        <v>0</v>
      </c>
      <c r="K551" s="64" t="s">
        <v>2161</v>
      </c>
      <c r="M551" s="64" t="s">
        <v>2169</v>
      </c>
      <c r="P551" s="68">
        <f t="shared" si="284"/>
        <v>0</v>
      </c>
      <c r="Q551" s="78"/>
      <c r="R551" s="71">
        <f t="shared" si="285"/>
        <v>0</v>
      </c>
      <c r="S551" s="32" t="str">
        <f t="shared" si="262"/>
        <v>-</v>
      </c>
      <c r="T551" s="2">
        <v>34.119999999999997</v>
      </c>
      <c r="U551" s="2"/>
      <c r="V551" s="49">
        <v>1.25</v>
      </c>
      <c r="W551" s="49">
        <f t="shared" si="286"/>
        <v>42.65</v>
      </c>
      <c r="X551" s="50">
        <f t="shared" si="287"/>
        <v>0</v>
      </c>
      <c r="Y551" s="63">
        <f t="shared" si="288"/>
        <v>42.65</v>
      </c>
      <c r="Z551" s="50">
        <f t="shared" si="289"/>
        <v>42.65</v>
      </c>
      <c r="AA551" s="51"/>
      <c r="AB551" s="52">
        <v>2.5173611111111112E-2</v>
      </c>
      <c r="AC551" s="50">
        <f t="shared" si="290"/>
        <v>0</v>
      </c>
      <c r="AD551" s="50">
        <f t="shared" si="291"/>
        <v>0</v>
      </c>
      <c r="AE551" s="50">
        <f t="shared" si="292"/>
        <v>0.40277777777777779</v>
      </c>
      <c r="AF551" s="53">
        <f t="shared" si="293"/>
        <v>0.4</v>
      </c>
      <c r="AH551" s="4">
        <f t="shared" si="294"/>
        <v>42.65</v>
      </c>
      <c r="AJ551" s="4">
        <f t="shared" si="295"/>
        <v>42.65</v>
      </c>
      <c r="AL551" s="4">
        <f t="shared" si="296"/>
        <v>42.65</v>
      </c>
      <c r="AN551" s="4">
        <f t="shared" si="279"/>
        <v>42.65</v>
      </c>
      <c r="AO551" s="92"/>
      <c r="AQ551" s="93"/>
      <c r="AS551" s="93"/>
      <c r="AT551" s="93"/>
      <c r="AU551" s="93"/>
    </row>
    <row r="552" spans="1:47" x14ac:dyDescent="0.25">
      <c r="A552" s="203"/>
      <c r="B552" s="33" t="s">
        <v>1830</v>
      </c>
      <c r="C552" s="34" t="s">
        <v>1831</v>
      </c>
      <c r="D552" s="35">
        <v>1</v>
      </c>
      <c r="E552" s="86">
        <v>36</v>
      </c>
      <c r="F552" s="36">
        <v>288</v>
      </c>
      <c r="G552" s="59">
        <f t="shared" si="282"/>
        <v>42.65</v>
      </c>
      <c r="H552" s="37"/>
      <c r="I552" s="38" t="s">
        <v>158</v>
      </c>
      <c r="J552" s="39">
        <f t="shared" si="283"/>
        <v>0</v>
      </c>
      <c r="K552" s="64" t="s">
        <v>2162</v>
      </c>
      <c r="M552" s="64" t="s">
        <v>2170</v>
      </c>
      <c r="P552" s="68">
        <f t="shared" si="284"/>
        <v>0</v>
      </c>
      <c r="Q552" s="78"/>
      <c r="R552" s="71">
        <f t="shared" si="285"/>
        <v>0</v>
      </c>
      <c r="S552" s="32" t="str">
        <f t="shared" si="262"/>
        <v>-</v>
      </c>
      <c r="T552" s="2">
        <v>34.119999999999997</v>
      </c>
      <c r="U552" s="2"/>
      <c r="V552" s="49">
        <v>1.25</v>
      </c>
      <c r="W552" s="49">
        <f t="shared" si="286"/>
        <v>42.65</v>
      </c>
      <c r="X552" s="50">
        <f t="shared" si="287"/>
        <v>0</v>
      </c>
      <c r="Y552" s="63">
        <f t="shared" si="288"/>
        <v>42.65</v>
      </c>
      <c r="Z552" s="50">
        <f t="shared" si="289"/>
        <v>42.65</v>
      </c>
      <c r="AA552" s="51"/>
      <c r="AB552" s="52">
        <v>2.5104166666666667E-2</v>
      </c>
      <c r="AC552" s="50">
        <f t="shared" si="290"/>
        <v>0</v>
      </c>
      <c r="AD552" s="50">
        <f t="shared" si="291"/>
        <v>0</v>
      </c>
      <c r="AE552" s="50">
        <f t="shared" si="292"/>
        <v>0.40166666666666667</v>
      </c>
      <c r="AF552" s="53">
        <f t="shared" si="293"/>
        <v>0.4</v>
      </c>
      <c r="AH552" s="4">
        <f t="shared" si="294"/>
        <v>42.65</v>
      </c>
      <c r="AJ552" s="4">
        <f t="shared" si="295"/>
        <v>42.65</v>
      </c>
      <c r="AL552" s="4">
        <f t="shared" si="296"/>
        <v>42.65</v>
      </c>
      <c r="AN552" s="4">
        <f t="shared" si="279"/>
        <v>42.65</v>
      </c>
      <c r="AO552" s="92"/>
      <c r="AQ552" s="93"/>
      <c r="AS552" s="93"/>
      <c r="AT552" s="93"/>
      <c r="AU552" s="93"/>
    </row>
    <row r="553" spans="1:47" x14ac:dyDescent="0.25">
      <c r="A553" s="203"/>
      <c r="B553" s="33" t="s">
        <v>1832</v>
      </c>
      <c r="C553" s="34" t="s">
        <v>1833</v>
      </c>
      <c r="D553" s="35">
        <v>1</v>
      </c>
      <c r="E553" s="86">
        <v>36</v>
      </c>
      <c r="F553" s="36">
        <v>288</v>
      </c>
      <c r="G553" s="59">
        <f t="shared" si="282"/>
        <v>42.65</v>
      </c>
      <c r="H553" s="37"/>
      <c r="I553" s="38" t="s">
        <v>158</v>
      </c>
      <c r="J553" s="39">
        <f t="shared" si="283"/>
        <v>0</v>
      </c>
      <c r="K553" s="64" t="s">
        <v>2163</v>
      </c>
      <c r="M553" s="64" t="s">
        <v>2171</v>
      </c>
      <c r="P553" s="68">
        <f t="shared" si="284"/>
        <v>0</v>
      </c>
      <c r="Q553" s="78"/>
      <c r="R553" s="71">
        <f t="shared" si="285"/>
        <v>0</v>
      </c>
      <c r="S553" s="32" t="str">
        <f t="shared" si="262"/>
        <v>-</v>
      </c>
      <c r="T553" s="2">
        <v>34.119999999999997</v>
      </c>
      <c r="U553" s="2"/>
      <c r="V553" s="49">
        <v>1.25</v>
      </c>
      <c r="W553" s="49">
        <f t="shared" si="286"/>
        <v>42.65</v>
      </c>
      <c r="X553" s="50">
        <f t="shared" si="287"/>
        <v>0</v>
      </c>
      <c r="Y553" s="63">
        <f t="shared" si="288"/>
        <v>42.65</v>
      </c>
      <c r="Z553" s="50">
        <f t="shared" si="289"/>
        <v>42.65</v>
      </c>
      <c r="AA553" s="51"/>
      <c r="AB553" s="52">
        <v>2.4618055555555556E-2</v>
      </c>
      <c r="AC553" s="50">
        <f t="shared" si="290"/>
        <v>0</v>
      </c>
      <c r="AD553" s="50">
        <f t="shared" si="291"/>
        <v>0</v>
      </c>
      <c r="AE553" s="50">
        <f t="shared" si="292"/>
        <v>0.3938888888888889</v>
      </c>
      <c r="AF553" s="53">
        <f t="shared" si="293"/>
        <v>0.39</v>
      </c>
      <c r="AH553" s="4">
        <f t="shared" si="294"/>
        <v>42.65</v>
      </c>
      <c r="AJ553" s="4">
        <f t="shared" si="295"/>
        <v>42.65</v>
      </c>
      <c r="AL553" s="4">
        <f t="shared" si="296"/>
        <v>42.65</v>
      </c>
      <c r="AN553" s="4">
        <f t="shared" si="279"/>
        <v>42.65</v>
      </c>
      <c r="AO553" s="92"/>
      <c r="AQ553" s="93"/>
      <c r="AS553" s="93"/>
      <c r="AT553" s="93"/>
      <c r="AU553" s="93"/>
    </row>
    <row r="554" spans="1:47" x14ac:dyDescent="0.25">
      <c r="A554" s="203"/>
      <c r="B554" s="33" t="s">
        <v>1834</v>
      </c>
      <c r="C554" s="34" t="s">
        <v>1835</v>
      </c>
      <c r="D554" s="35">
        <v>1</v>
      </c>
      <c r="E554" s="86">
        <v>36</v>
      </c>
      <c r="F554" s="36">
        <v>288</v>
      </c>
      <c r="G554" s="59">
        <f t="shared" si="282"/>
        <v>42.65</v>
      </c>
      <c r="H554" s="37"/>
      <c r="I554" s="38" t="s">
        <v>158</v>
      </c>
      <c r="J554" s="39">
        <f t="shared" si="283"/>
        <v>0</v>
      </c>
      <c r="K554" s="64" t="s">
        <v>2164</v>
      </c>
      <c r="M554" s="64" t="s">
        <v>2172</v>
      </c>
      <c r="P554" s="68">
        <f t="shared" si="284"/>
        <v>0</v>
      </c>
      <c r="Q554" s="78"/>
      <c r="R554" s="71">
        <f t="shared" si="285"/>
        <v>0</v>
      </c>
      <c r="S554" s="32" t="str">
        <f t="shared" si="262"/>
        <v>-</v>
      </c>
      <c r="T554" s="2">
        <v>34.119999999999997</v>
      </c>
      <c r="U554" s="2"/>
      <c r="V554" s="49">
        <v>1.25</v>
      </c>
      <c r="W554" s="49">
        <f t="shared" si="286"/>
        <v>42.65</v>
      </c>
      <c r="X554" s="50">
        <f t="shared" si="287"/>
        <v>0</v>
      </c>
      <c r="Y554" s="63">
        <f t="shared" si="288"/>
        <v>42.65</v>
      </c>
      <c r="Z554" s="50">
        <f t="shared" si="289"/>
        <v>42.65</v>
      </c>
      <c r="AA554" s="51"/>
      <c r="AB554" s="52">
        <v>2.1631944444444447E-2</v>
      </c>
      <c r="AC554" s="50">
        <f t="shared" si="290"/>
        <v>0</v>
      </c>
      <c r="AD554" s="50">
        <f t="shared" si="291"/>
        <v>0</v>
      </c>
      <c r="AE554" s="50">
        <f t="shared" si="292"/>
        <v>0.34611111111111115</v>
      </c>
      <c r="AF554" s="53">
        <f t="shared" si="293"/>
        <v>0.35</v>
      </c>
      <c r="AH554" s="4">
        <f t="shared" si="294"/>
        <v>42.65</v>
      </c>
      <c r="AJ554" s="4">
        <f t="shared" si="295"/>
        <v>42.65</v>
      </c>
      <c r="AL554" s="4">
        <f t="shared" si="296"/>
        <v>42.65</v>
      </c>
      <c r="AN554" s="4">
        <f t="shared" si="279"/>
        <v>42.65</v>
      </c>
      <c r="AO554" s="92"/>
      <c r="AQ554" s="93"/>
      <c r="AS554" s="93"/>
      <c r="AT554" s="93"/>
      <c r="AU554" s="93"/>
    </row>
    <row r="555" spans="1:47" x14ac:dyDescent="0.25">
      <c r="A555" s="203"/>
      <c r="B555" s="33" t="s">
        <v>1836</v>
      </c>
      <c r="C555" s="34" t="s">
        <v>1837</v>
      </c>
      <c r="D555" s="35">
        <v>1</v>
      </c>
      <c r="E555" s="86">
        <v>36</v>
      </c>
      <c r="F555" s="36">
        <v>288</v>
      </c>
      <c r="G555" s="59">
        <f t="shared" si="282"/>
        <v>42.65</v>
      </c>
      <c r="H555" s="37"/>
      <c r="I555" s="38" t="s">
        <v>158</v>
      </c>
      <c r="J555" s="39">
        <f t="shared" si="283"/>
        <v>0</v>
      </c>
      <c r="K555" s="64" t="s">
        <v>2165</v>
      </c>
      <c r="M555" s="64" t="s">
        <v>2173</v>
      </c>
      <c r="P555" s="68">
        <f t="shared" si="284"/>
        <v>0</v>
      </c>
      <c r="Q555" s="78"/>
      <c r="R555" s="71">
        <f t="shared" si="285"/>
        <v>0</v>
      </c>
      <c r="S555" s="32" t="str">
        <f t="shared" si="262"/>
        <v>-</v>
      </c>
      <c r="T555" s="2">
        <v>34.119999999999997</v>
      </c>
      <c r="U555" s="2"/>
      <c r="V555" s="49">
        <v>1.25</v>
      </c>
      <c r="W555" s="49">
        <f t="shared" si="286"/>
        <v>42.65</v>
      </c>
      <c r="X555" s="50">
        <f t="shared" si="287"/>
        <v>0</v>
      </c>
      <c r="Y555" s="63">
        <f t="shared" si="288"/>
        <v>42.65</v>
      </c>
      <c r="Z555" s="50">
        <f t="shared" si="289"/>
        <v>42.65</v>
      </c>
      <c r="AA555" s="51"/>
      <c r="AB555" s="52">
        <v>2.0833333333333332E-2</v>
      </c>
      <c r="AC555" s="50">
        <f t="shared" si="290"/>
        <v>0</v>
      </c>
      <c r="AD555" s="50">
        <f t="shared" si="291"/>
        <v>0</v>
      </c>
      <c r="AE555" s="50">
        <f t="shared" si="292"/>
        <v>0.33333333333333331</v>
      </c>
      <c r="AF555" s="53">
        <f t="shared" si="293"/>
        <v>0.33</v>
      </c>
      <c r="AH555" s="4">
        <f t="shared" si="294"/>
        <v>42.65</v>
      </c>
      <c r="AJ555" s="4">
        <f t="shared" si="295"/>
        <v>42.65</v>
      </c>
      <c r="AL555" s="4">
        <f t="shared" si="296"/>
        <v>42.65</v>
      </c>
      <c r="AN555" s="4">
        <f t="shared" si="279"/>
        <v>42.65</v>
      </c>
      <c r="AO555" s="92"/>
      <c r="AQ555" s="93"/>
      <c r="AS555" s="93"/>
      <c r="AT555" s="93"/>
      <c r="AU555" s="93"/>
    </row>
    <row r="556" spans="1:47" x14ac:dyDescent="0.25">
      <c r="A556" s="204"/>
      <c r="B556" s="33" t="s">
        <v>1838</v>
      </c>
      <c r="C556" s="34" t="s">
        <v>1839</v>
      </c>
      <c r="D556" s="35">
        <v>1</v>
      </c>
      <c r="E556" s="86">
        <v>36</v>
      </c>
      <c r="F556" s="36">
        <v>288</v>
      </c>
      <c r="G556" s="59">
        <f t="shared" si="282"/>
        <v>42.65</v>
      </c>
      <c r="H556" s="37"/>
      <c r="I556" s="38" t="s">
        <v>158</v>
      </c>
      <c r="J556" s="39">
        <f t="shared" si="283"/>
        <v>0</v>
      </c>
      <c r="K556" s="64" t="s">
        <v>2166</v>
      </c>
      <c r="M556" s="64" t="s">
        <v>2174</v>
      </c>
      <c r="P556" s="68">
        <f t="shared" si="284"/>
        <v>0</v>
      </c>
      <c r="Q556" s="78"/>
      <c r="R556" s="71">
        <f t="shared" si="285"/>
        <v>0</v>
      </c>
      <c r="S556" s="32" t="str">
        <f t="shared" si="262"/>
        <v>-</v>
      </c>
      <c r="T556" s="2">
        <v>34.119999999999997</v>
      </c>
      <c r="U556" s="2"/>
      <c r="V556" s="49">
        <v>1.25</v>
      </c>
      <c r="W556" s="49">
        <f t="shared" si="286"/>
        <v>42.65</v>
      </c>
      <c r="X556" s="50">
        <f t="shared" si="287"/>
        <v>0</v>
      </c>
      <c r="Y556" s="63">
        <f t="shared" si="288"/>
        <v>42.65</v>
      </c>
      <c r="Z556" s="50">
        <f t="shared" si="289"/>
        <v>42.65</v>
      </c>
      <c r="AA556" s="51"/>
      <c r="AB556" s="52">
        <v>1.7361111111111112E-2</v>
      </c>
      <c r="AC556" s="50">
        <f t="shared" si="290"/>
        <v>0</v>
      </c>
      <c r="AD556" s="50">
        <f t="shared" si="291"/>
        <v>0</v>
      </c>
      <c r="AE556" s="50">
        <f t="shared" si="292"/>
        <v>0.27777777777777779</v>
      </c>
      <c r="AF556" s="53">
        <f t="shared" si="293"/>
        <v>0.28000000000000003</v>
      </c>
      <c r="AH556" s="4">
        <f t="shared" si="294"/>
        <v>42.65</v>
      </c>
      <c r="AJ556" s="4">
        <f t="shared" si="295"/>
        <v>42.65</v>
      </c>
      <c r="AL556" s="4">
        <f t="shared" si="296"/>
        <v>42.65</v>
      </c>
      <c r="AN556" s="4">
        <f t="shared" si="279"/>
        <v>42.65</v>
      </c>
      <c r="AO556" s="92"/>
      <c r="AQ556" s="93"/>
      <c r="AS556" s="93"/>
      <c r="AT556" s="93"/>
      <c r="AU556" s="93"/>
    </row>
    <row r="557" spans="1:47" x14ac:dyDescent="0.25">
      <c r="A557" s="202"/>
      <c r="B557" s="199" t="s">
        <v>2552</v>
      </c>
      <c r="C557" s="199"/>
      <c r="D557" s="199"/>
      <c r="E557" s="199"/>
      <c r="F557" s="199"/>
      <c r="G557" s="199"/>
      <c r="H557" s="199"/>
      <c r="I557" s="199"/>
      <c r="J557" s="199"/>
      <c r="O557" s="74" t="s">
        <v>2552</v>
      </c>
      <c r="P557" s="75"/>
      <c r="Q557" s="76"/>
      <c r="R557" s="71"/>
      <c r="S557" s="71"/>
      <c r="T557"/>
      <c r="U557"/>
      <c r="AB557"/>
      <c r="AC557"/>
      <c r="AD557"/>
      <c r="AE557"/>
      <c r="AN557" s="4"/>
      <c r="AO557" s="92"/>
      <c r="AQ557" s="93"/>
      <c r="AS557" s="93"/>
      <c r="AT557" s="93"/>
      <c r="AU557" s="93"/>
    </row>
    <row r="558" spans="1:47" ht="57.75" customHeight="1" x14ac:dyDescent="0.25">
      <c r="A558" s="204"/>
      <c r="B558" s="33" t="s">
        <v>2549</v>
      </c>
      <c r="C558" s="34" t="s">
        <v>2548</v>
      </c>
      <c r="D558" s="35">
        <v>1</v>
      </c>
      <c r="E558" s="86">
        <v>20</v>
      </c>
      <c r="F558" s="36">
        <v>200</v>
      </c>
      <c r="G558" s="59">
        <f>AH558</f>
        <v>176.64</v>
      </c>
      <c r="H558" s="37"/>
      <c r="I558" s="38" t="s">
        <v>158</v>
      </c>
      <c r="J558" s="39">
        <f>G558*H558</f>
        <v>0</v>
      </c>
      <c r="K558" s="64" t="s">
        <v>2550</v>
      </c>
      <c r="M558" s="64" t="s">
        <v>2551</v>
      </c>
      <c r="P558" s="68">
        <f>$P$8</f>
        <v>0</v>
      </c>
      <c r="Q558" s="78"/>
      <c r="R558" s="71">
        <f>IF(Q558&gt;0,Q558,P558)</f>
        <v>0</v>
      </c>
      <c r="S558" s="32" t="str">
        <f t="shared" si="262"/>
        <v>-</v>
      </c>
      <c r="T558" s="2">
        <v>141.31</v>
      </c>
      <c r="U558" s="2"/>
      <c r="V558" s="49">
        <v>1.25</v>
      </c>
      <c r="W558" s="49">
        <f>T558*V558</f>
        <v>176.63749999999999</v>
      </c>
      <c r="X558" s="50">
        <f>R558*0.01</f>
        <v>0</v>
      </c>
      <c r="Y558" s="63">
        <f>W558-(W558*X558)</f>
        <v>176.63749999999999</v>
      </c>
      <c r="Z558" s="50">
        <f>ROUND(Y558,2)</f>
        <v>176.64</v>
      </c>
      <c r="AA558" s="51"/>
      <c r="AB558" s="52">
        <v>0.09</v>
      </c>
      <c r="AC558" s="50">
        <f>H558*AB558</f>
        <v>0</v>
      </c>
      <c r="AD558" s="50">
        <f>AC558*$P$7</f>
        <v>0</v>
      </c>
      <c r="AE558" s="50">
        <f>AB558*$P$7</f>
        <v>1.44</v>
      </c>
      <c r="AF558" s="53">
        <f>ROUND(AE558,2)</f>
        <v>1.44</v>
      </c>
      <c r="AH558" s="4">
        <f t="shared" ref="AH558:AH564" si="297">ROUNDUP(AN558,2)</f>
        <v>176.64</v>
      </c>
      <c r="AJ558" s="4">
        <f t="shared" ref="AJ558:AJ564" si="298">IF($V$4,AL558+AF558,AL558)</f>
        <v>176.64</v>
      </c>
      <c r="AL558" s="4">
        <f t="shared" ref="AL558:AL564" si="299">IF($V$5,Z558-Z558*10%,Z558)</f>
        <v>176.64</v>
      </c>
      <c r="AN558" s="4">
        <f t="shared" si="279"/>
        <v>176.64</v>
      </c>
      <c r="AO558" s="92"/>
      <c r="AQ558" s="93"/>
      <c r="AS558" s="93"/>
      <c r="AT558" s="93"/>
      <c r="AU558" s="93"/>
    </row>
    <row r="559" spans="1:47" x14ac:dyDescent="0.25">
      <c r="A559" s="202"/>
      <c r="B559" s="199" t="s">
        <v>2557</v>
      </c>
      <c r="C559" s="199"/>
      <c r="D559" s="199"/>
      <c r="E559" s="199"/>
      <c r="F559" s="199"/>
      <c r="G559" s="199"/>
      <c r="H559" s="199"/>
      <c r="I559" s="199"/>
      <c r="J559" s="199"/>
      <c r="O559" s="74" t="s">
        <v>2557</v>
      </c>
      <c r="P559" s="75"/>
      <c r="Q559" s="76"/>
      <c r="R559" s="71"/>
      <c r="S559" s="71"/>
      <c r="T559"/>
      <c r="U559"/>
      <c r="AB559"/>
      <c r="AC559"/>
      <c r="AD559"/>
      <c r="AE559"/>
      <c r="AN559" s="4"/>
      <c r="AO559" s="92"/>
      <c r="AQ559" s="93"/>
      <c r="AS559" s="93"/>
      <c r="AT559" s="93"/>
      <c r="AU559" s="93"/>
    </row>
    <row r="560" spans="1:47" ht="68.25" customHeight="1" x14ac:dyDescent="0.25">
      <c r="A560" s="204"/>
      <c r="B560" s="33" t="s">
        <v>2554</v>
      </c>
      <c r="C560" s="34" t="s">
        <v>2553</v>
      </c>
      <c r="D560" s="35">
        <v>1</v>
      </c>
      <c r="E560" s="86">
        <v>100</v>
      </c>
      <c r="F560" s="36">
        <v>200</v>
      </c>
      <c r="G560" s="59">
        <f>AH560</f>
        <v>105.43</v>
      </c>
      <c r="H560" s="37"/>
      <c r="I560" s="38" t="s">
        <v>158</v>
      </c>
      <c r="J560" s="39">
        <f>G560*H560</f>
        <v>0</v>
      </c>
      <c r="K560" s="64" t="s">
        <v>2555</v>
      </c>
      <c r="M560" s="64" t="s">
        <v>2556</v>
      </c>
      <c r="P560" s="68">
        <f>$P$8</f>
        <v>0</v>
      </c>
      <c r="Q560" s="78"/>
      <c r="R560" s="71">
        <f>IF(Q560&gt;0,Q560,P560)</f>
        <v>0</v>
      </c>
      <c r="S560" s="32" t="str">
        <f t="shared" si="262"/>
        <v>-</v>
      </c>
      <c r="T560" s="2">
        <v>84.34</v>
      </c>
      <c r="U560" s="2"/>
      <c r="V560" s="49">
        <v>1.25</v>
      </c>
      <c r="W560" s="49">
        <f>T560*V560</f>
        <v>105.42500000000001</v>
      </c>
      <c r="X560" s="50">
        <f>R560*0.01</f>
        <v>0</v>
      </c>
      <c r="Y560" s="63">
        <f>W560-(W560*X560)</f>
        <v>105.42500000000001</v>
      </c>
      <c r="Z560" s="50">
        <f>ROUND(Y560,2)</f>
        <v>105.43</v>
      </c>
      <c r="AA560" s="51"/>
      <c r="AB560" s="52">
        <v>5.5E-2</v>
      </c>
      <c r="AC560" s="50">
        <f>H560*AB560</f>
        <v>0</v>
      </c>
      <c r="AD560" s="50">
        <f>AC560*$P$7</f>
        <v>0</v>
      </c>
      <c r="AE560" s="50">
        <f>AB560*$P$7</f>
        <v>0.88</v>
      </c>
      <c r="AF560" s="53">
        <f>ROUND(AE560,2)</f>
        <v>0.88</v>
      </c>
      <c r="AH560" s="4">
        <f t="shared" si="297"/>
        <v>105.43</v>
      </c>
      <c r="AJ560" s="4">
        <f t="shared" si="298"/>
        <v>105.43</v>
      </c>
      <c r="AL560" s="4">
        <f t="shared" si="299"/>
        <v>105.43</v>
      </c>
      <c r="AN560" s="4">
        <f t="shared" si="279"/>
        <v>105.43</v>
      </c>
      <c r="AO560" s="92"/>
      <c r="AQ560" s="93"/>
      <c r="AS560" s="93"/>
      <c r="AT560" s="93"/>
      <c r="AU560" s="93"/>
    </row>
    <row r="561" spans="1:47" x14ac:dyDescent="0.25">
      <c r="A561" s="202"/>
      <c r="B561" s="199" t="s">
        <v>2559</v>
      </c>
      <c r="C561" s="199"/>
      <c r="D561" s="199"/>
      <c r="E561" s="199"/>
      <c r="F561" s="199"/>
      <c r="G561" s="199"/>
      <c r="H561" s="199"/>
      <c r="I561" s="199"/>
      <c r="J561" s="199"/>
      <c r="O561" s="74" t="s">
        <v>2560</v>
      </c>
      <c r="P561" s="75"/>
      <c r="Q561" s="76"/>
      <c r="R561" s="71"/>
      <c r="S561" s="71"/>
      <c r="T561"/>
      <c r="U561"/>
      <c r="AB561"/>
      <c r="AC561"/>
      <c r="AD561"/>
      <c r="AE561"/>
      <c r="AN561" s="4"/>
      <c r="AO561" s="92"/>
      <c r="AQ561" s="93"/>
      <c r="AS561" s="93"/>
      <c r="AT561" s="93"/>
      <c r="AU561" s="93"/>
    </row>
    <row r="562" spans="1:47" ht="68.25" customHeight="1" x14ac:dyDescent="0.25">
      <c r="A562" s="204"/>
      <c r="B562" s="33" t="s">
        <v>2561</v>
      </c>
      <c r="C562" s="34" t="s">
        <v>2558</v>
      </c>
      <c r="D562" s="43">
        <v>10</v>
      </c>
      <c r="E562" s="87">
        <v>10</v>
      </c>
      <c r="F562" s="36">
        <v>20</v>
      </c>
      <c r="G562" s="59">
        <f>AH562</f>
        <v>1263.1400000000001</v>
      </c>
      <c r="H562" s="37"/>
      <c r="I562" s="38" t="s">
        <v>158</v>
      </c>
      <c r="J562" s="39">
        <f>G562*H562</f>
        <v>0</v>
      </c>
      <c r="K562" s="64" t="s">
        <v>2563</v>
      </c>
      <c r="M562" s="64" t="s">
        <v>2562</v>
      </c>
      <c r="P562" s="68">
        <f>$P$8</f>
        <v>0</v>
      </c>
      <c r="Q562" s="78"/>
      <c r="R562" s="71">
        <f>IF(Q562&gt;0,Q562,P562)</f>
        <v>0</v>
      </c>
      <c r="S562" s="32" t="str">
        <f t="shared" si="262"/>
        <v>-</v>
      </c>
      <c r="T562" s="2">
        <v>1010.51</v>
      </c>
      <c r="U562" s="2"/>
      <c r="V562" s="49">
        <v>1.25</v>
      </c>
      <c r="W562" s="49">
        <f>T562*V562</f>
        <v>1263.1375</v>
      </c>
      <c r="X562" s="50">
        <f>R562*0.01</f>
        <v>0</v>
      </c>
      <c r="Y562" s="63">
        <f>W562-(W562*X562)</f>
        <v>1263.1375</v>
      </c>
      <c r="Z562" s="50">
        <f>ROUND(Y562,2)</f>
        <v>1263.1400000000001</v>
      </c>
      <c r="AA562" s="51"/>
      <c r="AB562" s="52">
        <v>0.77500000000000002</v>
      </c>
      <c r="AC562" s="50">
        <f>H562*AB562</f>
        <v>0</v>
      </c>
      <c r="AD562" s="50">
        <f>AC562*$P$7</f>
        <v>0</v>
      </c>
      <c r="AE562" s="50">
        <f>AB562*$P$7</f>
        <v>12.4</v>
      </c>
      <c r="AF562" s="53">
        <f>ROUND(AE562,2)</f>
        <v>12.4</v>
      </c>
      <c r="AH562" s="4">
        <f t="shared" si="297"/>
        <v>1263.1400000000001</v>
      </c>
      <c r="AJ562" s="4">
        <f t="shared" si="298"/>
        <v>1263.1400000000001</v>
      </c>
      <c r="AL562" s="4">
        <f t="shared" si="299"/>
        <v>1263.1400000000001</v>
      </c>
      <c r="AN562" s="4">
        <f t="shared" si="279"/>
        <v>1263.1400000000001</v>
      </c>
      <c r="AO562" s="92"/>
      <c r="AQ562" s="93"/>
      <c r="AS562" s="93"/>
      <c r="AT562" s="93"/>
      <c r="AU562" s="93"/>
    </row>
    <row r="563" spans="1:47" x14ac:dyDescent="0.25">
      <c r="A563" s="202"/>
      <c r="B563" s="199" t="s">
        <v>2565</v>
      </c>
      <c r="C563" s="199"/>
      <c r="D563" s="199"/>
      <c r="E563" s="199"/>
      <c r="F563" s="199"/>
      <c r="G563" s="199"/>
      <c r="H563" s="199"/>
      <c r="I563" s="199"/>
      <c r="J563" s="199"/>
      <c r="O563" s="74" t="s">
        <v>2565</v>
      </c>
      <c r="P563" s="75"/>
      <c r="Q563" s="76"/>
      <c r="R563" s="71"/>
      <c r="S563" s="71"/>
      <c r="T563"/>
      <c r="U563"/>
      <c r="AB563"/>
      <c r="AC563"/>
      <c r="AD563"/>
      <c r="AE563"/>
      <c r="AN563" s="4"/>
      <c r="AO563" s="92"/>
      <c r="AQ563" s="93"/>
      <c r="AS563" s="93"/>
      <c r="AT563" s="93"/>
      <c r="AU563" s="93"/>
    </row>
    <row r="564" spans="1:47" ht="58.5" customHeight="1" x14ac:dyDescent="0.25">
      <c r="A564" s="204"/>
      <c r="B564" s="33" t="s">
        <v>2566</v>
      </c>
      <c r="C564" s="34" t="s">
        <v>2564</v>
      </c>
      <c r="D564" s="35">
        <v>1</v>
      </c>
      <c r="E564" s="87">
        <v>25</v>
      </c>
      <c r="F564" s="36">
        <v>200</v>
      </c>
      <c r="G564" s="59">
        <f>AH564</f>
        <v>271.8</v>
      </c>
      <c r="H564" s="37"/>
      <c r="I564" s="38" t="s">
        <v>158</v>
      </c>
      <c r="J564" s="39">
        <f>G564*H564</f>
        <v>0</v>
      </c>
      <c r="K564" s="64" t="s">
        <v>2567</v>
      </c>
      <c r="M564" s="64" t="s">
        <v>2568</v>
      </c>
      <c r="P564" s="68">
        <f>$P$8</f>
        <v>0</v>
      </c>
      <c r="Q564" s="78"/>
      <c r="R564" s="71">
        <f>IF(Q564&gt;0,Q564,P564)</f>
        <v>0</v>
      </c>
      <c r="S564" s="32" t="str">
        <f t="shared" si="262"/>
        <v>-</v>
      </c>
      <c r="T564" s="2">
        <v>217.44</v>
      </c>
      <c r="U564" s="2"/>
      <c r="V564" s="49">
        <v>1.25</v>
      </c>
      <c r="W564" s="49">
        <f>T564*V564</f>
        <v>271.8</v>
      </c>
      <c r="X564" s="50">
        <f>R564*0.01</f>
        <v>0</v>
      </c>
      <c r="Y564" s="63">
        <f>W564-(W564*X564)</f>
        <v>271.8</v>
      </c>
      <c r="Z564" s="50">
        <f>ROUND(Y564,2)</f>
        <v>271.8</v>
      </c>
      <c r="AA564" s="51"/>
      <c r="AB564" s="52">
        <v>8.5000000000000006E-2</v>
      </c>
      <c r="AC564" s="50">
        <f>H564*AB564</f>
        <v>0</v>
      </c>
      <c r="AD564" s="50">
        <f>AC564*$P$7</f>
        <v>0</v>
      </c>
      <c r="AE564" s="50">
        <f>AB564*$P$7</f>
        <v>1.36</v>
      </c>
      <c r="AF564" s="53">
        <f>ROUND(AE564,2)</f>
        <v>1.36</v>
      </c>
      <c r="AH564" s="4">
        <f t="shared" si="297"/>
        <v>271.8</v>
      </c>
      <c r="AJ564" s="4">
        <f t="shared" si="298"/>
        <v>271.8</v>
      </c>
      <c r="AL564" s="4">
        <f t="shared" si="299"/>
        <v>271.8</v>
      </c>
      <c r="AN564" s="4">
        <f t="shared" si="279"/>
        <v>271.8</v>
      </c>
      <c r="AO564" s="92"/>
      <c r="AQ564" s="93"/>
      <c r="AS564" s="93"/>
      <c r="AT564" s="93"/>
      <c r="AU564" s="93"/>
    </row>
    <row r="565" spans="1:47" x14ac:dyDescent="0.25">
      <c r="A565" s="201"/>
      <c r="B565" s="199" t="s">
        <v>2313</v>
      </c>
      <c r="C565" s="199"/>
      <c r="D565" s="199"/>
      <c r="E565" s="199"/>
      <c r="F565" s="199"/>
      <c r="G565" s="199"/>
      <c r="H565" s="199"/>
      <c r="I565" s="199"/>
      <c r="J565" s="199"/>
      <c r="O565" s="74" t="s">
        <v>185</v>
      </c>
      <c r="P565" s="75"/>
      <c r="Q565" s="76"/>
      <c r="R565" s="71"/>
      <c r="S565" s="71"/>
      <c r="T565"/>
      <c r="U565"/>
      <c r="AB565"/>
      <c r="AC565"/>
      <c r="AD565"/>
      <c r="AE565"/>
      <c r="AN565" s="4"/>
      <c r="AO565" s="92"/>
      <c r="AQ565" s="93"/>
      <c r="AS565" s="93"/>
      <c r="AT565" s="93"/>
      <c r="AU565" s="93"/>
    </row>
    <row r="566" spans="1:47" ht="15" customHeight="1" x14ac:dyDescent="0.25">
      <c r="A566" s="201"/>
      <c r="B566" s="33" t="s">
        <v>226</v>
      </c>
      <c r="C566" s="97" t="s">
        <v>3521</v>
      </c>
      <c r="D566" s="43">
        <v>100</v>
      </c>
      <c r="E566" s="87" t="s">
        <v>2584</v>
      </c>
      <c r="F566" s="36">
        <v>20</v>
      </c>
      <c r="G566" s="59">
        <f t="shared" ref="G566:G574" si="300">AH566</f>
        <v>486.38</v>
      </c>
      <c r="H566" s="37"/>
      <c r="I566" s="38" t="s">
        <v>158</v>
      </c>
      <c r="J566" s="39">
        <f t="shared" ref="J566:J574" si="301">G566*H566</f>
        <v>0</v>
      </c>
      <c r="K566" s="64" t="s">
        <v>1346</v>
      </c>
      <c r="M566" s="64" t="s">
        <v>1347</v>
      </c>
      <c r="P566" s="68">
        <f t="shared" ref="P566:P574" si="302">$P$8</f>
        <v>0</v>
      </c>
      <c r="Q566" s="78"/>
      <c r="R566" s="71">
        <f t="shared" ref="R566:R574" si="303">IF(Q566&gt;0,Q566,P566)</f>
        <v>0</v>
      </c>
      <c r="S566" s="32" t="str">
        <f t="shared" si="262"/>
        <v>-</v>
      </c>
      <c r="T566" s="2">
        <v>389.1</v>
      </c>
      <c r="U566" s="2"/>
      <c r="V566" s="49">
        <v>1.25</v>
      </c>
      <c r="W566" s="49">
        <f t="shared" ref="W566:W574" si="304">T566*V566</f>
        <v>486.375</v>
      </c>
      <c r="X566" s="50">
        <f t="shared" ref="X566:X574" si="305">R566*0.01</f>
        <v>0</v>
      </c>
      <c r="Y566" s="63">
        <f t="shared" ref="Y566:Y574" si="306">W566-(W566*X566)</f>
        <v>486.375</v>
      </c>
      <c r="Z566" s="50">
        <f t="shared" ref="Z566:Z574" si="307">ROUND(Y566,2)</f>
        <v>486.38</v>
      </c>
      <c r="AA566" s="51"/>
      <c r="AB566" s="52">
        <v>1.23</v>
      </c>
      <c r="AC566" s="50">
        <f t="shared" ref="AC566:AC574" si="308">H566*AB566</f>
        <v>0</v>
      </c>
      <c r="AD566" s="50">
        <f t="shared" ref="AD566:AD574" si="309">AC566*$P$7</f>
        <v>0</v>
      </c>
      <c r="AE566" s="50">
        <f t="shared" ref="AE566:AE574" si="310">AB566*$P$7</f>
        <v>19.68</v>
      </c>
      <c r="AF566" s="53">
        <f>ROUND(AE566,2)</f>
        <v>19.68</v>
      </c>
      <c r="AH566" s="4">
        <f t="shared" ref="AH566:AH574" si="311">ROUNDUP(AN566,2)</f>
        <v>486.38</v>
      </c>
      <c r="AJ566" s="4">
        <f t="shared" ref="AJ566:AJ574" si="312">IF($V$4,AL566+AF566,AL566)</f>
        <v>486.38</v>
      </c>
      <c r="AL566" s="4">
        <f t="shared" ref="AL566:AL574" si="313">IF($V$5,Z566-Z566*10%,Z566)</f>
        <v>486.38</v>
      </c>
      <c r="AN566" s="4">
        <f t="shared" si="279"/>
        <v>486.38</v>
      </c>
      <c r="AO566" s="92"/>
      <c r="AQ566" s="93"/>
      <c r="AS566" s="93"/>
      <c r="AT566" s="93"/>
      <c r="AU566" s="93"/>
    </row>
    <row r="567" spans="1:47" ht="15" customHeight="1" x14ac:dyDescent="0.25">
      <c r="A567" s="201"/>
      <c r="B567" s="33" t="s">
        <v>227</v>
      </c>
      <c r="C567" s="97" t="s">
        <v>3522</v>
      </c>
      <c r="D567" s="43">
        <v>100</v>
      </c>
      <c r="E567" s="87" t="s">
        <v>2584</v>
      </c>
      <c r="F567" s="36">
        <v>20</v>
      </c>
      <c r="G567" s="59">
        <f t="shared" si="300"/>
        <v>477</v>
      </c>
      <c r="H567" s="37"/>
      <c r="I567" s="38" t="s">
        <v>158</v>
      </c>
      <c r="J567" s="39">
        <f t="shared" si="301"/>
        <v>0</v>
      </c>
      <c r="K567" s="64" t="s">
        <v>1348</v>
      </c>
      <c r="M567" s="64" t="s">
        <v>1349</v>
      </c>
      <c r="P567" s="68">
        <f t="shared" si="302"/>
        <v>0</v>
      </c>
      <c r="Q567" s="78"/>
      <c r="R567" s="71">
        <f t="shared" si="303"/>
        <v>0</v>
      </c>
      <c r="S567" s="32" t="str">
        <f t="shared" si="262"/>
        <v>-</v>
      </c>
      <c r="T567" s="2">
        <v>381.6</v>
      </c>
      <c r="U567" s="2"/>
      <c r="V567" s="49">
        <v>1.25</v>
      </c>
      <c r="W567" s="49">
        <f t="shared" si="304"/>
        <v>477</v>
      </c>
      <c r="X567" s="50">
        <f t="shared" si="305"/>
        <v>0</v>
      </c>
      <c r="Y567" s="63">
        <f t="shared" si="306"/>
        <v>477</v>
      </c>
      <c r="Z567" s="50">
        <f t="shared" si="307"/>
        <v>477</v>
      </c>
      <c r="AA567" s="51"/>
      <c r="AB567" s="52">
        <v>1</v>
      </c>
      <c r="AC567" s="50">
        <f t="shared" si="308"/>
        <v>0</v>
      </c>
      <c r="AD567" s="50">
        <f t="shared" si="309"/>
        <v>0</v>
      </c>
      <c r="AE567" s="50">
        <f t="shared" si="310"/>
        <v>16</v>
      </c>
      <c r="AF567" s="53">
        <f>ROUND(AE567,2)</f>
        <v>16</v>
      </c>
      <c r="AH567" s="4">
        <f t="shared" si="311"/>
        <v>477</v>
      </c>
      <c r="AJ567" s="4">
        <f t="shared" si="312"/>
        <v>477</v>
      </c>
      <c r="AL567" s="4">
        <f t="shared" si="313"/>
        <v>477</v>
      </c>
      <c r="AN567" s="4">
        <f t="shared" si="279"/>
        <v>477</v>
      </c>
      <c r="AO567" s="92"/>
      <c r="AQ567" s="93"/>
      <c r="AS567" s="93"/>
      <c r="AT567" s="93"/>
      <c r="AU567" s="93"/>
    </row>
    <row r="568" spans="1:47" ht="15" customHeight="1" x14ac:dyDescent="0.25">
      <c r="A568" s="201"/>
      <c r="B568" s="33" t="s">
        <v>228</v>
      </c>
      <c r="C568" s="97" t="s">
        <v>3523</v>
      </c>
      <c r="D568" s="43">
        <v>100</v>
      </c>
      <c r="E568" s="87" t="s">
        <v>2584</v>
      </c>
      <c r="F568" s="36">
        <v>20</v>
      </c>
      <c r="G568" s="59">
        <f t="shared" si="300"/>
        <v>486.38</v>
      </c>
      <c r="H568" s="37"/>
      <c r="I568" s="38" t="s">
        <v>158</v>
      </c>
      <c r="J568" s="39">
        <f t="shared" si="301"/>
        <v>0</v>
      </c>
      <c r="K568" s="64" t="s">
        <v>1350</v>
      </c>
      <c r="M568" s="64" t="s">
        <v>1351</v>
      </c>
      <c r="P568" s="68">
        <f t="shared" si="302"/>
        <v>0</v>
      </c>
      <c r="Q568" s="78"/>
      <c r="R568" s="71">
        <f t="shared" si="303"/>
        <v>0</v>
      </c>
      <c r="S568" s="32" t="str">
        <f t="shared" si="262"/>
        <v>-</v>
      </c>
      <c r="T568" s="2">
        <v>389.1</v>
      </c>
      <c r="U568" s="2"/>
      <c r="V568" s="49">
        <v>1.25</v>
      </c>
      <c r="W568" s="49">
        <f t="shared" si="304"/>
        <v>486.375</v>
      </c>
      <c r="X568" s="50">
        <f t="shared" si="305"/>
        <v>0</v>
      </c>
      <c r="Y568" s="63">
        <f t="shared" si="306"/>
        <v>486.375</v>
      </c>
      <c r="Z568" s="50">
        <f t="shared" si="307"/>
        <v>486.38</v>
      </c>
      <c r="AA568" s="51"/>
      <c r="AB568" s="52">
        <v>0.82499999999999996</v>
      </c>
      <c r="AC568" s="50">
        <f t="shared" si="308"/>
        <v>0</v>
      </c>
      <c r="AD568" s="50">
        <f t="shared" si="309"/>
        <v>0</v>
      </c>
      <c r="AE568" s="50">
        <f t="shared" si="310"/>
        <v>13.2</v>
      </c>
      <c r="AF568" s="53">
        <f>ROUND(AE568,2)</f>
        <v>13.2</v>
      </c>
      <c r="AH568" s="4">
        <f t="shared" si="311"/>
        <v>486.38</v>
      </c>
      <c r="AJ568" s="4">
        <f t="shared" si="312"/>
        <v>486.38</v>
      </c>
      <c r="AL568" s="4">
        <f t="shared" si="313"/>
        <v>486.38</v>
      </c>
      <c r="AN568" s="4">
        <f t="shared" si="279"/>
        <v>486.38</v>
      </c>
      <c r="AO568" s="92"/>
      <c r="AQ568" s="93"/>
      <c r="AS568" s="93"/>
      <c r="AT568" s="93"/>
      <c r="AU568" s="93"/>
    </row>
    <row r="569" spans="1:47" ht="15" customHeight="1" x14ac:dyDescent="0.25">
      <c r="A569" s="201"/>
      <c r="B569" s="33" t="s">
        <v>263</v>
      </c>
      <c r="C569" s="97" t="s">
        <v>3524</v>
      </c>
      <c r="D569" s="43">
        <v>100</v>
      </c>
      <c r="E569" s="87" t="s">
        <v>2584</v>
      </c>
      <c r="F569" s="36">
        <v>20</v>
      </c>
      <c r="G569" s="59">
        <f t="shared" si="300"/>
        <v>476.65</v>
      </c>
      <c r="H569" s="37"/>
      <c r="I569" s="38" t="s">
        <v>158</v>
      </c>
      <c r="J569" s="39">
        <f t="shared" si="301"/>
        <v>0</v>
      </c>
      <c r="K569" s="64" t="s">
        <v>1352</v>
      </c>
      <c r="M569" s="64" t="s">
        <v>1353</v>
      </c>
      <c r="P569" s="68">
        <f t="shared" si="302"/>
        <v>0</v>
      </c>
      <c r="Q569" s="78"/>
      <c r="R569" s="71">
        <f t="shared" si="303"/>
        <v>0</v>
      </c>
      <c r="S569" s="32" t="str">
        <f t="shared" si="262"/>
        <v>-</v>
      </c>
      <c r="T569" s="2">
        <v>381.32</v>
      </c>
      <c r="U569" s="2"/>
      <c r="V569" s="49">
        <v>1.25</v>
      </c>
      <c r="W569" s="49">
        <f t="shared" si="304"/>
        <v>476.65</v>
      </c>
      <c r="X569" s="50">
        <f t="shared" si="305"/>
        <v>0</v>
      </c>
      <c r="Y569" s="63">
        <f t="shared" si="306"/>
        <v>476.65</v>
      </c>
      <c r="Z569" s="50">
        <f t="shared" si="307"/>
        <v>476.65</v>
      </c>
      <c r="AA569" s="51"/>
      <c r="AB569" s="52">
        <v>0.82499999999999996</v>
      </c>
      <c r="AC569" s="50">
        <f t="shared" si="308"/>
        <v>0</v>
      </c>
      <c r="AD569" s="50">
        <f t="shared" si="309"/>
        <v>0</v>
      </c>
      <c r="AE569" s="50">
        <f t="shared" si="310"/>
        <v>13.2</v>
      </c>
      <c r="AF569" s="53">
        <f>ROUND(AE569,2)</f>
        <v>13.2</v>
      </c>
      <c r="AH569" s="4">
        <f t="shared" si="311"/>
        <v>476.65</v>
      </c>
      <c r="AJ569" s="4">
        <f t="shared" si="312"/>
        <v>476.65</v>
      </c>
      <c r="AL569" s="4">
        <f t="shared" si="313"/>
        <v>476.65</v>
      </c>
      <c r="AN569" s="4">
        <f t="shared" si="279"/>
        <v>476.65</v>
      </c>
      <c r="AO569" s="92"/>
      <c r="AQ569" s="93"/>
      <c r="AS569" s="93"/>
      <c r="AT569" s="93"/>
      <c r="AU569" s="93"/>
    </row>
    <row r="570" spans="1:47" ht="15" customHeight="1" x14ac:dyDescent="0.25">
      <c r="A570" s="201"/>
      <c r="B570" s="33" t="s">
        <v>264</v>
      </c>
      <c r="C570" s="97" t="s">
        <v>3525</v>
      </c>
      <c r="D570" s="43">
        <v>100</v>
      </c>
      <c r="E570" s="87" t="s">
        <v>2584</v>
      </c>
      <c r="F570" s="36">
        <v>20</v>
      </c>
      <c r="G570" s="59">
        <f t="shared" si="300"/>
        <v>476.65</v>
      </c>
      <c r="H570" s="37"/>
      <c r="I570" s="38" t="s">
        <v>158</v>
      </c>
      <c r="J570" s="39">
        <f t="shared" si="301"/>
        <v>0</v>
      </c>
      <c r="K570" s="64" t="s">
        <v>1354</v>
      </c>
      <c r="M570" s="64" t="s">
        <v>1355</v>
      </c>
      <c r="P570" s="68">
        <f t="shared" si="302"/>
        <v>0</v>
      </c>
      <c r="Q570" s="78"/>
      <c r="R570" s="71">
        <f t="shared" si="303"/>
        <v>0</v>
      </c>
      <c r="S570" s="32" t="str">
        <f t="shared" si="262"/>
        <v>-</v>
      </c>
      <c r="T570" s="2">
        <v>381.32</v>
      </c>
      <c r="U570" s="2"/>
      <c r="V570" s="49">
        <v>1.25</v>
      </c>
      <c r="W570" s="49">
        <f t="shared" si="304"/>
        <v>476.65</v>
      </c>
      <c r="X570" s="50">
        <f t="shared" si="305"/>
        <v>0</v>
      </c>
      <c r="Y570" s="63">
        <f t="shared" si="306"/>
        <v>476.65</v>
      </c>
      <c r="Z570" s="50">
        <f t="shared" si="307"/>
        <v>476.65</v>
      </c>
      <c r="AA570" s="51"/>
      <c r="AB570" s="52">
        <v>0.77500000000000002</v>
      </c>
      <c r="AC570" s="50">
        <f t="shared" si="308"/>
        <v>0</v>
      </c>
      <c r="AD570" s="50">
        <f t="shared" si="309"/>
        <v>0</v>
      </c>
      <c r="AE570" s="50">
        <f t="shared" si="310"/>
        <v>12.4</v>
      </c>
      <c r="AF570" s="53">
        <f>ROUND(AE570,2)</f>
        <v>12.4</v>
      </c>
      <c r="AH570" s="4">
        <f t="shared" si="311"/>
        <v>476.65</v>
      </c>
      <c r="AJ570" s="4">
        <f t="shared" si="312"/>
        <v>476.65</v>
      </c>
      <c r="AL570" s="4">
        <f t="shared" si="313"/>
        <v>476.65</v>
      </c>
      <c r="AN570" s="4">
        <f t="shared" si="279"/>
        <v>476.65</v>
      </c>
      <c r="AO570" s="92"/>
      <c r="AQ570" s="93"/>
      <c r="AS570" s="93"/>
      <c r="AT570" s="93"/>
      <c r="AU570" s="93"/>
    </row>
    <row r="571" spans="1:47" ht="15" customHeight="1" x14ac:dyDescent="0.25">
      <c r="A571" s="201"/>
      <c r="B571" s="33" t="s">
        <v>549</v>
      </c>
      <c r="C571" s="97" t="s">
        <v>3526</v>
      </c>
      <c r="D571" s="43">
        <v>100</v>
      </c>
      <c r="E571" s="87" t="s">
        <v>2584</v>
      </c>
      <c r="F571" s="36">
        <v>20</v>
      </c>
      <c r="G571" s="59">
        <f t="shared" si="300"/>
        <v>476.65</v>
      </c>
      <c r="H571" s="37"/>
      <c r="I571" s="38" t="s">
        <v>158</v>
      </c>
      <c r="J571" s="39">
        <f t="shared" si="301"/>
        <v>0</v>
      </c>
      <c r="K571" s="64" t="s">
        <v>1356</v>
      </c>
      <c r="M571" s="64" t="s">
        <v>1357</v>
      </c>
      <c r="P571" s="68">
        <f t="shared" si="302"/>
        <v>0</v>
      </c>
      <c r="Q571" s="78"/>
      <c r="R571" s="71">
        <f t="shared" si="303"/>
        <v>0</v>
      </c>
      <c r="S571" s="32" t="str">
        <f t="shared" si="262"/>
        <v>-</v>
      </c>
      <c r="T571" s="2">
        <v>381.32</v>
      </c>
      <c r="U571" s="2"/>
      <c r="V571" s="49">
        <v>1.25</v>
      </c>
      <c r="W571" s="49">
        <f t="shared" si="304"/>
        <v>476.65</v>
      </c>
      <c r="X571" s="50">
        <f t="shared" si="305"/>
        <v>0</v>
      </c>
      <c r="Y571" s="63">
        <f t="shared" si="306"/>
        <v>476.65</v>
      </c>
      <c r="Z571" s="50">
        <f t="shared" si="307"/>
        <v>476.65</v>
      </c>
      <c r="AA571" s="51"/>
      <c r="AB571" s="52">
        <v>0.75</v>
      </c>
      <c r="AC571" s="50">
        <f t="shared" si="308"/>
        <v>0</v>
      </c>
      <c r="AD571" s="50">
        <f t="shared" si="309"/>
        <v>0</v>
      </c>
      <c r="AE571" s="50">
        <f t="shared" si="310"/>
        <v>12</v>
      </c>
      <c r="AF571" s="53">
        <f t="shared" ref="AF571:AF682" si="314">ROUND(AE571,2)</f>
        <v>12</v>
      </c>
      <c r="AH571" s="4">
        <f t="shared" si="311"/>
        <v>476.65</v>
      </c>
      <c r="AJ571" s="4">
        <f t="shared" si="312"/>
        <v>476.65</v>
      </c>
      <c r="AL571" s="4">
        <f t="shared" si="313"/>
        <v>476.65</v>
      </c>
      <c r="AN571" s="4">
        <f t="shared" si="279"/>
        <v>476.65</v>
      </c>
      <c r="AO571" s="92"/>
      <c r="AQ571" s="93"/>
      <c r="AS571" s="93"/>
      <c r="AT571" s="93"/>
      <c r="AU571" s="93"/>
    </row>
    <row r="572" spans="1:47" ht="15" customHeight="1" x14ac:dyDescent="0.25">
      <c r="A572" s="201"/>
      <c r="B572" s="33" t="s">
        <v>550</v>
      </c>
      <c r="C572" s="97" t="s">
        <v>3527</v>
      </c>
      <c r="D572" s="43">
        <v>100</v>
      </c>
      <c r="E572" s="87" t="s">
        <v>2584</v>
      </c>
      <c r="F572" s="36">
        <v>20</v>
      </c>
      <c r="G572" s="59">
        <f t="shared" si="300"/>
        <v>476.65</v>
      </c>
      <c r="H572" s="37"/>
      <c r="I572" s="38" t="s">
        <v>158</v>
      </c>
      <c r="J572" s="39">
        <f t="shared" si="301"/>
        <v>0</v>
      </c>
      <c r="K572" s="64" t="s">
        <v>1358</v>
      </c>
      <c r="M572" s="64" t="s">
        <v>1359</v>
      </c>
      <c r="P572" s="68">
        <f t="shared" si="302"/>
        <v>0</v>
      </c>
      <c r="Q572" s="78"/>
      <c r="R572" s="71">
        <f t="shared" si="303"/>
        <v>0</v>
      </c>
      <c r="S572" s="32" t="str">
        <f t="shared" si="262"/>
        <v>-</v>
      </c>
      <c r="T572" s="2">
        <v>381.32</v>
      </c>
      <c r="U572" s="2"/>
      <c r="V572" s="49">
        <v>1.25</v>
      </c>
      <c r="W572" s="49">
        <f t="shared" si="304"/>
        <v>476.65</v>
      </c>
      <c r="X572" s="50">
        <f t="shared" si="305"/>
        <v>0</v>
      </c>
      <c r="Y572" s="63">
        <f t="shared" si="306"/>
        <v>476.65</v>
      </c>
      <c r="Z572" s="50">
        <f t="shared" si="307"/>
        <v>476.65</v>
      </c>
      <c r="AA572" s="51"/>
      <c r="AB572" s="52">
        <v>0.7</v>
      </c>
      <c r="AC572" s="50">
        <f t="shared" si="308"/>
        <v>0</v>
      </c>
      <c r="AD572" s="50">
        <f t="shared" si="309"/>
        <v>0</v>
      </c>
      <c r="AE572" s="50">
        <f t="shared" si="310"/>
        <v>11.2</v>
      </c>
      <c r="AF572" s="53">
        <f t="shared" si="314"/>
        <v>11.2</v>
      </c>
      <c r="AH572" s="4">
        <f t="shared" si="311"/>
        <v>476.65</v>
      </c>
      <c r="AJ572" s="4">
        <f t="shared" si="312"/>
        <v>476.65</v>
      </c>
      <c r="AL572" s="4">
        <f t="shared" si="313"/>
        <v>476.65</v>
      </c>
      <c r="AN572" s="4">
        <f t="shared" si="279"/>
        <v>476.65</v>
      </c>
      <c r="AO572" s="92"/>
      <c r="AQ572" s="93"/>
      <c r="AS572" s="93"/>
      <c r="AT572" s="93"/>
      <c r="AU572" s="93"/>
    </row>
    <row r="573" spans="1:47" ht="15" customHeight="1" x14ac:dyDescent="0.25">
      <c r="A573" s="201"/>
      <c r="B573" s="33" t="s">
        <v>613</v>
      </c>
      <c r="C573" s="97" t="s">
        <v>3528</v>
      </c>
      <c r="D573" s="43">
        <v>100</v>
      </c>
      <c r="E573" s="87" t="s">
        <v>2584</v>
      </c>
      <c r="F573" s="36">
        <v>20</v>
      </c>
      <c r="G573" s="59">
        <f t="shared" si="300"/>
        <v>476.65</v>
      </c>
      <c r="H573" s="37"/>
      <c r="I573" s="38" t="s">
        <v>158</v>
      </c>
      <c r="J573" s="39">
        <f t="shared" si="301"/>
        <v>0</v>
      </c>
      <c r="K573" s="64" t="s">
        <v>1360</v>
      </c>
      <c r="M573" s="64" t="s">
        <v>1361</v>
      </c>
      <c r="P573" s="68">
        <f t="shared" si="302"/>
        <v>0</v>
      </c>
      <c r="Q573" s="78"/>
      <c r="R573" s="71">
        <f t="shared" si="303"/>
        <v>0</v>
      </c>
      <c r="S573" s="32" t="str">
        <f t="shared" si="262"/>
        <v>-</v>
      </c>
      <c r="T573" s="2">
        <v>381.32</v>
      </c>
      <c r="U573" s="2"/>
      <c r="V573" s="49">
        <v>1.25</v>
      </c>
      <c r="W573" s="49">
        <f t="shared" si="304"/>
        <v>476.65</v>
      </c>
      <c r="X573" s="50">
        <f t="shared" si="305"/>
        <v>0</v>
      </c>
      <c r="Y573" s="63">
        <f t="shared" si="306"/>
        <v>476.65</v>
      </c>
      <c r="Z573" s="50">
        <f t="shared" si="307"/>
        <v>476.65</v>
      </c>
      <c r="AA573" s="51"/>
      <c r="AB573" s="52">
        <v>0.65</v>
      </c>
      <c r="AC573" s="50">
        <f t="shared" si="308"/>
        <v>0</v>
      </c>
      <c r="AD573" s="50">
        <f t="shared" si="309"/>
        <v>0</v>
      </c>
      <c r="AE573" s="50">
        <f t="shared" si="310"/>
        <v>10.4</v>
      </c>
      <c r="AF573" s="53">
        <f t="shared" si="314"/>
        <v>10.4</v>
      </c>
      <c r="AH573" s="4">
        <f t="shared" si="311"/>
        <v>476.65</v>
      </c>
      <c r="AJ573" s="4">
        <f t="shared" si="312"/>
        <v>476.65</v>
      </c>
      <c r="AL573" s="4">
        <f t="shared" si="313"/>
        <v>476.65</v>
      </c>
      <c r="AN573" s="4">
        <f t="shared" si="279"/>
        <v>476.65</v>
      </c>
      <c r="AO573" s="92"/>
      <c r="AQ573" s="93"/>
      <c r="AS573" s="93"/>
      <c r="AT573" s="93"/>
      <c r="AU573" s="93"/>
    </row>
    <row r="574" spans="1:47" ht="15" customHeight="1" x14ac:dyDescent="0.25">
      <c r="A574" s="201"/>
      <c r="B574" s="33" t="s">
        <v>614</v>
      </c>
      <c r="C574" s="97" t="s">
        <v>3529</v>
      </c>
      <c r="D574" s="43">
        <v>100</v>
      </c>
      <c r="E574" s="87" t="s">
        <v>2584</v>
      </c>
      <c r="F574" s="36">
        <v>20</v>
      </c>
      <c r="G574" s="59">
        <f t="shared" si="300"/>
        <v>476.65</v>
      </c>
      <c r="H574" s="37"/>
      <c r="I574" s="38" t="s">
        <v>158</v>
      </c>
      <c r="J574" s="39">
        <f t="shared" si="301"/>
        <v>0</v>
      </c>
      <c r="K574" s="64" t="s">
        <v>1362</v>
      </c>
      <c r="M574" s="64" t="s">
        <v>1363</v>
      </c>
      <c r="P574" s="68">
        <f t="shared" si="302"/>
        <v>0</v>
      </c>
      <c r="Q574" s="78"/>
      <c r="R574" s="71">
        <f t="shared" si="303"/>
        <v>0</v>
      </c>
      <c r="S574" s="32" t="str">
        <f t="shared" si="262"/>
        <v>-</v>
      </c>
      <c r="T574" s="2">
        <v>381.32</v>
      </c>
      <c r="U574" s="2"/>
      <c r="V574" s="49">
        <v>1.25</v>
      </c>
      <c r="W574" s="49">
        <f t="shared" si="304"/>
        <v>476.65</v>
      </c>
      <c r="X574" s="50">
        <f t="shared" si="305"/>
        <v>0</v>
      </c>
      <c r="Y574" s="63">
        <f t="shared" si="306"/>
        <v>476.65</v>
      </c>
      <c r="Z574" s="50">
        <f t="shared" si="307"/>
        <v>476.65</v>
      </c>
      <c r="AA574" s="51"/>
      <c r="AB574" s="52">
        <v>0.6</v>
      </c>
      <c r="AC574" s="50">
        <f t="shared" si="308"/>
        <v>0</v>
      </c>
      <c r="AD574" s="50">
        <f t="shared" si="309"/>
        <v>0</v>
      </c>
      <c r="AE574" s="50">
        <f t="shared" si="310"/>
        <v>9.6</v>
      </c>
      <c r="AF574" s="53">
        <f t="shared" si="314"/>
        <v>9.6</v>
      </c>
      <c r="AH574" s="4">
        <f t="shared" si="311"/>
        <v>476.65</v>
      </c>
      <c r="AJ574" s="4">
        <f t="shared" si="312"/>
        <v>476.65</v>
      </c>
      <c r="AL574" s="4">
        <f t="shared" si="313"/>
        <v>476.65</v>
      </c>
      <c r="AN574" s="4">
        <f t="shared" si="279"/>
        <v>476.65</v>
      </c>
      <c r="AO574" s="92"/>
      <c r="AQ574" s="93"/>
      <c r="AS574" s="93"/>
      <c r="AT574" s="93"/>
      <c r="AU574" s="93"/>
    </row>
    <row r="575" spans="1:47" x14ac:dyDescent="0.25">
      <c r="A575" s="202"/>
      <c r="B575" s="199" t="s">
        <v>2312</v>
      </c>
      <c r="C575" s="199"/>
      <c r="D575" s="199"/>
      <c r="E575" s="199"/>
      <c r="F575" s="199"/>
      <c r="G575" s="199"/>
      <c r="H575" s="199"/>
      <c r="I575" s="199"/>
      <c r="J575" s="199"/>
      <c r="O575" s="74" t="s">
        <v>185</v>
      </c>
      <c r="P575" s="75"/>
      <c r="Q575" s="76"/>
      <c r="R575" s="71"/>
      <c r="S575" s="71"/>
      <c r="T575"/>
      <c r="U575"/>
      <c r="AB575"/>
      <c r="AC575"/>
      <c r="AD575"/>
      <c r="AE575"/>
      <c r="AN575" s="4"/>
      <c r="AO575" s="92"/>
      <c r="AQ575" s="93"/>
      <c r="AS575" s="93"/>
      <c r="AT575" s="93"/>
      <c r="AU575" s="93"/>
    </row>
    <row r="576" spans="1:47" ht="15" customHeight="1" x14ac:dyDescent="0.25">
      <c r="A576" s="203"/>
      <c r="B576" s="33" t="s">
        <v>2282</v>
      </c>
      <c r="C576" s="34" t="s">
        <v>2272</v>
      </c>
      <c r="D576" s="43">
        <v>10</v>
      </c>
      <c r="E576" s="87">
        <v>10</v>
      </c>
      <c r="F576" s="36">
        <v>200</v>
      </c>
      <c r="G576" s="59">
        <f t="shared" ref="G576:G583" si="315">AH576</f>
        <v>81.540000000000006</v>
      </c>
      <c r="H576" s="37"/>
      <c r="I576" s="38" t="s">
        <v>158</v>
      </c>
      <c r="J576" s="39">
        <f t="shared" ref="J576:J585" si="316">G576*H576</f>
        <v>0</v>
      </c>
      <c r="K576" s="64" t="s">
        <v>2292</v>
      </c>
      <c r="M576" s="64" t="s">
        <v>2302</v>
      </c>
      <c r="P576" s="68">
        <f t="shared" ref="P576:P585" si="317">$P$8</f>
        <v>0</v>
      </c>
      <c r="Q576" s="78"/>
      <c r="R576" s="71">
        <f t="shared" ref="R576:R583" si="318">IF(Q576&gt;0,Q576,P576)</f>
        <v>0</v>
      </c>
      <c r="S576" s="32" t="str">
        <f t="shared" si="262"/>
        <v>-</v>
      </c>
      <c r="T576" s="2">
        <v>65.227999999999994</v>
      </c>
      <c r="U576" s="2"/>
      <c r="V576" s="49">
        <v>1.25</v>
      </c>
      <c r="W576" s="49">
        <f t="shared" ref="W576:W585" si="319">T576*V576</f>
        <v>81.534999999999997</v>
      </c>
      <c r="X576" s="50">
        <f t="shared" ref="X576:X585" si="320">R576*0.01</f>
        <v>0</v>
      </c>
      <c r="Y576" s="63">
        <f t="shared" ref="Y576:Y583" si="321">W576-(W576*X576)</f>
        <v>81.534999999999997</v>
      </c>
      <c r="Z576" s="50">
        <f t="shared" ref="Z576:Z583" si="322">ROUND(Y576,2)</f>
        <v>81.540000000000006</v>
      </c>
      <c r="AA576" s="51"/>
      <c r="AB576" s="52">
        <v>0.125</v>
      </c>
      <c r="AC576" s="50">
        <f t="shared" ref="AC576:AC585" si="323">H576*AB576</f>
        <v>0</v>
      </c>
      <c r="AD576" s="50">
        <f t="shared" ref="AD576:AD583" si="324">AC576*$P$7</f>
        <v>0</v>
      </c>
      <c r="AE576" s="50">
        <f t="shared" ref="AE576:AE583" si="325">AB576*$P$7</f>
        <v>2</v>
      </c>
      <c r="AF576" s="53">
        <f t="shared" ref="AF576:AF583" si="326">ROUND(AE576,2)</f>
        <v>2</v>
      </c>
      <c r="AH576" s="4">
        <f t="shared" ref="AH576:AH583" si="327">ROUNDUP(AN576,2)</f>
        <v>81.540000000000006</v>
      </c>
      <c r="AJ576" s="4">
        <f t="shared" ref="AJ576:AJ583" si="328">IF($V$4,AL576+AF576,AL576)</f>
        <v>81.540000000000006</v>
      </c>
      <c r="AL576" s="4">
        <f t="shared" ref="AL576:AL583" si="329">IF($V$5,Z576-Z576*10%,Z576)</f>
        <v>81.540000000000006</v>
      </c>
      <c r="AN576" s="4">
        <f t="shared" si="279"/>
        <v>81.540000000000006</v>
      </c>
      <c r="AO576" s="92"/>
      <c r="AQ576" s="93"/>
      <c r="AS576" s="93"/>
      <c r="AT576" s="93"/>
      <c r="AU576" s="93"/>
    </row>
    <row r="577" spans="1:47" ht="15" customHeight="1" x14ac:dyDescent="0.25">
      <c r="A577" s="203"/>
      <c r="B577" s="33" t="s">
        <v>2283</v>
      </c>
      <c r="C577" s="34" t="s">
        <v>2273</v>
      </c>
      <c r="D577" s="43">
        <v>10</v>
      </c>
      <c r="E577" s="87">
        <v>10</v>
      </c>
      <c r="F577" s="36">
        <v>200</v>
      </c>
      <c r="G577" s="59">
        <f t="shared" si="315"/>
        <v>95.72</v>
      </c>
      <c r="H577" s="37"/>
      <c r="I577" s="38" t="s">
        <v>158</v>
      </c>
      <c r="J577" s="39">
        <f t="shared" si="316"/>
        <v>0</v>
      </c>
      <c r="K577" s="64" t="s">
        <v>2293</v>
      </c>
      <c r="M577" s="64" t="s">
        <v>2303</v>
      </c>
      <c r="P577" s="68">
        <f t="shared" si="317"/>
        <v>0</v>
      </c>
      <c r="Q577" s="78"/>
      <c r="R577" s="71">
        <f t="shared" si="318"/>
        <v>0</v>
      </c>
      <c r="S577" s="32" t="str">
        <f t="shared" si="262"/>
        <v>-</v>
      </c>
      <c r="T577" s="2">
        <v>76.572000000000003</v>
      </c>
      <c r="U577" s="2"/>
      <c r="V577" s="49">
        <v>1.25</v>
      </c>
      <c r="W577" s="49">
        <f t="shared" si="319"/>
        <v>95.715000000000003</v>
      </c>
      <c r="X577" s="50">
        <f t="shared" si="320"/>
        <v>0</v>
      </c>
      <c r="Y577" s="63">
        <f t="shared" si="321"/>
        <v>95.715000000000003</v>
      </c>
      <c r="Z577" s="50">
        <f t="shared" si="322"/>
        <v>95.72</v>
      </c>
      <c r="AA577" s="51"/>
      <c r="AB577" s="52">
        <v>0.12300000000000001</v>
      </c>
      <c r="AC577" s="50">
        <f t="shared" si="323"/>
        <v>0</v>
      </c>
      <c r="AD577" s="50">
        <f t="shared" si="324"/>
        <v>0</v>
      </c>
      <c r="AE577" s="50">
        <f t="shared" si="325"/>
        <v>1.9680000000000002</v>
      </c>
      <c r="AF577" s="53">
        <f t="shared" si="326"/>
        <v>1.97</v>
      </c>
      <c r="AH577" s="4">
        <f t="shared" si="327"/>
        <v>95.72</v>
      </c>
      <c r="AJ577" s="4">
        <f t="shared" si="328"/>
        <v>95.72</v>
      </c>
      <c r="AL577" s="4">
        <f t="shared" si="329"/>
        <v>95.72</v>
      </c>
      <c r="AN577" s="4">
        <f t="shared" si="279"/>
        <v>95.72</v>
      </c>
      <c r="AO577" s="92"/>
      <c r="AQ577" s="93"/>
      <c r="AS577" s="93"/>
      <c r="AT577" s="93"/>
      <c r="AU577" s="93"/>
    </row>
    <row r="578" spans="1:47" ht="15" customHeight="1" x14ac:dyDescent="0.25">
      <c r="A578" s="203"/>
      <c r="B578" s="33" t="s">
        <v>2284</v>
      </c>
      <c r="C578" s="34" t="s">
        <v>2274</v>
      </c>
      <c r="D578" s="43">
        <v>10</v>
      </c>
      <c r="E578" s="87">
        <v>10</v>
      </c>
      <c r="F578" s="36">
        <v>200</v>
      </c>
      <c r="G578" s="59">
        <f t="shared" si="315"/>
        <v>81.540000000000006</v>
      </c>
      <c r="H578" s="37"/>
      <c r="I578" s="38" t="s">
        <v>158</v>
      </c>
      <c r="J578" s="39">
        <f t="shared" si="316"/>
        <v>0</v>
      </c>
      <c r="K578" s="64" t="s">
        <v>2294</v>
      </c>
      <c r="M578" s="64" t="s">
        <v>2304</v>
      </c>
      <c r="P578" s="68">
        <f t="shared" si="317"/>
        <v>0</v>
      </c>
      <c r="Q578" s="78"/>
      <c r="R578" s="71">
        <f t="shared" si="318"/>
        <v>0</v>
      </c>
      <c r="S578" s="32" t="str">
        <f t="shared" si="262"/>
        <v>-</v>
      </c>
      <c r="T578" s="2">
        <v>65.227999999999994</v>
      </c>
      <c r="U578" s="2"/>
      <c r="V578" s="49">
        <v>1.25</v>
      </c>
      <c r="W578" s="49">
        <f t="shared" si="319"/>
        <v>81.534999999999997</v>
      </c>
      <c r="X578" s="50">
        <f t="shared" si="320"/>
        <v>0</v>
      </c>
      <c r="Y578" s="63">
        <f t="shared" si="321"/>
        <v>81.534999999999997</v>
      </c>
      <c r="Z578" s="50">
        <f t="shared" si="322"/>
        <v>81.540000000000006</v>
      </c>
      <c r="AA578" s="51"/>
      <c r="AB578" s="52">
        <v>0.1</v>
      </c>
      <c r="AC578" s="50">
        <f t="shared" si="323"/>
        <v>0</v>
      </c>
      <c r="AD578" s="50">
        <f t="shared" si="324"/>
        <v>0</v>
      </c>
      <c r="AE578" s="50">
        <f t="shared" si="325"/>
        <v>1.6</v>
      </c>
      <c r="AF578" s="53">
        <f t="shared" si="326"/>
        <v>1.6</v>
      </c>
      <c r="AH578" s="4">
        <f t="shared" si="327"/>
        <v>81.540000000000006</v>
      </c>
      <c r="AJ578" s="4">
        <f t="shared" si="328"/>
        <v>81.540000000000006</v>
      </c>
      <c r="AL578" s="4">
        <f t="shared" si="329"/>
        <v>81.540000000000006</v>
      </c>
      <c r="AN578" s="4">
        <f t="shared" si="279"/>
        <v>81.540000000000006</v>
      </c>
      <c r="AO578" s="92"/>
      <c r="AQ578" s="93"/>
      <c r="AS578" s="93"/>
      <c r="AT578" s="93"/>
      <c r="AU578" s="93"/>
    </row>
    <row r="579" spans="1:47" ht="15" customHeight="1" x14ac:dyDescent="0.25">
      <c r="A579" s="203"/>
      <c r="B579" s="33" t="s">
        <v>2285</v>
      </c>
      <c r="C579" s="34" t="s">
        <v>2275</v>
      </c>
      <c r="D579" s="43">
        <v>10</v>
      </c>
      <c r="E579" s="87">
        <v>10</v>
      </c>
      <c r="F579" s="36">
        <v>200</v>
      </c>
      <c r="G579" s="59">
        <f t="shared" si="315"/>
        <v>79.900000000000006</v>
      </c>
      <c r="H579" s="37"/>
      <c r="I579" s="38" t="s">
        <v>158</v>
      </c>
      <c r="J579" s="39">
        <f t="shared" si="316"/>
        <v>0</v>
      </c>
      <c r="K579" s="64" t="s">
        <v>2295</v>
      </c>
      <c r="M579" s="64" t="s">
        <v>2305</v>
      </c>
      <c r="P579" s="68">
        <f t="shared" si="317"/>
        <v>0</v>
      </c>
      <c r="Q579" s="78"/>
      <c r="R579" s="71">
        <f t="shared" si="318"/>
        <v>0</v>
      </c>
      <c r="S579" s="32" t="str">
        <f t="shared" si="262"/>
        <v>-</v>
      </c>
      <c r="T579" s="2">
        <v>63.917000000000002</v>
      </c>
      <c r="U579" s="2"/>
      <c r="V579" s="49">
        <v>1.25</v>
      </c>
      <c r="W579" s="49">
        <f t="shared" si="319"/>
        <v>79.896250000000009</v>
      </c>
      <c r="X579" s="50">
        <f t="shared" si="320"/>
        <v>0</v>
      </c>
      <c r="Y579" s="63">
        <f t="shared" si="321"/>
        <v>79.896250000000009</v>
      </c>
      <c r="Z579" s="50">
        <f t="shared" si="322"/>
        <v>79.900000000000006</v>
      </c>
      <c r="AA579" s="51"/>
      <c r="AB579" s="52">
        <v>8.2500000000000004E-2</v>
      </c>
      <c r="AC579" s="50">
        <f t="shared" si="323"/>
        <v>0</v>
      </c>
      <c r="AD579" s="50">
        <f t="shared" si="324"/>
        <v>0</v>
      </c>
      <c r="AE579" s="50">
        <f t="shared" si="325"/>
        <v>1.32</v>
      </c>
      <c r="AF579" s="53">
        <f t="shared" si="326"/>
        <v>1.32</v>
      </c>
      <c r="AH579" s="4">
        <f t="shared" si="327"/>
        <v>79.900000000000006</v>
      </c>
      <c r="AJ579" s="4">
        <f t="shared" si="328"/>
        <v>79.900000000000006</v>
      </c>
      <c r="AL579" s="4">
        <f t="shared" si="329"/>
        <v>79.900000000000006</v>
      </c>
      <c r="AN579" s="4">
        <f t="shared" si="279"/>
        <v>79.900000000000006</v>
      </c>
      <c r="AO579" s="92"/>
      <c r="AQ579" s="93"/>
      <c r="AS579" s="93"/>
      <c r="AT579" s="93"/>
      <c r="AU579" s="93"/>
    </row>
    <row r="580" spans="1:47" ht="15" customHeight="1" x14ac:dyDescent="0.25">
      <c r="A580" s="203"/>
      <c r="B580" s="33" t="s">
        <v>2286</v>
      </c>
      <c r="C580" s="34" t="s">
        <v>2276</v>
      </c>
      <c r="D580" s="43">
        <v>10</v>
      </c>
      <c r="E580" s="87">
        <v>10</v>
      </c>
      <c r="F580" s="36">
        <v>200</v>
      </c>
      <c r="G580" s="59">
        <f t="shared" si="315"/>
        <v>88.67</v>
      </c>
      <c r="H580" s="37"/>
      <c r="I580" s="38" t="s">
        <v>158</v>
      </c>
      <c r="J580" s="39">
        <f t="shared" si="316"/>
        <v>0</v>
      </c>
      <c r="K580" s="64" t="s">
        <v>2296</v>
      </c>
      <c r="M580" s="64" t="s">
        <v>2306</v>
      </c>
      <c r="P580" s="68">
        <f t="shared" si="317"/>
        <v>0</v>
      </c>
      <c r="Q580" s="78"/>
      <c r="R580" s="71">
        <f t="shared" si="318"/>
        <v>0</v>
      </c>
      <c r="S580" s="32" t="str">
        <f t="shared" si="262"/>
        <v>-</v>
      </c>
      <c r="T580" s="2">
        <v>70.9375</v>
      </c>
      <c r="U580" s="2"/>
      <c r="V580" s="49">
        <v>1.25</v>
      </c>
      <c r="W580" s="49">
        <f t="shared" si="319"/>
        <v>88.671875</v>
      </c>
      <c r="X580" s="50">
        <f t="shared" si="320"/>
        <v>0</v>
      </c>
      <c r="Y580" s="63">
        <f t="shared" si="321"/>
        <v>88.671875</v>
      </c>
      <c r="Z580" s="50">
        <f t="shared" si="322"/>
        <v>88.67</v>
      </c>
      <c r="AA580" s="51"/>
      <c r="AB580" s="52">
        <v>8.2500000000000004E-2</v>
      </c>
      <c r="AC580" s="50">
        <f t="shared" si="323"/>
        <v>0</v>
      </c>
      <c r="AD580" s="50">
        <f t="shared" si="324"/>
        <v>0</v>
      </c>
      <c r="AE580" s="50">
        <f t="shared" si="325"/>
        <v>1.32</v>
      </c>
      <c r="AF580" s="53">
        <f t="shared" si="326"/>
        <v>1.32</v>
      </c>
      <c r="AH580" s="4">
        <f t="shared" si="327"/>
        <v>88.67</v>
      </c>
      <c r="AJ580" s="4">
        <f t="shared" si="328"/>
        <v>88.67</v>
      </c>
      <c r="AL580" s="4">
        <f t="shared" si="329"/>
        <v>88.67</v>
      </c>
      <c r="AN580" s="4">
        <f t="shared" si="279"/>
        <v>88.67</v>
      </c>
      <c r="AO580" s="92"/>
      <c r="AQ580" s="93"/>
      <c r="AS580" s="93"/>
      <c r="AT580" s="93"/>
      <c r="AU580" s="93"/>
    </row>
    <row r="581" spans="1:47" ht="15" customHeight="1" x14ac:dyDescent="0.25">
      <c r="A581" s="203"/>
      <c r="B581" s="33" t="s">
        <v>2287</v>
      </c>
      <c r="C581" s="34" t="s">
        <v>2277</v>
      </c>
      <c r="D581" s="43">
        <v>10</v>
      </c>
      <c r="E581" s="87">
        <v>10</v>
      </c>
      <c r="F581" s="36">
        <v>200</v>
      </c>
      <c r="G581" s="59">
        <f t="shared" si="315"/>
        <v>88.67</v>
      </c>
      <c r="H581" s="37"/>
      <c r="I581" s="38" t="s">
        <v>158</v>
      </c>
      <c r="J581" s="39">
        <f t="shared" si="316"/>
        <v>0</v>
      </c>
      <c r="K581" s="64" t="s">
        <v>2297</v>
      </c>
      <c r="M581" s="64" t="s">
        <v>2307</v>
      </c>
      <c r="P581" s="68">
        <f t="shared" si="317"/>
        <v>0</v>
      </c>
      <c r="Q581" s="78"/>
      <c r="R581" s="71">
        <f t="shared" si="318"/>
        <v>0</v>
      </c>
      <c r="S581" s="32" t="str">
        <f t="shared" si="262"/>
        <v>-</v>
      </c>
      <c r="T581" s="2">
        <v>70.9375</v>
      </c>
      <c r="U581" s="2"/>
      <c r="V581" s="49">
        <v>1.25</v>
      </c>
      <c r="W581" s="49">
        <f t="shared" si="319"/>
        <v>88.671875</v>
      </c>
      <c r="X581" s="50">
        <f t="shared" si="320"/>
        <v>0</v>
      </c>
      <c r="Y581" s="63">
        <f t="shared" si="321"/>
        <v>88.671875</v>
      </c>
      <c r="Z581" s="50">
        <f t="shared" si="322"/>
        <v>88.67</v>
      </c>
      <c r="AA581" s="51"/>
      <c r="AB581" s="52">
        <v>7.7499999999999999E-2</v>
      </c>
      <c r="AC581" s="50">
        <f t="shared" si="323"/>
        <v>0</v>
      </c>
      <c r="AD581" s="50">
        <f t="shared" si="324"/>
        <v>0</v>
      </c>
      <c r="AE581" s="50">
        <f t="shared" si="325"/>
        <v>1.24</v>
      </c>
      <c r="AF581" s="53">
        <f t="shared" si="326"/>
        <v>1.24</v>
      </c>
      <c r="AH581" s="4">
        <f t="shared" si="327"/>
        <v>88.67</v>
      </c>
      <c r="AJ581" s="4">
        <f t="shared" si="328"/>
        <v>88.67</v>
      </c>
      <c r="AL581" s="4">
        <f t="shared" si="329"/>
        <v>88.67</v>
      </c>
      <c r="AN581" s="4">
        <f t="shared" si="279"/>
        <v>88.67</v>
      </c>
      <c r="AO581" s="92"/>
      <c r="AQ581" s="93"/>
      <c r="AS581" s="93"/>
      <c r="AT581" s="93"/>
      <c r="AU581" s="93"/>
    </row>
    <row r="582" spans="1:47" ht="15" customHeight="1" x14ac:dyDescent="0.25">
      <c r="A582" s="203"/>
      <c r="B582" s="33" t="s">
        <v>2288</v>
      </c>
      <c r="C582" s="34" t="s">
        <v>2278</v>
      </c>
      <c r="D582" s="43">
        <v>10</v>
      </c>
      <c r="E582" s="87">
        <v>10</v>
      </c>
      <c r="F582" s="36">
        <v>200</v>
      </c>
      <c r="G582" s="59">
        <f t="shared" si="315"/>
        <v>88.67</v>
      </c>
      <c r="H582" s="37"/>
      <c r="I582" s="38" t="s">
        <v>158</v>
      </c>
      <c r="J582" s="39">
        <f t="shared" si="316"/>
        <v>0</v>
      </c>
      <c r="K582" s="64" t="s">
        <v>2298</v>
      </c>
      <c r="M582" s="64" t="s">
        <v>2308</v>
      </c>
      <c r="P582" s="68">
        <f t="shared" si="317"/>
        <v>0</v>
      </c>
      <c r="Q582" s="78"/>
      <c r="R582" s="71">
        <f t="shared" si="318"/>
        <v>0</v>
      </c>
      <c r="S582" s="32" t="str">
        <f t="shared" si="262"/>
        <v>-</v>
      </c>
      <c r="T582" s="2">
        <v>70.9375</v>
      </c>
      <c r="U582" s="2"/>
      <c r="V582" s="49">
        <v>1.25</v>
      </c>
      <c r="W582" s="49">
        <f t="shared" si="319"/>
        <v>88.671875</v>
      </c>
      <c r="X582" s="50">
        <f t="shared" si="320"/>
        <v>0</v>
      </c>
      <c r="Y582" s="63">
        <f t="shared" si="321"/>
        <v>88.671875</v>
      </c>
      <c r="Z582" s="50">
        <f t="shared" si="322"/>
        <v>88.67</v>
      </c>
      <c r="AA582" s="51"/>
      <c r="AB582" s="52">
        <v>7.0000000000000007E-2</v>
      </c>
      <c r="AC582" s="50">
        <f t="shared" si="323"/>
        <v>0</v>
      </c>
      <c r="AD582" s="50">
        <f t="shared" si="324"/>
        <v>0</v>
      </c>
      <c r="AE582" s="50">
        <f t="shared" si="325"/>
        <v>1.1200000000000001</v>
      </c>
      <c r="AF582" s="53">
        <f t="shared" si="326"/>
        <v>1.1200000000000001</v>
      </c>
      <c r="AH582" s="4">
        <f t="shared" si="327"/>
        <v>88.67</v>
      </c>
      <c r="AJ582" s="4">
        <f t="shared" si="328"/>
        <v>88.67</v>
      </c>
      <c r="AL582" s="4">
        <f t="shared" si="329"/>
        <v>88.67</v>
      </c>
      <c r="AN582" s="4">
        <f t="shared" si="279"/>
        <v>88.67</v>
      </c>
      <c r="AO582" s="92"/>
      <c r="AQ582" s="93"/>
      <c r="AS582" s="93"/>
      <c r="AT582" s="93"/>
      <c r="AU582" s="93"/>
    </row>
    <row r="583" spans="1:47" ht="15" customHeight="1" x14ac:dyDescent="0.25">
      <c r="A583" s="203"/>
      <c r="B583" s="33" t="s">
        <v>2289</v>
      </c>
      <c r="C583" s="34" t="s">
        <v>2279</v>
      </c>
      <c r="D583" s="43">
        <v>10</v>
      </c>
      <c r="E583" s="87">
        <v>10</v>
      </c>
      <c r="F583" s="36">
        <v>200</v>
      </c>
      <c r="G583" s="59">
        <f t="shared" si="315"/>
        <v>88.67</v>
      </c>
      <c r="H583" s="37"/>
      <c r="I583" s="38" t="s">
        <v>158</v>
      </c>
      <c r="J583" s="39">
        <f t="shared" si="316"/>
        <v>0</v>
      </c>
      <c r="K583" s="64" t="s">
        <v>2299</v>
      </c>
      <c r="M583" s="64" t="s">
        <v>2309</v>
      </c>
      <c r="P583" s="68">
        <f t="shared" si="317"/>
        <v>0</v>
      </c>
      <c r="Q583" s="78"/>
      <c r="R583" s="71">
        <f t="shared" si="318"/>
        <v>0</v>
      </c>
      <c r="S583" s="32" t="str">
        <f t="shared" si="262"/>
        <v>-</v>
      </c>
      <c r="T583" s="2">
        <v>70.9375</v>
      </c>
      <c r="U583" s="2"/>
      <c r="V583" s="49">
        <v>1.25</v>
      </c>
      <c r="W583" s="49">
        <f t="shared" si="319"/>
        <v>88.671875</v>
      </c>
      <c r="X583" s="50">
        <f t="shared" si="320"/>
        <v>0</v>
      </c>
      <c r="Y583" s="63">
        <f t="shared" si="321"/>
        <v>88.671875</v>
      </c>
      <c r="Z583" s="50">
        <f t="shared" si="322"/>
        <v>88.67</v>
      </c>
      <c r="AA583" s="51"/>
      <c r="AB583" s="52">
        <v>6.4500000000000002E-2</v>
      </c>
      <c r="AC583" s="50">
        <f t="shared" si="323"/>
        <v>0</v>
      </c>
      <c r="AD583" s="50">
        <f t="shared" si="324"/>
        <v>0</v>
      </c>
      <c r="AE583" s="50">
        <f t="shared" si="325"/>
        <v>1.032</v>
      </c>
      <c r="AF583" s="53">
        <f t="shared" si="326"/>
        <v>1.03</v>
      </c>
      <c r="AH583" s="4">
        <f t="shared" si="327"/>
        <v>88.67</v>
      </c>
      <c r="AJ583" s="4">
        <f t="shared" si="328"/>
        <v>88.67</v>
      </c>
      <c r="AL583" s="4">
        <f t="shared" si="329"/>
        <v>88.67</v>
      </c>
      <c r="AN583" s="4">
        <f t="shared" si="279"/>
        <v>88.67</v>
      </c>
      <c r="AO583" s="92"/>
      <c r="AQ583" s="93"/>
      <c r="AS583" s="93"/>
      <c r="AT583" s="93"/>
      <c r="AU583" s="93"/>
    </row>
    <row r="584" spans="1:47" ht="15" customHeight="1" x14ac:dyDescent="0.25">
      <c r="A584" s="203"/>
      <c r="B584" s="33" t="s">
        <v>2290</v>
      </c>
      <c r="C584" s="34" t="s">
        <v>2280</v>
      </c>
      <c r="D584" s="43">
        <v>10</v>
      </c>
      <c r="E584" s="87">
        <v>10</v>
      </c>
      <c r="F584" s="36">
        <v>200</v>
      </c>
      <c r="G584" s="59">
        <f>AH584</f>
        <v>102.86</v>
      </c>
      <c r="H584" s="37"/>
      <c r="I584" s="38" t="s">
        <v>158</v>
      </c>
      <c r="J584" s="39">
        <f t="shared" si="316"/>
        <v>0</v>
      </c>
      <c r="K584" s="64" t="s">
        <v>2300</v>
      </c>
      <c r="M584" s="64" t="s">
        <v>2310</v>
      </c>
      <c r="P584" s="68">
        <f t="shared" si="317"/>
        <v>0</v>
      </c>
      <c r="Q584" s="78"/>
      <c r="R584" s="71">
        <f>IF(Q584&gt;0,Q584,P584)</f>
        <v>0</v>
      </c>
      <c r="S584" s="32" t="str">
        <f t="shared" ref="S584:S594" si="330">IF(P584&gt;18,"ПЕРЕБОР","-")</f>
        <v>-</v>
      </c>
      <c r="T584" s="2">
        <v>82.287499999999994</v>
      </c>
      <c r="U584" s="2"/>
      <c r="V584" s="49">
        <v>1.25</v>
      </c>
      <c r="W584" s="49">
        <f t="shared" si="319"/>
        <v>102.859375</v>
      </c>
      <c r="X584" s="50">
        <f t="shared" si="320"/>
        <v>0</v>
      </c>
      <c r="Y584" s="63">
        <f>W584-(W584*X584)</f>
        <v>102.859375</v>
      </c>
      <c r="Z584" s="50">
        <f>ROUND(Y584,2)</f>
        <v>102.86</v>
      </c>
      <c r="AA584" s="51"/>
      <c r="AB584" s="52">
        <v>0.06</v>
      </c>
      <c r="AC584" s="50">
        <f t="shared" si="323"/>
        <v>0</v>
      </c>
      <c r="AD584" s="50">
        <f>AC584*$P$7</f>
        <v>0</v>
      </c>
      <c r="AE584" s="50">
        <f>AB584*$P$7</f>
        <v>0.96</v>
      </c>
      <c r="AF584" s="53">
        <f>ROUND(AE584,2)</f>
        <v>0.96</v>
      </c>
      <c r="AH584" s="4">
        <f t="shared" ref="AH584:AH594" si="331">ROUNDUP(AN584,2)</f>
        <v>102.86</v>
      </c>
      <c r="AJ584" s="4">
        <f t="shared" ref="AJ584:AJ594" si="332">IF($V$4,AL584+AF584,AL584)</f>
        <v>102.86</v>
      </c>
      <c r="AL584" s="4">
        <f t="shared" ref="AL584:AL594" si="333">IF($V$5,Z584-Z584*10%,Z584)</f>
        <v>102.86</v>
      </c>
      <c r="AN584" s="4">
        <f t="shared" si="279"/>
        <v>102.86</v>
      </c>
      <c r="AO584" s="92"/>
      <c r="AQ584" s="93"/>
      <c r="AS584" s="93"/>
      <c r="AT584" s="93"/>
      <c r="AU584" s="93"/>
    </row>
    <row r="585" spans="1:47" ht="15" customHeight="1" x14ac:dyDescent="0.25">
      <c r="A585" s="204"/>
      <c r="B585" s="33" t="s">
        <v>2291</v>
      </c>
      <c r="C585" s="34" t="s">
        <v>2281</v>
      </c>
      <c r="D585" s="43">
        <v>10</v>
      </c>
      <c r="E585" s="87">
        <v>10</v>
      </c>
      <c r="F585" s="36">
        <v>200</v>
      </c>
      <c r="G585" s="59">
        <f>AH585</f>
        <v>102.86</v>
      </c>
      <c r="H585" s="37"/>
      <c r="I585" s="38" t="s">
        <v>158</v>
      </c>
      <c r="J585" s="39">
        <f t="shared" si="316"/>
        <v>0</v>
      </c>
      <c r="K585" s="64" t="s">
        <v>2301</v>
      </c>
      <c r="M585" s="64" t="s">
        <v>2311</v>
      </c>
      <c r="P585" s="68">
        <f t="shared" si="317"/>
        <v>0</v>
      </c>
      <c r="Q585" s="78"/>
      <c r="R585" s="71">
        <f>IF(Q585&gt;0,Q585,P585)</f>
        <v>0</v>
      </c>
      <c r="S585" s="32" t="str">
        <f t="shared" si="330"/>
        <v>-</v>
      </c>
      <c r="T585" s="2">
        <v>82.287499999999994</v>
      </c>
      <c r="U585" s="2"/>
      <c r="V585" s="49">
        <v>1.25</v>
      </c>
      <c r="W585" s="49">
        <f t="shared" si="319"/>
        <v>102.859375</v>
      </c>
      <c r="X585" s="50">
        <f t="shared" si="320"/>
        <v>0</v>
      </c>
      <c r="Y585" s="63">
        <f>W585-(W585*X585)</f>
        <v>102.859375</v>
      </c>
      <c r="Z585" s="50">
        <f>ROUND(Y585,2)</f>
        <v>102.86</v>
      </c>
      <c r="AA585" s="51"/>
      <c r="AB585" s="52">
        <v>5.5E-2</v>
      </c>
      <c r="AC585" s="50">
        <f t="shared" si="323"/>
        <v>0</v>
      </c>
      <c r="AD585" s="50">
        <f>AC585*$P$7</f>
        <v>0</v>
      </c>
      <c r="AE585" s="50">
        <f>AB585*$P$7</f>
        <v>0.88</v>
      </c>
      <c r="AF585" s="53">
        <f>ROUND(AE585,2)</f>
        <v>0.88</v>
      </c>
      <c r="AH585" s="4">
        <f t="shared" si="331"/>
        <v>102.86</v>
      </c>
      <c r="AJ585" s="4">
        <f t="shared" si="332"/>
        <v>102.86</v>
      </c>
      <c r="AL585" s="4">
        <f t="shared" si="333"/>
        <v>102.86</v>
      </c>
      <c r="AN585" s="4">
        <f t="shared" si="279"/>
        <v>102.86</v>
      </c>
      <c r="AO585" s="92"/>
      <c r="AQ585" s="93"/>
      <c r="AS585" s="93"/>
      <c r="AT585" s="93"/>
      <c r="AU585" s="93"/>
    </row>
    <row r="586" spans="1:47" x14ac:dyDescent="0.25">
      <c r="A586" s="202"/>
      <c r="B586" s="199" t="s">
        <v>2322</v>
      </c>
      <c r="C586" s="199"/>
      <c r="D586" s="199"/>
      <c r="E586" s="199"/>
      <c r="F586" s="199"/>
      <c r="G586" s="199"/>
      <c r="H586" s="199"/>
      <c r="I586" s="199"/>
      <c r="J586" s="199"/>
      <c r="O586" s="74" t="s">
        <v>2356</v>
      </c>
      <c r="P586" s="75"/>
      <c r="Q586" s="76"/>
      <c r="R586" s="71"/>
      <c r="S586" s="71"/>
      <c r="T586"/>
      <c r="U586"/>
      <c r="AB586"/>
      <c r="AC586"/>
      <c r="AD586"/>
      <c r="AE586"/>
      <c r="AN586" s="4"/>
      <c r="AO586" s="92"/>
      <c r="AQ586" s="93"/>
      <c r="AS586" s="93"/>
      <c r="AT586" s="93"/>
      <c r="AU586" s="93"/>
    </row>
    <row r="587" spans="1:47" ht="15" customHeight="1" x14ac:dyDescent="0.25">
      <c r="A587" s="203"/>
      <c r="B587" s="33" t="s">
        <v>2323</v>
      </c>
      <c r="C587" s="96" t="s">
        <v>3254</v>
      </c>
      <c r="D587" s="43">
        <v>100</v>
      </c>
      <c r="E587" s="87" t="s">
        <v>2584</v>
      </c>
      <c r="F587" s="36">
        <v>20</v>
      </c>
      <c r="G587" s="59">
        <f t="shared" ref="G587:G594" si="334">AH587</f>
        <v>716.58</v>
      </c>
      <c r="H587" s="37"/>
      <c r="I587" s="38" t="s">
        <v>158</v>
      </c>
      <c r="J587" s="39">
        <f t="shared" ref="J587:J597" si="335">G587*H587</f>
        <v>0</v>
      </c>
      <c r="K587" s="64" t="s">
        <v>2334</v>
      </c>
      <c r="M587" s="64" t="s">
        <v>2345</v>
      </c>
      <c r="P587" s="68">
        <f t="shared" ref="P587:P597" si="336">$P$8</f>
        <v>0</v>
      </c>
      <c r="Q587" s="78"/>
      <c r="R587" s="71">
        <f t="shared" ref="R587:R594" si="337">IF(Q587&gt;0,Q587,P587)</f>
        <v>0</v>
      </c>
      <c r="S587" s="32" t="str">
        <f t="shared" si="330"/>
        <v>-</v>
      </c>
      <c r="T587" s="2">
        <v>573.26</v>
      </c>
      <c r="U587" s="2"/>
      <c r="V587" s="49">
        <v>1.25</v>
      </c>
      <c r="W587" s="49">
        <f t="shared" ref="W587:W597" si="338">T587*V587</f>
        <v>716.57500000000005</v>
      </c>
      <c r="X587" s="50">
        <f t="shared" ref="X587:X597" si="339">R587*0.01</f>
        <v>0</v>
      </c>
      <c r="Y587" s="63">
        <f t="shared" ref="Y587:Y594" si="340">W587-(W587*X587)</f>
        <v>716.57500000000005</v>
      </c>
      <c r="Z587" s="50">
        <f t="shared" ref="Z587:Z594" si="341">ROUND(Y587,2)</f>
        <v>716.58</v>
      </c>
      <c r="AA587" s="51"/>
      <c r="AB587" s="52">
        <v>1.3</v>
      </c>
      <c r="AC587" s="50">
        <f t="shared" ref="AC587:AC597" si="342">H587*AB587</f>
        <v>0</v>
      </c>
      <c r="AD587" s="50">
        <f t="shared" ref="AD587:AD594" si="343">AC587*$P$7</f>
        <v>0</v>
      </c>
      <c r="AE587" s="50">
        <f t="shared" ref="AE587:AE594" si="344">AB587*$P$7</f>
        <v>20.8</v>
      </c>
      <c r="AF587" s="53">
        <f t="shared" ref="AF587:AF594" si="345">ROUND(AE587,2)</f>
        <v>20.8</v>
      </c>
      <c r="AH587" s="4">
        <f t="shared" si="331"/>
        <v>716.58</v>
      </c>
      <c r="AJ587" s="4">
        <f t="shared" si="332"/>
        <v>716.58</v>
      </c>
      <c r="AL587" s="4">
        <f t="shared" si="333"/>
        <v>716.58</v>
      </c>
      <c r="AN587" s="4">
        <f t="shared" ref="AN587:AN650" si="346">IF($V$3,AJ587-((AJ587*1.18031)-AJ587),AJ587)</f>
        <v>716.58</v>
      </c>
      <c r="AO587" s="92"/>
      <c r="AQ587" s="93"/>
      <c r="AS587" s="93"/>
      <c r="AT587" s="93"/>
      <c r="AU587" s="93"/>
    </row>
    <row r="588" spans="1:47" ht="15" customHeight="1" x14ac:dyDescent="0.25">
      <c r="A588" s="203"/>
      <c r="B588" s="33" t="s">
        <v>2324</v>
      </c>
      <c r="C588" s="96" t="s">
        <v>3223</v>
      </c>
      <c r="D588" s="43">
        <v>100</v>
      </c>
      <c r="E588" s="87" t="s">
        <v>2584</v>
      </c>
      <c r="F588" s="36">
        <v>20</v>
      </c>
      <c r="G588" s="59">
        <f t="shared" si="334"/>
        <v>788.23</v>
      </c>
      <c r="H588" s="37"/>
      <c r="I588" s="38" t="s">
        <v>158</v>
      </c>
      <c r="J588" s="39">
        <f t="shared" si="335"/>
        <v>0</v>
      </c>
      <c r="K588" s="64" t="s">
        <v>2335</v>
      </c>
      <c r="M588" s="64" t="s">
        <v>2346</v>
      </c>
      <c r="P588" s="68">
        <f t="shared" si="336"/>
        <v>0</v>
      </c>
      <c r="Q588" s="78"/>
      <c r="R588" s="71">
        <f t="shared" si="337"/>
        <v>0</v>
      </c>
      <c r="S588" s="32" t="str">
        <f t="shared" si="330"/>
        <v>-</v>
      </c>
      <c r="T588" s="2">
        <v>630.58600000000001</v>
      </c>
      <c r="U588" s="2"/>
      <c r="V588" s="49">
        <v>1.25</v>
      </c>
      <c r="W588" s="49">
        <f t="shared" si="338"/>
        <v>788.23250000000007</v>
      </c>
      <c r="X588" s="50">
        <f t="shared" si="339"/>
        <v>0</v>
      </c>
      <c r="Y588" s="63">
        <f t="shared" si="340"/>
        <v>788.23250000000007</v>
      </c>
      <c r="Z588" s="50">
        <f t="shared" si="341"/>
        <v>788.23</v>
      </c>
      <c r="AA588" s="51"/>
      <c r="AB588" s="52">
        <v>1.25</v>
      </c>
      <c r="AC588" s="50">
        <f t="shared" si="342"/>
        <v>0</v>
      </c>
      <c r="AD588" s="50">
        <f t="shared" si="343"/>
        <v>0</v>
      </c>
      <c r="AE588" s="50">
        <f t="shared" si="344"/>
        <v>20</v>
      </c>
      <c r="AF588" s="53">
        <f t="shared" si="345"/>
        <v>20</v>
      </c>
      <c r="AH588" s="4">
        <f t="shared" si="331"/>
        <v>788.23</v>
      </c>
      <c r="AJ588" s="4">
        <f t="shared" si="332"/>
        <v>788.23</v>
      </c>
      <c r="AL588" s="4">
        <f t="shared" si="333"/>
        <v>788.23</v>
      </c>
      <c r="AN588" s="4">
        <f t="shared" si="346"/>
        <v>788.23</v>
      </c>
      <c r="AO588" s="92"/>
      <c r="AQ588" s="93"/>
      <c r="AS588" s="93"/>
      <c r="AT588" s="93"/>
      <c r="AU588" s="93"/>
    </row>
    <row r="589" spans="1:47" ht="15" customHeight="1" x14ac:dyDescent="0.25">
      <c r="A589" s="203"/>
      <c r="B589" s="33" t="s">
        <v>2325</v>
      </c>
      <c r="C589" s="96" t="s">
        <v>2316</v>
      </c>
      <c r="D589" s="43">
        <v>100</v>
      </c>
      <c r="E589" s="87" t="s">
        <v>2584</v>
      </c>
      <c r="F589" s="36">
        <v>20</v>
      </c>
      <c r="G589" s="59">
        <f t="shared" si="334"/>
        <v>788.23</v>
      </c>
      <c r="H589" s="37"/>
      <c r="I589" s="38" t="s">
        <v>158</v>
      </c>
      <c r="J589" s="39">
        <f t="shared" si="335"/>
        <v>0</v>
      </c>
      <c r="K589" s="64" t="s">
        <v>2336</v>
      </c>
      <c r="M589" s="64" t="s">
        <v>2347</v>
      </c>
      <c r="P589" s="68">
        <f t="shared" si="336"/>
        <v>0</v>
      </c>
      <c r="Q589" s="78"/>
      <c r="R589" s="71">
        <f t="shared" si="337"/>
        <v>0</v>
      </c>
      <c r="S589" s="32" t="str">
        <f t="shared" si="330"/>
        <v>-</v>
      </c>
      <c r="T589" s="2">
        <v>630.58600000000001</v>
      </c>
      <c r="U589" s="2"/>
      <c r="V589" s="49">
        <v>1.25</v>
      </c>
      <c r="W589" s="49">
        <f t="shared" si="338"/>
        <v>788.23250000000007</v>
      </c>
      <c r="X589" s="50">
        <f t="shared" si="339"/>
        <v>0</v>
      </c>
      <c r="Y589" s="63">
        <f t="shared" si="340"/>
        <v>788.23250000000007</v>
      </c>
      <c r="Z589" s="50">
        <f t="shared" si="341"/>
        <v>788.23</v>
      </c>
      <c r="AA589" s="51"/>
      <c r="AB589" s="52">
        <v>1.23</v>
      </c>
      <c r="AC589" s="50">
        <f t="shared" si="342"/>
        <v>0</v>
      </c>
      <c r="AD589" s="50">
        <f t="shared" si="343"/>
        <v>0</v>
      </c>
      <c r="AE589" s="50">
        <f t="shared" si="344"/>
        <v>19.68</v>
      </c>
      <c r="AF589" s="53">
        <f t="shared" si="345"/>
        <v>19.68</v>
      </c>
      <c r="AH589" s="4">
        <f t="shared" si="331"/>
        <v>788.23</v>
      </c>
      <c r="AJ589" s="4">
        <f t="shared" si="332"/>
        <v>788.23</v>
      </c>
      <c r="AL589" s="4">
        <f t="shared" si="333"/>
        <v>788.23</v>
      </c>
      <c r="AN589" s="4">
        <f t="shared" si="346"/>
        <v>788.23</v>
      </c>
      <c r="AO589" s="92"/>
      <c r="AQ589" s="93"/>
      <c r="AS589" s="93"/>
      <c r="AT589" s="93"/>
      <c r="AU589" s="93"/>
    </row>
    <row r="590" spans="1:47" ht="15" customHeight="1" x14ac:dyDescent="0.25">
      <c r="A590" s="203"/>
      <c r="B590" s="33" t="s">
        <v>2326</v>
      </c>
      <c r="C590" s="96" t="s">
        <v>2317</v>
      </c>
      <c r="D590" s="43">
        <v>100</v>
      </c>
      <c r="E590" s="87" t="s">
        <v>2584</v>
      </c>
      <c r="F590" s="36">
        <v>20</v>
      </c>
      <c r="G590" s="59">
        <f t="shared" si="334"/>
        <v>772.48</v>
      </c>
      <c r="H590" s="37"/>
      <c r="I590" s="38" t="s">
        <v>158</v>
      </c>
      <c r="J590" s="39">
        <f t="shared" si="335"/>
        <v>0</v>
      </c>
      <c r="K590" s="64" t="s">
        <v>2337</v>
      </c>
      <c r="M590" s="64" t="s">
        <v>2348</v>
      </c>
      <c r="P590" s="68">
        <f t="shared" si="336"/>
        <v>0</v>
      </c>
      <c r="Q590" s="78"/>
      <c r="R590" s="71">
        <f t="shared" si="337"/>
        <v>0</v>
      </c>
      <c r="S590" s="32" t="str">
        <f t="shared" si="330"/>
        <v>-</v>
      </c>
      <c r="T590" s="2">
        <v>617.9799999999999</v>
      </c>
      <c r="U590" s="2"/>
      <c r="V590" s="49">
        <v>1.25</v>
      </c>
      <c r="W590" s="49">
        <f t="shared" si="338"/>
        <v>772.47499999999991</v>
      </c>
      <c r="X590" s="50">
        <f t="shared" si="339"/>
        <v>0</v>
      </c>
      <c r="Y590" s="63">
        <f t="shared" si="340"/>
        <v>772.47499999999991</v>
      </c>
      <c r="Z590" s="50">
        <f t="shared" si="341"/>
        <v>772.48</v>
      </c>
      <c r="AA590" s="51"/>
      <c r="AB590" s="52">
        <v>1</v>
      </c>
      <c r="AC590" s="50">
        <f t="shared" si="342"/>
        <v>0</v>
      </c>
      <c r="AD590" s="50">
        <f t="shared" si="343"/>
        <v>0</v>
      </c>
      <c r="AE590" s="50">
        <f t="shared" si="344"/>
        <v>16</v>
      </c>
      <c r="AF590" s="53">
        <f t="shared" si="345"/>
        <v>16</v>
      </c>
      <c r="AH590" s="4">
        <f t="shared" si="331"/>
        <v>772.48</v>
      </c>
      <c r="AJ590" s="4">
        <f t="shared" si="332"/>
        <v>772.48</v>
      </c>
      <c r="AL590" s="4">
        <f t="shared" si="333"/>
        <v>772.48</v>
      </c>
      <c r="AN590" s="4">
        <f t="shared" si="346"/>
        <v>772.48</v>
      </c>
      <c r="AO590" s="92"/>
      <c r="AQ590" s="93"/>
      <c r="AS590" s="93"/>
      <c r="AT590" s="93"/>
      <c r="AU590" s="93"/>
    </row>
    <row r="591" spans="1:47" ht="15" customHeight="1" x14ac:dyDescent="0.25">
      <c r="A591" s="203"/>
      <c r="B591" s="33" t="s">
        <v>2327</v>
      </c>
      <c r="C591" s="96" t="s">
        <v>2318</v>
      </c>
      <c r="D591" s="43">
        <v>100</v>
      </c>
      <c r="E591" s="87" t="s">
        <v>2584</v>
      </c>
      <c r="F591" s="36">
        <v>20</v>
      </c>
      <c r="G591" s="59">
        <f t="shared" si="334"/>
        <v>764.58</v>
      </c>
      <c r="H591" s="37"/>
      <c r="I591" s="38" t="s">
        <v>158</v>
      </c>
      <c r="J591" s="39">
        <f t="shared" si="335"/>
        <v>0</v>
      </c>
      <c r="K591" s="64" t="s">
        <v>2338</v>
      </c>
      <c r="M591" s="64" t="s">
        <v>2349</v>
      </c>
      <c r="P591" s="68">
        <f t="shared" si="336"/>
        <v>0</v>
      </c>
      <c r="Q591" s="78"/>
      <c r="R591" s="71">
        <f t="shared" si="337"/>
        <v>0</v>
      </c>
      <c r="S591" s="32" t="str">
        <f t="shared" si="330"/>
        <v>-</v>
      </c>
      <c r="T591" s="2">
        <v>611.66599999999994</v>
      </c>
      <c r="U591" s="2"/>
      <c r="V591" s="49">
        <v>1.25</v>
      </c>
      <c r="W591" s="49">
        <f t="shared" si="338"/>
        <v>764.58249999999998</v>
      </c>
      <c r="X591" s="50">
        <f t="shared" si="339"/>
        <v>0</v>
      </c>
      <c r="Y591" s="63">
        <f t="shared" si="340"/>
        <v>764.58249999999998</v>
      </c>
      <c r="Z591" s="50">
        <f t="shared" si="341"/>
        <v>764.58</v>
      </c>
      <c r="AA591" s="51"/>
      <c r="AB591" s="52">
        <v>0.82499999999999996</v>
      </c>
      <c r="AC591" s="50">
        <f t="shared" si="342"/>
        <v>0</v>
      </c>
      <c r="AD591" s="50">
        <f t="shared" si="343"/>
        <v>0</v>
      </c>
      <c r="AE591" s="50">
        <f t="shared" si="344"/>
        <v>13.2</v>
      </c>
      <c r="AF591" s="53">
        <f t="shared" si="345"/>
        <v>13.2</v>
      </c>
      <c r="AH591" s="4">
        <f t="shared" si="331"/>
        <v>764.58</v>
      </c>
      <c r="AJ591" s="4">
        <f t="shared" si="332"/>
        <v>764.58</v>
      </c>
      <c r="AL591" s="4">
        <f t="shared" si="333"/>
        <v>764.58</v>
      </c>
      <c r="AN591" s="4">
        <f t="shared" si="346"/>
        <v>764.58</v>
      </c>
      <c r="AO591" s="92"/>
      <c r="AQ591" s="93"/>
      <c r="AS591" s="93"/>
      <c r="AT591" s="93"/>
      <c r="AU591" s="93"/>
    </row>
    <row r="592" spans="1:47" ht="15" customHeight="1" x14ac:dyDescent="0.25">
      <c r="A592" s="203"/>
      <c r="B592" s="33" t="s">
        <v>2328</v>
      </c>
      <c r="C592" s="96" t="s">
        <v>2319</v>
      </c>
      <c r="D592" s="43">
        <v>100</v>
      </c>
      <c r="E592" s="87" t="s">
        <v>2584</v>
      </c>
      <c r="F592" s="36">
        <v>20</v>
      </c>
      <c r="G592" s="59">
        <f t="shared" si="334"/>
        <v>764.58</v>
      </c>
      <c r="H592" s="37"/>
      <c r="I592" s="38" t="s">
        <v>158</v>
      </c>
      <c r="J592" s="39">
        <f t="shared" si="335"/>
        <v>0</v>
      </c>
      <c r="K592" s="64" t="s">
        <v>2339</v>
      </c>
      <c r="M592" s="64" t="s">
        <v>2350</v>
      </c>
      <c r="P592" s="68">
        <f t="shared" si="336"/>
        <v>0</v>
      </c>
      <c r="Q592" s="78"/>
      <c r="R592" s="71">
        <f t="shared" si="337"/>
        <v>0</v>
      </c>
      <c r="S592" s="32" t="str">
        <f t="shared" si="330"/>
        <v>-</v>
      </c>
      <c r="T592" s="2">
        <v>611.66599999999994</v>
      </c>
      <c r="U592" s="2"/>
      <c r="V592" s="49">
        <v>1.25</v>
      </c>
      <c r="W592" s="49">
        <f t="shared" si="338"/>
        <v>764.58249999999998</v>
      </c>
      <c r="X592" s="50">
        <f t="shared" si="339"/>
        <v>0</v>
      </c>
      <c r="Y592" s="63">
        <f t="shared" si="340"/>
        <v>764.58249999999998</v>
      </c>
      <c r="Z592" s="50">
        <f t="shared" si="341"/>
        <v>764.58</v>
      </c>
      <c r="AA592" s="51"/>
      <c r="AB592" s="52">
        <v>0.82499999999999996</v>
      </c>
      <c r="AC592" s="50">
        <f t="shared" si="342"/>
        <v>0</v>
      </c>
      <c r="AD592" s="50">
        <f t="shared" si="343"/>
        <v>0</v>
      </c>
      <c r="AE592" s="50">
        <f t="shared" si="344"/>
        <v>13.2</v>
      </c>
      <c r="AF592" s="53">
        <f t="shared" si="345"/>
        <v>13.2</v>
      </c>
      <c r="AH592" s="4">
        <f t="shared" si="331"/>
        <v>764.58</v>
      </c>
      <c r="AJ592" s="4">
        <f t="shared" si="332"/>
        <v>764.58</v>
      </c>
      <c r="AL592" s="4">
        <f t="shared" si="333"/>
        <v>764.58</v>
      </c>
      <c r="AN592" s="4">
        <f t="shared" si="346"/>
        <v>764.58</v>
      </c>
      <c r="AO592" s="92"/>
      <c r="AQ592" s="93"/>
      <c r="AS592" s="93"/>
      <c r="AT592" s="93"/>
      <c r="AU592" s="93"/>
    </row>
    <row r="593" spans="1:47" ht="15" customHeight="1" x14ac:dyDescent="0.25">
      <c r="A593" s="203"/>
      <c r="B593" s="33" t="s">
        <v>2329</v>
      </c>
      <c r="C593" s="96" t="s">
        <v>2320</v>
      </c>
      <c r="D593" s="43">
        <v>100</v>
      </c>
      <c r="E593" s="87" t="s">
        <v>2584</v>
      </c>
      <c r="F593" s="36">
        <v>20</v>
      </c>
      <c r="G593" s="59">
        <f t="shared" si="334"/>
        <v>764.58</v>
      </c>
      <c r="H593" s="37"/>
      <c r="I593" s="38" t="s">
        <v>158</v>
      </c>
      <c r="J593" s="39">
        <f t="shared" si="335"/>
        <v>0</v>
      </c>
      <c r="K593" s="64" t="s">
        <v>2340</v>
      </c>
      <c r="M593" s="64" t="s">
        <v>2351</v>
      </c>
      <c r="P593" s="68">
        <f t="shared" si="336"/>
        <v>0</v>
      </c>
      <c r="Q593" s="78"/>
      <c r="R593" s="71">
        <f t="shared" si="337"/>
        <v>0</v>
      </c>
      <c r="S593" s="32" t="str">
        <f t="shared" si="330"/>
        <v>-</v>
      </c>
      <c r="T593" s="2">
        <v>611.66599999999994</v>
      </c>
      <c r="U593" s="2"/>
      <c r="V593" s="49">
        <v>1.25</v>
      </c>
      <c r="W593" s="49">
        <f t="shared" si="338"/>
        <v>764.58249999999998</v>
      </c>
      <c r="X593" s="50">
        <f t="shared" si="339"/>
        <v>0</v>
      </c>
      <c r="Y593" s="63">
        <f t="shared" si="340"/>
        <v>764.58249999999998</v>
      </c>
      <c r="Z593" s="50">
        <f t="shared" si="341"/>
        <v>764.58</v>
      </c>
      <c r="AA593" s="51"/>
      <c r="AB593" s="52">
        <v>0.77500000000000002</v>
      </c>
      <c r="AC593" s="50">
        <f t="shared" si="342"/>
        <v>0</v>
      </c>
      <c r="AD593" s="50">
        <f t="shared" si="343"/>
        <v>0</v>
      </c>
      <c r="AE593" s="50">
        <f t="shared" si="344"/>
        <v>12.4</v>
      </c>
      <c r="AF593" s="53">
        <f t="shared" si="345"/>
        <v>12.4</v>
      </c>
      <c r="AH593" s="4">
        <f t="shared" si="331"/>
        <v>764.58</v>
      </c>
      <c r="AJ593" s="4">
        <f t="shared" si="332"/>
        <v>764.58</v>
      </c>
      <c r="AL593" s="4">
        <f t="shared" si="333"/>
        <v>764.58</v>
      </c>
      <c r="AN593" s="4">
        <f t="shared" si="346"/>
        <v>764.58</v>
      </c>
      <c r="AO593" s="92"/>
      <c r="AQ593" s="93"/>
      <c r="AS593" s="93"/>
      <c r="AT593" s="93"/>
      <c r="AU593" s="93"/>
    </row>
    <row r="594" spans="1:47" ht="15" customHeight="1" x14ac:dyDescent="0.25">
      <c r="A594" s="203"/>
      <c r="B594" s="33" t="s">
        <v>2330</v>
      </c>
      <c r="C594" s="96" t="s">
        <v>2321</v>
      </c>
      <c r="D594" s="43">
        <v>100</v>
      </c>
      <c r="E594" s="87" t="s">
        <v>2584</v>
      </c>
      <c r="F594" s="36">
        <v>20</v>
      </c>
      <c r="G594" s="59">
        <f t="shared" si="334"/>
        <v>712.45</v>
      </c>
      <c r="H594" s="37"/>
      <c r="I594" s="38" t="s">
        <v>158</v>
      </c>
      <c r="J594" s="39">
        <f t="shared" si="335"/>
        <v>0</v>
      </c>
      <c r="K594" s="64" t="s">
        <v>2341</v>
      </c>
      <c r="M594" s="64" t="s">
        <v>2352</v>
      </c>
      <c r="P594" s="68">
        <f t="shared" si="336"/>
        <v>0</v>
      </c>
      <c r="Q594" s="78"/>
      <c r="R594" s="71">
        <f t="shared" si="337"/>
        <v>0</v>
      </c>
      <c r="S594" s="32" t="str">
        <f t="shared" si="330"/>
        <v>-</v>
      </c>
      <c r="T594" s="2">
        <v>569.9615</v>
      </c>
      <c r="U594" s="2"/>
      <c r="V594" s="49">
        <v>1.25</v>
      </c>
      <c r="W594" s="49">
        <f t="shared" si="338"/>
        <v>712.45187499999997</v>
      </c>
      <c r="X594" s="50">
        <f t="shared" si="339"/>
        <v>0</v>
      </c>
      <c r="Y594" s="63">
        <f t="shared" si="340"/>
        <v>712.45187499999997</v>
      </c>
      <c r="Z594" s="50">
        <f t="shared" si="341"/>
        <v>712.45</v>
      </c>
      <c r="AA594" s="51"/>
      <c r="AB594" s="52">
        <v>0.7</v>
      </c>
      <c r="AC594" s="50">
        <f t="shared" si="342"/>
        <v>0</v>
      </c>
      <c r="AD594" s="50">
        <f t="shared" si="343"/>
        <v>0</v>
      </c>
      <c r="AE594" s="50">
        <f t="shared" si="344"/>
        <v>11.2</v>
      </c>
      <c r="AF594" s="53">
        <f t="shared" si="345"/>
        <v>11.2</v>
      </c>
      <c r="AH594" s="4">
        <f t="shared" si="331"/>
        <v>712.45</v>
      </c>
      <c r="AJ594" s="4">
        <f t="shared" si="332"/>
        <v>712.45</v>
      </c>
      <c r="AL594" s="4">
        <f t="shared" si="333"/>
        <v>712.45</v>
      </c>
      <c r="AN594" s="4">
        <f t="shared" si="346"/>
        <v>712.45</v>
      </c>
      <c r="AO594" s="92"/>
      <c r="AQ594" s="93"/>
      <c r="AS594" s="93"/>
      <c r="AT594" s="93"/>
      <c r="AU594" s="93"/>
    </row>
    <row r="595" spans="1:47" ht="15" customHeight="1" x14ac:dyDescent="0.25">
      <c r="A595" s="203"/>
      <c r="B595" s="33" t="s">
        <v>2331</v>
      </c>
      <c r="C595" s="96" t="s">
        <v>3227</v>
      </c>
      <c r="D595" s="43">
        <v>100</v>
      </c>
      <c r="E595" s="87" t="s">
        <v>2584</v>
      </c>
      <c r="F595" s="36">
        <v>20</v>
      </c>
      <c r="G595" s="59">
        <f>AH595</f>
        <v>712.45</v>
      </c>
      <c r="H595" s="37"/>
      <c r="I595" s="38" t="s">
        <v>158</v>
      </c>
      <c r="J595" s="39">
        <f t="shared" si="335"/>
        <v>0</v>
      </c>
      <c r="K595" s="64" t="s">
        <v>2342</v>
      </c>
      <c r="M595" s="64" t="s">
        <v>2353</v>
      </c>
      <c r="P595" s="68">
        <f t="shared" si="336"/>
        <v>0</v>
      </c>
      <c r="Q595" s="78"/>
      <c r="R595" s="71">
        <f>IF(Q595&gt;0,Q595,P595)</f>
        <v>0</v>
      </c>
      <c r="S595" s="32" t="str">
        <f>IF(P595&gt;18,"ПЕРЕБОР","-")</f>
        <v>-</v>
      </c>
      <c r="T595" s="2">
        <v>569.9615</v>
      </c>
      <c r="U595" s="2"/>
      <c r="V595" s="49">
        <v>1.25</v>
      </c>
      <c r="W595" s="49">
        <f t="shared" si="338"/>
        <v>712.45187499999997</v>
      </c>
      <c r="X595" s="50">
        <f t="shared" si="339"/>
        <v>0</v>
      </c>
      <c r="Y595" s="63">
        <f>W595-(W595*X595)</f>
        <v>712.45187499999997</v>
      </c>
      <c r="Z595" s="50">
        <f>ROUND(Y595,2)</f>
        <v>712.45</v>
      </c>
      <c r="AA595" s="51"/>
      <c r="AB595" s="52">
        <v>0.64500000000000002</v>
      </c>
      <c r="AC595" s="50">
        <f t="shared" si="342"/>
        <v>0</v>
      </c>
      <c r="AD595" s="50">
        <f>AC595*$P$7</f>
        <v>0</v>
      </c>
      <c r="AE595" s="50">
        <f>AB595*$P$7</f>
        <v>10.32</v>
      </c>
      <c r="AF595" s="53">
        <f>ROUND(AE595,2)</f>
        <v>10.32</v>
      </c>
      <c r="AH595" s="4">
        <f>ROUNDUP(AN595,2)</f>
        <v>712.45</v>
      </c>
      <c r="AJ595" s="4">
        <f>IF($V$4,AL595+AF595,AL595)</f>
        <v>712.45</v>
      </c>
      <c r="AL595" s="4">
        <f>IF($V$5,Z595-Z595*10%,Z595)</f>
        <v>712.45</v>
      </c>
      <c r="AN595" s="4">
        <f t="shared" si="346"/>
        <v>712.45</v>
      </c>
      <c r="AO595" s="92"/>
      <c r="AQ595" s="93"/>
      <c r="AS595" s="93"/>
      <c r="AT595" s="93"/>
      <c r="AU595" s="93"/>
    </row>
    <row r="596" spans="1:47" ht="15" customHeight="1" x14ac:dyDescent="0.25">
      <c r="A596" s="203"/>
      <c r="B596" s="33" t="s">
        <v>2332</v>
      </c>
      <c r="C596" s="96" t="s">
        <v>3255</v>
      </c>
      <c r="D596" s="43">
        <v>100</v>
      </c>
      <c r="E596" s="87" t="s">
        <v>2584</v>
      </c>
      <c r="F596" s="36">
        <v>20</v>
      </c>
      <c r="G596" s="59">
        <f>AH596</f>
        <v>695.08</v>
      </c>
      <c r="H596" s="37"/>
      <c r="I596" s="38" t="s">
        <v>158</v>
      </c>
      <c r="J596" s="39">
        <f t="shared" si="335"/>
        <v>0</v>
      </c>
      <c r="K596" s="64" t="s">
        <v>2343</v>
      </c>
      <c r="M596" s="64" t="s">
        <v>2354</v>
      </c>
      <c r="P596" s="68">
        <f t="shared" si="336"/>
        <v>0</v>
      </c>
      <c r="Q596" s="78"/>
      <c r="R596" s="71">
        <f>IF(Q596&gt;0,Q596,P596)</f>
        <v>0</v>
      </c>
      <c r="S596" s="32" t="str">
        <f>IF(P596&gt;18,"ПЕРЕБОР","-")</f>
        <v>-</v>
      </c>
      <c r="T596" s="2">
        <v>556.05999999999995</v>
      </c>
      <c r="U596" s="2"/>
      <c r="V596" s="49">
        <v>1.25</v>
      </c>
      <c r="W596" s="49">
        <f t="shared" si="338"/>
        <v>695.07499999999993</v>
      </c>
      <c r="X596" s="50">
        <f t="shared" si="339"/>
        <v>0</v>
      </c>
      <c r="Y596" s="63">
        <f>W596-(W596*X596)</f>
        <v>695.07499999999993</v>
      </c>
      <c r="Z596" s="50">
        <f>ROUND(Y596,2)</f>
        <v>695.08</v>
      </c>
      <c r="AA596" s="51"/>
      <c r="AB596" s="52">
        <v>0.6</v>
      </c>
      <c r="AC596" s="50">
        <f t="shared" si="342"/>
        <v>0</v>
      </c>
      <c r="AD596" s="50">
        <f>AC596*$P$7</f>
        <v>0</v>
      </c>
      <c r="AE596" s="50">
        <f>AB596*$P$7</f>
        <v>9.6</v>
      </c>
      <c r="AF596" s="53">
        <f>ROUND(AE596,2)</f>
        <v>9.6</v>
      </c>
      <c r="AH596" s="4">
        <f>ROUNDUP(AN596,2)</f>
        <v>695.08</v>
      </c>
      <c r="AJ596" s="4">
        <f>IF($V$4,AL596+AF596,AL596)</f>
        <v>695.08</v>
      </c>
      <c r="AL596" s="4">
        <f>IF($V$5,Z596-Z596*10%,Z596)</f>
        <v>695.08</v>
      </c>
      <c r="AN596" s="4">
        <f t="shared" si="346"/>
        <v>695.08</v>
      </c>
      <c r="AO596" s="92"/>
      <c r="AQ596" s="93"/>
      <c r="AS596" s="93"/>
      <c r="AT596" s="93"/>
      <c r="AU596" s="93"/>
    </row>
    <row r="597" spans="1:47" ht="15" customHeight="1" x14ac:dyDescent="0.25">
      <c r="A597" s="204"/>
      <c r="B597" s="33" t="s">
        <v>2333</v>
      </c>
      <c r="C597" s="96" t="s">
        <v>3256</v>
      </c>
      <c r="D597" s="43">
        <v>100</v>
      </c>
      <c r="E597" s="87" t="s">
        <v>2584</v>
      </c>
      <c r="F597" s="36">
        <v>20</v>
      </c>
      <c r="G597" s="59">
        <f>AH597</f>
        <v>680.75</v>
      </c>
      <c r="H597" s="37"/>
      <c r="I597" s="38" t="s">
        <v>158</v>
      </c>
      <c r="J597" s="39">
        <f t="shared" si="335"/>
        <v>0</v>
      </c>
      <c r="K597" s="64" t="s">
        <v>2344</v>
      </c>
      <c r="M597" s="64" t="s">
        <v>2355</v>
      </c>
      <c r="P597" s="68">
        <f t="shared" si="336"/>
        <v>0</v>
      </c>
      <c r="Q597" s="78"/>
      <c r="R597" s="71">
        <f>IF(Q597&gt;0,Q597,P597)</f>
        <v>0</v>
      </c>
      <c r="S597" s="32" t="str">
        <f>IF(P597&gt;18,"ПЕРЕБОР","-")</f>
        <v>-</v>
      </c>
      <c r="T597" s="2">
        <v>544.6</v>
      </c>
      <c r="U597" s="2"/>
      <c r="V597" s="49">
        <v>1.25</v>
      </c>
      <c r="W597" s="49">
        <f t="shared" si="338"/>
        <v>680.75</v>
      </c>
      <c r="X597" s="50">
        <f t="shared" si="339"/>
        <v>0</v>
      </c>
      <c r="Y597" s="63">
        <f>W597-(W597*X597)</f>
        <v>680.75</v>
      </c>
      <c r="Z597" s="50">
        <f>ROUND(Y597,2)</f>
        <v>680.75</v>
      </c>
      <c r="AA597" s="51"/>
      <c r="AB597" s="52">
        <v>0.55000000000000004</v>
      </c>
      <c r="AC597" s="50">
        <f t="shared" si="342"/>
        <v>0</v>
      </c>
      <c r="AD597" s="50">
        <f>AC597*$P$7</f>
        <v>0</v>
      </c>
      <c r="AE597" s="50">
        <f>AB597*$P$7</f>
        <v>8.8000000000000007</v>
      </c>
      <c r="AF597" s="53">
        <f>ROUND(AE597,2)</f>
        <v>8.8000000000000007</v>
      </c>
      <c r="AH597" s="4">
        <f>ROUNDUP(AN597,2)</f>
        <v>680.75</v>
      </c>
      <c r="AJ597" s="4">
        <f>IF($V$4,AL597+AF597,AL597)</f>
        <v>680.75</v>
      </c>
      <c r="AL597" s="4">
        <f>IF($V$5,Z597-Z597*10%,Z597)</f>
        <v>680.75</v>
      </c>
      <c r="AN597" s="4">
        <f t="shared" si="346"/>
        <v>680.75</v>
      </c>
      <c r="AO597" s="92"/>
      <c r="AQ597" s="93"/>
      <c r="AS597" s="93"/>
      <c r="AT597" s="93"/>
      <c r="AU597" s="93"/>
    </row>
    <row r="598" spans="1:47" x14ac:dyDescent="0.25">
      <c r="A598" s="201"/>
      <c r="B598" s="199" t="s">
        <v>140</v>
      </c>
      <c r="C598" s="199"/>
      <c r="D598" s="199"/>
      <c r="E598" s="199"/>
      <c r="F598" s="199"/>
      <c r="G598" s="199"/>
      <c r="H598" s="199"/>
      <c r="I598" s="199"/>
      <c r="J598" s="199"/>
      <c r="O598" s="74" t="s">
        <v>760</v>
      </c>
      <c r="P598" s="75"/>
      <c r="Q598" s="76"/>
      <c r="R598" s="71"/>
      <c r="S598" s="71"/>
      <c r="T598"/>
      <c r="U598"/>
      <c r="AB598"/>
      <c r="AC598"/>
      <c r="AD598"/>
      <c r="AE598"/>
      <c r="AN598" s="4"/>
      <c r="AO598" s="92"/>
      <c r="AQ598" s="93"/>
      <c r="AS598" s="93"/>
      <c r="AT598" s="93"/>
      <c r="AU598" s="93"/>
    </row>
    <row r="599" spans="1:47" ht="15" customHeight="1" x14ac:dyDescent="0.25">
      <c r="A599" s="201"/>
      <c r="B599" s="33" t="s">
        <v>312</v>
      </c>
      <c r="C599" s="96" t="s">
        <v>688</v>
      </c>
      <c r="D599" s="43">
        <v>10</v>
      </c>
      <c r="E599" s="87" t="s">
        <v>2584</v>
      </c>
      <c r="F599" s="36">
        <v>20</v>
      </c>
      <c r="G599" s="59">
        <f t="shared" ref="G599:G609" si="347">AH599</f>
        <v>690.51</v>
      </c>
      <c r="H599" s="37"/>
      <c r="I599" s="38" t="s">
        <v>158</v>
      </c>
      <c r="J599" s="39">
        <f t="shared" ref="J599:J609" si="348">G599*H599</f>
        <v>0</v>
      </c>
      <c r="K599" s="64" t="s">
        <v>1592</v>
      </c>
      <c r="L599" s="64" t="s">
        <v>1571</v>
      </c>
      <c r="M599" s="64" t="s">
        <v>1364</v>
      </c>
      <c r="P599" s="68">
        <f t="shared" ref="P599:P609" si="349">$P$8</f>
        <v>0</v>
      </c>
      <c r="Q599" s="78"/>
      <c r="R599" s="71">
        <f t="shared" ref="R599:R609" si="350">IF(Q599&gt;0,Q599,P599)</f>
        <v>0</v>
      </c>
      <c r="S599" s="32" t="str">
        <f t="shared" si="262"/>
        <v>-</v>
      </c>
      <c r="T599" s="2">
        <v>552.41</v>
      </c>
      <c r="U599" s="2"/>
      <c r="V599" s="49">
        <v>1.25</v>
      </c>
      <c r="W599" s="49">
        <f t="shared" ref="W599:W609" si="351">T599*V599</f>
        <v>690.51249999999993</v>
      </c>
      <c r="X599" s="50">
        <f t="shared" ref="X599:X609" si="352">R599*0.01</f>
        <v>0</v>
      </c>
      <c r="Y599" s="63">
        <f t="shared" ref="Y599:Y609" si="353">W599-(W599*X599)</f>
        <v>690.51249999999993</v>
      </c>
      <c r="Z599" s="50">
        <f t="shared" ref="Z599:Z609" si="354">ROUND(Y599,2)</f>
        <v>690.51</v>
      </c>
      <c r="AA599" s="51"/>
      <c r="AB599" s="52">
        <v>0.88</v>
      </c>
      <c r="AC599" s="50">
        <f t="shared" ref="AC599:AC609" si="355">H599*AB599</f>
        <v>0</v>
      </c>
      <c r="AD599" s="50">
        <f t="shared" ref="AD599:AD609" si="356">AC599*$P$7</f>
        <v>0</v>
      </c>
      <c r="AE599" s="50">
        <f t="shared" ref="AE599:AE609" si="357">AB599*$P$7</f>
        <v>14.08</v>
      </c>
      <c r="AF599" s="53">
        <f t="shared" si="314"/>
        <v>14.08</v>
      </c>
      <c r="AH599" s="4">
        <f t="shared" ref="AH599:AH604" si="358">ROUNDUP(AN599,2)</f>
        <v>690.51</v>
      </c>
      <c r="AJ599" s="4">
        <f t="shared" ref="AJ599:AJ604" si="359">IF($V$4,AL599+AF599,AL599)</f>
        <v>690.51</v>
      </c>
      <c r="AL599" s="4">
        <f t="shared" ref="AL599:AL604" si="360">IF($V$5,Z599-Z599*10%,Z599)</f>
        <v>690.51</v>
      </c>
      <c r="AN599" s="4">
        <f t="shared" si="346"/>
        <v>690.51</v>
      </c>
      <c r="AO599" s="92"/>
      <c r="AQ599" s="93"/>
      <c r="AS599" s="93"/>
      <c r="AT599" s="93"/>
      <c r="AU599" s="93"/>
    </row>
    <row r="600" spans="1:47" ht="15" customHeight="1" x14ac:dyDescent="0.25">
      <c r="A600" s="201"/>
      <c r="B600" s="33" t="s">
        <v>229</v>
      </c>
      <c r="C600" s="96" t="s">
        <v>687</v>
      </c>
      <c r="D600" s="43">
        <v>10</v>
      </c>
      <c r="E600" s="87" t="s">
        <v>2584</v>
      </c>
      <c r="F600" s="36">
        <v>20</v>
      </c>
      <c r="G600" s="59">
        <f t="shared" si="347"/>
        <v>643.26</v>
      </c>
      <c r="H600" s="37"/>
      <c r="I600" s="38" t="s">
        <v>158</v>
      </c>
      <c r="J600" s="39">
        <f t="shared" si="348"/>
        <v>0</v>
      </c>
      <c r="K600" s="64" t="s">
        <v>1591</v>
      </c>
      <c r="L600" s="64" t="s">
        <v>1572</v>
      </c>
      <c r="M600" s="64" t="s">
        <v>1365</v>
      </c>
      <c r="P600" s="68">
        <f t="shared" si="349"/>
        <v>0</v>
      </c>
      <c r="Q600" s="78"/>
      <c r="R600" s="71">
        <f t="shared" si="350"/>
        <v>0</v>
      </c>
      <c r="S600" s="32" t="str">
        <f t="shared" si="262"/>
        <v>-</v>
      </c>
      <c r="T600" s="2">
        <v>514.61</v>
      </c>
      <c r="U600" s="2"/>
      <c r="V600" s="49">
        <v>1.25</v>
      </c>
      <c r="W600" s="49">
        <f t="shared" si="351"/>
        <v>643.26250000000005</v>
      </c>
      <c r="X600" s="50">
        <f t="shared" si="352"/>
        <v>0</v>
      </c>
      <c r="Y600" s="63">
        <f t="shared" si="353"/>
        <v>643.26250000000005</v>
      </c>
      <c r="Z600" s="50">
        <f t="shared" si="354"/>
        <v>643.26</v>
      </c>
      <c r="AA600" s="51"/>
      <c r="AB600" s="52">
        <v>1</v>
      </c>
      <c r="AC600" s="50">
        <f t="shared" si="355"/>
        <v>0</v>
      </c>
      <c r="AD600" s="50">
        <f t="shared" si="356"/>
        <v>0</v>
      </c>
      <c r="AE600" s="50">
        <f t="shared" si="357"/>
        <v>16</v>
      </c>
      <c r="AF600" s="53">
        <f t="shared" si="314"/>
        <v>16</v>
      </c>
      <c r="AH600" s="4">
        <f t="shared" si="358"/>
        <v>643.26</v>
      </c>
      <c r="AJ600" s="4">
        <f t="shared" si="359"/>
        <v>643.26</v>
      </c>
      <c r="AL600" s="4">
        <f t="shared" si="360"/>
        <v>643.26</v>
      </c>
      <c r="AN600" s="4">
        <f t="shared" si="346"/>
        <v>643.26</v>
      </c>
      <c r="AO600" s="92"/>
      <c r="AQ600" s="93"/>
      <c r="AS600" s="93"/>
      <c r="AT600" s="93"/>
      <c r="AU600" s="93"/>
    </row>
    <row r="601" spans="1:47" ht="15" customHeight="1" x14ac:dyDescent="0.25">
      <c r="A601" s="201"/>
      <c r="B601" s="33" t="s">
        <v>55</v>
      </c>
      <c r="C601" s="34" t="s">
        <v>689</v>
      </c>
      <c r="D601" s="43">
        <v>10</v>
      </c>
      <c r="E601" s="87" t="s">
        <v>2584</v>
      </c>
      <c r="F601" s="36">
        <v>20</v>
      </c>
      <c r="G601" s="59">
        <f t="shared" si="347"/>
        <v>488.34</v>
      </c>
      <c r="H601" s="37"/>
      <c r="I601" s="38" t="s">
        <v>158</v>
      </c>
      <c r="J601" s="39">
        <f t="shared" si="348"/>
        <v>0</v>
      </c>
      <c r="K601" s="64" t="s">
        <v>1590</v>
      </c>
      <c r="L601" s="64" t="s">
        <v>1573</v>
      </c>
      <c r="M601" s="64" t="s">
        <v>1366</v>
      </c>
      <c r="P601" s="68">
        <f t="shared" si="349"/>
        <v>0</v>
      </c>
      <c r="Q601" s="78"/>
      <c r="R601" s="71">
        <f t="shared" si="350"/>
        <v>0</v>
      </c>
      <c r="S601" s="32" t="str">
        <f t="shared" si="262"/>
        <v>-</v>
      </c>
      <c r="T601" s="2">
        <v>390.67</v>
      </c>
      <c r="U601" s="2"/>
      <c r="V601" s="49">
        <v>1.25</v>
      </c>
      <c r="W601" s="49">
        <f t="shared" si="351"/>
        <v>488.33750000000003</v>
      </c>
      <c r="X601" s="50">
        <f t="shared" si="352"/>
        <v>0</v>
      </c>
      <c r="Y601" s="63">
        <f t="shared" si="353"/>
        <v>488.33750000000003</v>
      </c>
      <c r="Z601" s="50">
        <f t="shared" si="354"/>
        <v>488.34</v>
      </c>
      <c r="AA601" s="51"/>
      <c r="AB601" s="52">
        <v>0.84</v>
      </c>
      <c r="AC601" s="50">
        <f t="shared" si="355"/>
        <v>0</v>
      </c>
      <c r="AD601" s="50">
        <f t="shared" si="356"/>
        <v>0</v>
      </c>
      <c r="AE601" s="50">
        <f t="shared" si="357"/>
        <v>13.44</v>
      </c>
      <c r="AF601" s="53">
        <f t="shared" si="314"/>
        <v>13.44</v>
      </c>
      <c r="AH601" s="4">
        <f t="shared" si="358"/>
        <v>488.34</v>
      </c>
      <c r="AJ601" s="4">
        <f t="shared" si="359"/>
        <v>488.34</v>
      </c>
      <c r="AL601" s="4">
        <f t="shared" si="360"/>
        <v>488.34</v>
      </c>
      <c r="AN601" s="4">
        <f t="shared" si="346"/>
        <v>488.34</v>
      </c>
      <c r="AO601" s="92"/>
      <c r="AQ601" s="93"/>
      <c r="AS601" s="93"/>
      <c r="AT601" s="93"/>
      <c r="AU601" s="93"/>
    </row>
    <row r="602" spans="1:47" ht="15" customHeight="1" x14ac:dyDescent="0.25">
      <c r="A602" s="201"/>
      <c r="B602" s="33" t="s">
        <v>54</v>
      </c>
      <c r="C602" s="96" t="s">
        <v>690</v>
      </c>
      <c r="D602" s="43">
        <v>10</v>
      </c>
      <c r="E602" s="87" t="s">
        <v>2584</v>
      </c>
      <c r="F602" s="36">
        <v>20</v>
      </c>
      <c r="G602" s="59">
        <f t="shared" si="347"/>
        <v>642.29</v>
      </c>
      <c r="H602" s="37"/>
      <c r="I602" s="38" t="s">
        <v>158</v>
      </c>
      <c r="J602" s="39">
        <f t="shared" si="348"/>
        <v>0</v>
      </c>
      <c r="K602" s="64" t="s">
        <v>1589</v>
      </c>
      <c r="L602" s="64" t="s">
        <v>1574</v>
      </c>
      <c r="M602" s="64" t="s">
        <v>1367</v>
      </c>
      <c r="P602" s="68">
        <f t="shared" si="349"/>
        <v>0</v>
      </c>
      <c r="Q602" s="78"/>
      <c r="R602" s="71">
        <f t="shared" si="350"/>
        <v>0</v>
      </c>
      <c r="S602" s="32" t="str">
        <f t="shared" si="262"/>
        <v>-</v>
      </c>
      <c r="T602" s="2">
        <v>513.83000000000004</v>
      </c>
      <c r="U602" s="2"/>
      <c r="V602" s="49">
        <v>1.25</v>
      </c>
      <c r="W602" s="49">
        <f t="shared" si="351"/>
        <v>642.28750000000002</v>
      </c>
      <c r="X602" s="50">
        <f t="shared" si="352"/>
        <v>0</v>
      </c>
      <c r="Y602" s="63">
        <f t="shared" si="353"/>
        <v>642.28750000000002</v>
      </c>
      <c r="Z602" s="50">
        <f t="shared" si="354"/>
        <v>642.29</v>
      </c>
      <c r="AA602" s="51"/>
      <c r="AB602" s="52">
        <v>0.81</v>
      </c>
      <c r="AC602" s="50">
        <f t="shared" si="355"/>
        <v>0</v>
      </c>
      <c r="AD602" s="50">
        <f t="shared" si="356"/>
        <v>0</v>
      </c>
      <c r="AE602" s="50">
        <f t="shared" si="357"/>
        <v>12.96</v>
      </c>
      <c r="AF602" s="53">
        <f t="shared" si="314"/>
        <v>12.96</v>
      </c>
      <c r="AH602" s="4">
        <f t="shared" si="358"/>
        <v>642.29</v>
      </c>
      <c r="AJ602" s="4">
        <f t="shared" si="359"/>
        <v>642.29</v>
      </c>
      <c r="AL602" s="4">
        <f t="shared" si="360"/>
        <v>642.29</v>
      </c>
      <c r="AN602" s="4">
        <f t="shared" si="346"/>
        <v>642.29</v>
      </c>
      <c r="AO602" s="92"/>
      <c r="AQ602" s="93"/>
      <c r="AS602" s="93"/>
      <c r="AT602" s="93"/>
      <c r="AU602" s="93"/>
    </row>
    <row r="603" spans="1:47" ht="15" customHeight="1" x14ac:dyDescent="0.25">
      <c r="A603" s="201"/>
      <c r="B603" s="33" t="s">
        <v>230</v>
      </c>
      <c r="C603" s="96" t="s">
        <v>691</v>
      </c>
      <c r="D603" s="43">
        <v>10</v>
      </c>
      <c r="E603" s="87" t="s">
        <v>2584</v>
      </c>
      <c r="F603" s="36">
        <v>20</v>
      </c>
      <c r="G603" s="59">
        <f t="shared" si="347"/>
        <v>610.42999999999995</v>
      </c>
      <c r="H603" s="37"/>
      <c r="I603" s="38" t="s">
        <v>158</v>
      </c>
      <c r="J603" s="39">
        <f t="shared" si="348"/>
        <v>0</v>
      </c>
      <c r="K603" s="64" t="s">
        <v>1588</v>
      </c>
      <c r="L603" s="64" t="s">
        <v>1575</v>
      </c>
      <c r="M603" s="64" t="s">
        <v>1368</v>
      </c>
      <c r="P603" s="68">
        <f t="shared" si="349"/>
        <v>0</v>
      </c>
      <c r="Q603" s="78"/>
      <c r="R603" s="71">
        <f t="shared" si="350"/>
        <v>0</v>
      </c>
      <c r="S603" s="32" t="str">
        <f t="shared" si="262"/>
        <v>-</v>
      </c>
      <c r="T603" s="2">
        <v>488.34</v>
      </c>
      <c r="U603" s="2"/>
      <c r="V603" s="49">
        <v>1.25</v>
      </c>
      <c r="W603" s="49">
        <f t="shared" si="351"/>
        <v>610.42499999999995</v>
      </c>
      <c r="X603" s="50">
        <f t="shared" si="352"/>
        <v>0</v>
      </c>
      <c r="Y603" s="63">
        <f t="shared" si="353"/>
        <v>610.42499999999995</v>
      </c>
      <c r="Z603" s="50">
        <f t="shared" si="354"/>
        <v>610.42999999999995</v>
      </c>
      <c r="AA603" s="51"/>
      <c r="AB603" s="52">
        <v>0.80500000000000005</v>
      </c>
      <c r="AC603" s="50">
        <f t="shared" si="355"/>
        <v>0</v>
      </c>
      <c r="AD603" s="50">
        <f t="shared" si="356"/>
        <v>0</v>
      </c>
      <c r="AE603" s="50">
        <f t="shared" si="357"/>
        <v>12.88</v>
      </c>
      <c r="AF603" s="53">
        <f t="shared" si="314"/>
        <v>12.88</v>
      </c>
      <c r="AH603" s="4">
        <f t="shared" si="358"/>
        <v>610.42999999999995</v>
      </c>
      <c r="AJ603" s="4">
        <f t="shared" si="359"/>
        <v>610.42999999999995</v>
      </c>
      <c r="AL603" s="4">
        <f t="shared" si="360"/>
        <v>610.42999999999995</v>
      </c>
      <c r="AN603" s="4">
        <f t="shared" si="346"/>
        <v>610.42999999999995</v>
      </c>
      <c r="AO603" s="92"/>
      <c r="AQ603" s="93"/>
      <c r="AS603" s="93"/>
      <c r="AT603" s="93"/>
      <c r="AU603" s="93"/>
    </row>
    <row r="604" spans="1:47" ht="15" customHeight="1" x14ac:dyDescent="0.25">
      <c r="A604" s="201"/>
      <c r="B604" s="33" t="s">
        <v>231</v>
      </c>
      <c r="C604" s="96" t="s">
        <v>692</v>
      </c>
      <c r="D604" s="43">
        <v>10</v>
      </c>
      <c r="E604" s="87" t="s">
        <v>2584</v>
      </c>
      <c r="F604" s="36">
        <v>20</v>
      </c>
      <c r="G604" s="59">
        <f t="shared" si="347"/>
        <v>580.84</v>
      </c>
      <c r="H604" s="37"/>
      <c r="I604" s="38" t="s">
        <v>158</v>
      </c>
      <c r="J604" s="39">
        <f t="shared" si="348"/>
        <v>0</v>
      </c>
      <c r="K604" s="64" t="s">
        <v>1587</v>
      </c>
      <c r="L604" s="64" t="s">
        <v>1576</v>
      </c>
      <c r="M604" s="64" t="s">
        <v>1369</v>
      </c>
      <c r="P604" s="68">
        <f t="shared" si="349"/>
        <v>0</v>
      </c>
      <c r="Q604" s="78"/>
      <c r="R604" s="71">
        <f t="shared" si="350"/>
        <v>0</v>
      </c>
      <c r="S604" s="32" t="str">
        <f t="shared" si="262"/>
        <v>-</v>
      </c>
      <c r="T604" s="2">
        <v>464.67359999999996</v>
      </c>
      <c r="U604" s="2"/>
      <c r="V604" s="49">
        <v>1.25</v>
      </c>
      <c r="W604" s="49">
        <f t="shared" si="351"/>
        <v>580.84199999999998</v>
      </c>
      <c r="X604" s="50">
        <f t="shared" si="352"/>
        <v>0</v>
      </c>
      <c r="Y604" s="63">
        <f t="shared" si="353"/>
        <v>580.84199999999998</v>
      </c>
      <c r="Z604" s="50">
        <f t="shared" si="354"/>
        <v>580.84</v>
      </c>
      <c r="AA604" s="51"/>
      <c r="AB604" s="52">
        <v>0.8</v>
      </c>
      <c r="AC604" s="50">
        <f t="shared" si="355"/>
        <v>0</v>
      </c>
      <c r="AD604" s="50">
        <f t="shared" si="356"/>
        <v>0</v>
      </c>
      <c r="AE604" s="50">
        <f t="shared" si="357"/>
        <v>12.8</v>
      </c>
      <c r="AF604" s="53">
        <f t="shared" si="314"/>
        <v>12.8</v>
      </c>
      <c r="AH604" s="4">
        <f t="shared" si="358"/>
        <v>580.84</v>
      </c>
      <c r="AJ604" s="4">
        <f t="shared" si="359"/>
        <v>580.84</v>
      </c>
      <c r="AL604" s="4">
        <f t="shared" si="360"/>
        <v>580.84</v>
      </c>
      <c r="AN604" s="4">
        <f t="shared" si="346"/>
        <v>580.84</v>
      </c>
      <c r="AO604" s="92"/>
      <c r="AQ604" s="93"/>
      <c r="AS604" s="93"/>
      <c r="AT604" s="93"/>
      <c r="AU604" s="93"/>
    </row>
    <row r="605" spans="1:47" ht="15" customHeight="1" x14ac:dyDescent="0.25">
      <c r="A605" s="201"/>
      <c r="B605" s="33" t="s">
        <v>265</v>
      </c>
      <c r="C605" s="96" t="s">
        <v>693</v>
      </c>
      <c r="D605" s="43">
        <v>10</v>
      </c>
      <c r="E605" s="87" t="s">
        <v>2584</v>
      </c>
      <c r="F605" s="36">
        <v>20</v>
      </c>
      <c r="G605" s="59">
        <f t="shared" si="347"/>
        <v>561.20000000000005</v>
      </c>
      <c r="H605" s="37"/>
      <c r="I605" s="38" t="s">
        <v>158</v>
      </c>
      <c r="J605" s="39">
        <f t="shared" si="348"/>
        <v>0</v>
      </c>
      <c r="K605" s="64" t="s">
        <v>1586</v>
      </c>
      <c r="L605" s="64" t="s">
        <v>1577</v>
      </c>
      <c r="M605" s="64" t="s">
        <v>1370</v>
      </c>
      <c r="P605" s="68">
        <f t="shared" si="349"/>
        <v>0</v>
      </c>
      <c r="Q605" s="78"/>
      <c r="R605" s="71">
        <f t="shared" si="350"/>
        <v>0</v>
      </c>
      <c r="S605" s="32" t="str">
        <f t="shared" si="262"/>
        <v>-</v>
      </c>
      <c r="T605" s="2">
        <v>448.96</v>
      </c>
      <c r="U605" s="2"/>
      <c r="V605" s="49">
        <v>1.25</v>
      </c>
      <c r="W605" s="49">
        <f t="shared" si="351"/>
        <v>561.19999999999993</v>
      </c>
      <c r="X605" s="50">
        <f t="shared" si="352"/>
        <v>0</v>
      </c>
      <c r="Y605" s="63">
        <f t="shared" si="353"/>
        <v>561.19999999999993</v>
      </c>
      <c r="Z605" s="50">
        <f t="shared" si="354"/>
        <v>561.20000000000005</v>
      </c>
      <c r="AA605" s="51"/>
      <c r="AB605" s="52">
        <v>0.75</v>
      </c>
      <c r="AC605" s="50">
        <f t="shared" si="355"/>
        <v>0</v>
      </c>
      <c r="AD605" s="50">
        <f t="shared" si="356"/>
        <v>0</v>
      </c>
      <c r="AE605" s="50">
        <f t="shared" si="357"/>
        <v>12</v>
      </c>
      <c r="AF605" s="53">
        <f t="shared" si="314"/>
        <v>12</v>
      </c>
      <c r="AH605" s="4">
        <f t="shared" ref="AH605:AH674" si="361">ROUNDUP(AN605,2)</f>
        <v>561.20000000000005</v>
      </c>
      <c r="AJ605" s="4">
        <f t="shared" ref="AJ605:AJ674" si="362">IF($V$4,AL605+AF605,AL605)</f>
        <v>561.20000000000005</v>
      </c>
      <c r="AL605" s="4">
        <f t="shared" ref="AL605:AL674" si="363">IF($V$5,Z605-Z605*10%,Z605)</f>
        <v>561.20000000000005</v>
      </c>
      <c r="AN605" s="4">
        <f t="shared" si="346"/>
        <v>561.20000000000005</v>
      </c>
      <c r="AO605" s="92"/>
      <c r="AQ605" s="93"/>
      <c r="AS605" s="93"/>
      <c r="AT605" s="93"/>
      <c r="AU605" s="93"/>
    </row>
    <row r="606" spans="1:47" ht="15" customHeight="1" x14ac:dyDescent="0.25">
      <c r="A606" s="201"/>
      <c r="B606" s="33" t="s">
        <v>310</v>
      </c>
      <c r="C606" s="96" t="s">
        <v>694</v>
      </c>
      <c r="D606" s="43">
        <v>10</v>
      </c>
      <c r="E606" s="87" t="s">
        <v>2584</v>
      </c>
      <c r="F606" s="36">
        <v>20</v>
      </c>
      <c r="G606" s="59">
        <f t="shared" si="347"/>
        <v>546.65</v>
      </c>
      <c r="H606" s="37"/>
      <c r="I606" s="38" t="s">
        <v>158</v>
      </c>
      <c r="J606" s="39">
        <f t="shared" si="348"/>
        <v>0</v>
      </c>
      <c r="K606" s="64" t="s">
        <v>1585</v>
      </c>
      <c r="L606" s="64" t="s">
        <v>1578</v>
      </c>
      <c r="M606" s="64" t="s">
        <v>1371</v>
      </c>
      <c r="P606" s="68">
        <f t="shared" si="349"/>
        <v>0</v>
      </c>
      <c r="Q606" s="78"/>
      <c r="R606" s="71">
        <f t="shared" si="350"/>
        <v>0</v>
      </c>
      <c r="S606" s="32" t="str">
        <f t="shared" si="262"/>
        <v>-</v>
      </c>
      <c r="T606" s="2">
        <v>437.32</v>
      </c>
      <c r="U606" s="2"/>
      <c r="V606" s="49">
        <v>1.25</v>
      </c>
      <c r="W606" s="49">
        <f t="shared" si="351"/>
        <v>546.65</v>
      </c>
      <c r="X606" s="50">
        <f t="shared" si="352"/>
        <v>0</v>
      </c>
      <c r="Y606" s="63">
        <f t="shared" si="353"/>
        <v>546.65</v>
      </c>
      <c r="Z606" s="50">
        <f t="shared" si="354"/>
        <v>546.65</v>
      </c>
      <c r="AA606" s="51"/>
      <c r="AB606" s="52">
        <v>0.72</v>
      </c>
      <c r="AC606" s="50">
        <f t="shared" si="355"/>
        <v>0</v>
      </c>
      <c r="AD606" s="50">
        <f t="shared" si="356"/>
        <v>0</v>
      </c>
      <c r="AE606" s="50">
        <f t="shared" si="357"/>
        <v>11.52</v>
      </c>
      <c r="AF606" s="53">
        <f t="shared" si="314"/>
        <v>11.52</v>
      </c>
      <c r="AH606" s="4">
        <f t="shared" si="361"/>
        <v>546.65</v>
      </c>
      <c r="AJ606" s="4">
        <f t="shared" si="362"/>
        <v>546.65</v>
      </c>
      <c r="AL606" s="4">
        <f t="shared" si="363"/>
        <v>546.65</v>
      </c>
      <c r="AN606" s="4">
        <f t="shared" si="346"/>
        <v>546.65</v>
      </c>
      <c r="AO606" s="92"/>
      <c r="AQ606" s="93"/>
      <c r="AS606" s="93"/>
      <c r="AT606" s="93"/>
      <c r="AU606" s="93"/>
    </row>
    <row r="607" spans="1:47" ht="15" customHeight="1" x14ac:dyDescent="0.25">
      <c r="A607" s="201"/>
      <c r="B607" s="33" t="s">
        <v>311</v>
      </c>
      <c r="C607" s="96" t="s">
        <v>695</v>
      </c>
      <c r="D607" s="43">
        <v>10</v>
      </c>
      <c r="E607" s="87" t="s">
        <v>2584</v>
      </c>
      <c r="F607" s="36">
        <v>20</v>
      </c>
      <c r="G607" s="59">
        <f t="shared" si="347"/>
        <v>546.65</v>
      </c>
      <c r="H607" s="37"/>
      <c r="I607" s="38" t="s">
        <v>158</v>
      </c>
      <c r="J607" s="39">
        <f t="shared" si="348"/>
        <v>0</v>
      </c>
      <c r="K607" s="64" t="s">
        <v>1584</v>
      </c>
      <c r="L607" s="64" t="s">
        <v>1579</v>
      </c>
      <c r="M607" s="64" t="s">
        <v>1372</v>
      </c>
      <c r="P607" s="68">
        <f t="shared" si="349"/>
        <v>0</v>
      </c>
      <c r="Q607" s="78"/>
      <c r="R607" s="71">
        <f t="shared" si="350"/>
        <v>0</v>
      </c>
      <c r="S607" s="32" t="str">
        <f t="shared" si="262"/>
        <v>-</v>
      </c>
      <c r="T607" s="2">
        <v>437.32</v>
      </c>
      <c r="U607" s="2"/>
      <c r="V607" s="49">
        <v>1.25</v>
      </c>
      <c r="W607" s="49">
        <f t="shared" si="351"/>
        <v>546.65</v>
      </c>
      <c r="X607" s="50">
        <f t="shared" si="352"/>
        <v>0</v>
      </c>
      <c r="Y607" s="63">
        <f t="shared" si="353"/>
        <v>546.65</v>
      </c>
      <c r="Z607" s="50">
        <f t="shared" si="354"/>
        <v>546.65</v>
      </c>
      <c r="AA607" s="51"/>
      <c r="AB607" s="52">
        <v>0.69</v>
      </c>
      <c r="AC607" s="50">
        <f t="shared" si="355"/>
        <v>0</v>
      </c>
      <c r="AD607" s="50">
        <f t="shared" si="356"/>
        <v>0</v>
      </c>
      <c r="AE607" s="50">
        <f t="shared" si="357"/>
        <v>11.04</v>
      </c>
      <c r="AF607" s="53">
        <f t="shared" si="314"/>
        <v>11.04</v>
      </c>
      <c r="AH607" s="4">
        <f t="shared" si="361"/>
        <v>546.65</v>
      </c>
      <c r="AJ607" s="4">
        <f t="shared" si="362"/>
        <v>546.65</v>
      </c>
      <c r="AL607" s="4">
        <f t="shared" si="363"/>
        <v>546.65</v>
      </c>
      <c r="AN607" s="4">
        <f t="shared" si="346"/>
        <v>546.65</v>
      </c>
      <c r="AO607" s="92"/>
      <c r="AQ607" s="93"/>
      <c r="AS607" s="93"/>
      <c r="AT607" s="93"/>
      <c r="AU607" s="93"/>
    </row>
    <row r="608" spans="1:47" ht="15" customHeight="1" x14ac:dyDescent="0.25">
      <c r="A608" s="201"/>
      <c r="B608" s="33" t="s">
        <v>434</v>
      </c>
      <c r="C608" s="96" t="s">
        <v>696</v>
      </c>
      <c r="D608" s="43">
        <v>10</v>
      </c>
      <c r="E608" s="87" t="s">
        <v>2584</v>
      </c>
      <c r="F608" s="36">
        <v>20</v>
      </c>
      <c r="G608" s="59">
        <f t="shared" si="347"/>
        <v>577.01</v>
      </c>
      <c r="H608" s="37"/>
      <c r="I608" s="38" t="s">
        <v>158</v>
      </c>
      <c r="J608" s="39">
        <f t="shared" si="348"/>
        <v>0</v>
      </c>
      <c r="K608" s="64" t="s">
        <v>1583</v>
      </c>
      <c r="L608" s="64" t="s">
        <v>1580</v>
      </c>
      <c r="M608" s="64" t="s">
        <v>1373</v>
      </c>
      <c r="P608" s="68">
        <f t="shared" si="349"/>
        <v>0</v>
      </c>
      <c r="Q608" s="78"/>
      <c r="R608" s="71">
        <f t="shared" si="350"/>
        <v>0</v>
      </c>
      <c r="S608" s="32" t="str">
        <f t="shared" si="262"/>
        <v>-</v>
      </c>
      <c r="T608" s="2">
        <v>461.61</v>
      </c>
      <c r="U608" s="2"/>
      <c r="V608" s="49">
        <v>1.25</v>
      </c>
      <c r="W608" s="49">
        <f t="shared" si="351"/>
        <v>577.01250000000005</v>
      </c>
      <c r="X608" s="50">
        <f t="shared" si="352"/>
        <v>0</v>
      </c>
      <c r="Y608" s="63">
        <f t="shared" si="353"/>
        <v>577.01250000000005</v>
      </c>
      <c r="Z608" s="50">
        <f t="shared" si="354"/>
        <v>577.01</v>
      </c>
      <c r="AA608" s="51"/>
      <c r="AB608" s="52">
        <v>0.67</v>
      </c>
      <c r="AC608" s="50">
        <f t="shared" si="355"/>
        <v>0</v>
      </c>
      <c r="AD608" s="50">
        <f t="shared" si="356"/>
        <v>0</v>
      </c>
      <c r="AE608" s="50">
        <f t="shared" si="357"/>
        <v>10.72</v>
      </c>
      <c r="AF608" s="53">
        <f t="shared" si="314"/>
        <v>10.72</v>
      </c>
      <c r="AH608" s="4">
        <f t="shared" si="361"/>
        <v>577.01</v>
      </c>
      <c r="AJ608" s="4">
        <f t="shared" si="362"/>
        <v>577.01</v>
      </c>
      <c r="AL608" s="4">
        <f t="shared" si="363"/>
        <v>577.01</v>
      </c>
      <c r="AN608" s="4">
        <f t="shared" si="346"/>
        <v>577.01</v>
      </c>
      <c r="AO608" s="92"/>
      <c r="AQ608" s="93"/>
      <c r="AS608" s="93"/>
      <c r="AT608" s="93"/>
      <c r="AU608" s="93"/>
    </row>
    <row r="609" spans="1:47" ht="15" customHeight="1" x14ac:dyDescent="0.25">
      <c r="A609" s="201"/>
      <c r="B609" s="33" t="s">
        <v>435</v>
      </c>
      <c r="C609" s="96" t="s">
        <v>697</v>
      </c>
      <c r="D609" s="43">
        <v>10</v>
      </c>
      <c r="E609" s="87" t="s">
        <v>2584</v>
      </c>
      <c r="F609" s="36">
        <v>20</v>
      </c>
      <c r="G609" s="59">
        <f t="shared" si="347"/>
        <v>628.30999999999995</v>
      </c>
      <c r="H609" s="37"/>
      <c r="I609" s="38" t="s">
        <v>158</v>
      </c>
      <c r="J609" s="39">
        <f t="shared" si="348"/>
        <v>0</v>
      </c>
      <c r="K609" s="64" t="s">
        <v>1582</v>
      </c>
      <c r="L609" s="64" t="s">
        <v>1581</v>
      </c>
      <c r="M609" s="64" t="s">
        <v>1374</v>
      </c>
      <c r="P609" s="68">
        <f t="shared" si="349"/>
        <v>0</v>
      </c>
      <c r="Q609" s="78"/>
      <c r="R609" s="71">
        <f t="shared" si="350"/>
        <v>0</v>
      </c>
      <c r="S609" s="32" t="str">
        <f t="shared" si="262"/>
        <v>-</v>
      </c>
      <c r="T609" s="2">
        <v>502.65</v>
      </c>
      <c r="U609" s="2"/>
      <c r="V609" s="49">
        <v>1.25</v>
      </c>
      <c r="W609" s="49">
        <f t="shared" si="351"/>
        <v>628.3125</v>
      </c>
      <c r="X609" s="50">
        <f t="shared" si="352"/>
        <v>0</v>
      </c>
      <c r="Y609" s="63">
        <f t="shared" si="353"/>
        <v>628.3125</v>
      </c>
      <c r="Z609" s="50">
        <f t="shared" si="354"/>
        <v>628.30999999999995</v>
      </c>
      <c r="AA609" s="51"/>
      <c r="AB609" s="52">
        <v>0.65</v>
      </c>
      <c r="AC609" s="50">
        <f t="shared" si="355"/>
        <v>0</v>
      </c>
      <c r="AD609" s="50">
        <f t="shared" si="356"/>
        <v>0</v>
      </c>
      <c r="AE609" s="50">
        <f t="shared" si="357"/>
        <v>10.4</v>
      </c>
      <c r="AF609" s="53">
        <f t="shared" si="314"/>
        <v>10.4</v>
      </c>
      <c r="AH609" s="4">
        <f t="shared" si="361"/>
        <v>628.30999999999995</v>
      </c>
      <c r="AJ609" s="4">
        <f t="shared" si="362"/>
        <v>628.30999999999995</v>
      </c>
      <c r="AL609" s="4">
        <f t="shared" si="363"/>
        <v>628.30999999999995</v>
      </c>
      <c r="AN609" s="4">
        <f t="shared" si="346"/>
        <v>628.30999999999995</v>
      </c>
      <c r="AO609" s="92"/>
      <c r="AQ609" s="93"/>
      <c r="AS609" s="93"/>
      <c r="AT609" s="93"/>
      <c r="AU609" s="93"/>
    </row>
    <row r="610" spans="1:47" x14ac:dyDescent="0.25">
      <c r="A610" s="202"/>
      <c r="B610" s="199" t="s">
        <v>2448</v>
      </c>
      <c r="C610" s="199"/>
      <c r="D610" s="199"/>
      <c r="E610" s="199"/>
      <c r="F610" s="199"/>
      <c r="G610" s="199"/>
      <c r="H610" s="199"/>
      <c r="I610" s="199"/>
      <c r="J610" s="199"/>
      <c r="O610" s="74" t="s">
        <v>2448</v>
      </c>
      <c r="P610" s="75"/>
      <c r="Q610" s="76"/>
      <c r="R610" s="71"/>
      <c r="S610" s="71"/>
      <c r="T610"/>
      <c r="U610"/>
      <c r="AB610"/>
      <c r="AC610"/>
      <c r="AD610"/>
      <c r="AE610"/>
      <c r="AN610" s="4"/>
      <c r="AO610" s="92"/>
      <c r="AQ610" s="93"/>
      <c r="AS610" s="93"/>
      <c r="AT610" s="93"/>
      <c r="AU610" s="93"/>
    </row>
    <row r="611" spans="1:47" ht="19.5" customHeight="1" x14ac:dyDescent="0.25">
      <c r="A611" s="203"/>
      <c r="B611" s="33" t="s">
        <v>2443</v>
      </c>
      <c r="C611" s="96" t="s">
        <v>2438</v>
      </c>
      <c r="D611" s="43">
        <v>10</v>
      </c>
      <c r="E611" s="87" t="s">
        <v>2584</v>
      </c>
      <c r="F611" s="36">
        <v>200</v>
      </c>
      <c r="G611" s="59">
        <f>AH611</f>
        <v>898.58</v>
      </c>
      <c r="H611" s="37"/>
      <c r="I611" s="38" t="s">
        <v>158</v>
      </c>
      <c r="J611" s="39">
        <f>G611*H611</f>
        <v>0</v>
      </c>
      <c r="K611" s="64" t="s">
        <v>2449</v>
      </c>
      <c r="L611" s="64" t="s">
        <v>2454</v>
      </c>
      <c r="M611" s="64" t="s">
        <v>2459</v>
      </c>
      <c r="P611" s="68">
        <f>$P$8</f>
        <v>0</v>
      </c>
      <c r="Q611" s="78"/>
      <c r="R611" s="71">
        <f>IF(Q611&gt;0,Q611,P611)</f>
        <v>0</v>
      </c>
      <c r="S611" s="32" t="str">
        <f t="shared" si="262"/>
        <v>-</v>
      </c>
      <c r="T611" s="2">
        <v>718.86</v>
      </c>
      <c r="U611" s="2"/>
      <c r="V611" s="49">
        <v>1.25</v>
      </c>
      <c r="W611" s="49">
        <f>T611*V611</f>
        <v>898.57500000000005</v>
      </c>
      <c r="X611" s="50">
        <f>R611*0.01</f>
        <v>0</v>
      </c>
      <c r="Y611" s="63">
        <f>W611-(W611*X611)</f>
        <v>898.57500000000005</v>
      </c>
      <c r="Z611" s="50">
        <f>ROUND(Y611,2)</f>
        <v>898.58</v>
      </c>
      <c r="AA611" s="51"/>
      <c r="AB611" s="52">
        <v>0.91249999999999998</v>
      </c>
      <c r="AC611" s="50">
        <f>H611*AB611</f>
        <v>0</v>
      </c>
      <c r="AD611" s="50">
        <f>AC611*$P$7</f>
        <v>0</v>
      </c>
      <c r="AE611" s="50">
        <f>AB611*$P$7</f>
        <v>14.6</v>
      </c>
      <c r="AF611" s="53">
        <f>ROUND(AE611,2)</f>
        <v>14.6</v>
      </c>
      <c r="AH611" s="4">
        <f t="shared" si="361"/>
        <v>898.58</v>
      </c>
      <c r="AJ611" s="4">
        <f t="shared" si="362"/>
        <v>898.58</v>
      </c>
      <c r="AL611" s="4">
        <f t="shared" si="363"/>
        <v>898.58</v>
      </c>
      <c r="AN611" s="4">
        <f t="shared" si="346"/>
        <v>898.58</v>
      </c>
      <c r="AO611" s="92"/>
      <c r="AQ611" s="93"/>
      <c r="AS611" s="93"/>
      <c r="AT611" s="93"/>
      <c r="AU611" s="93"/>
    </row>
    <row r="612" spans="1:47" ht="19.5" customHeight="1" x14ac:dyDescent="0.25">
      <c r="A612" s="203"/>
      <c r="B612" s="33" t="s">
        <v>2444</v>
      </c>
      <c r="C612" s="96" t="s">
        <v>2439</v>
      </c>
      <c r="D612" s="43">
        <v>10</v>
      </c>
      <c r="E612" s="87" t="s">
        <v>2584</v>
      </c>
      <c r="F612" s="36">
        <v>200</v>
      </c>
      <c r="G612" s="59">
        <f>AH612</f>
        <v>880.63</v>
      </c>
      <c r="H612" s="37"/>
      <c r="I612" s="38" t="s">
        <v>158</v>
      </c>
      <c r="J612" s="39">
        <f>G612*H612</f>
        <v>0</v>
      </c>
      <c r="K612" s="64" t="s">
        <v>2450</v>
      </c>
      <c r="L612" s="64" t="s">
        <v>2455</v>
      </c>
      <c r="M612" s="64" t="s">
        <v>2460</v>
      </c>
      <c r="P612" s="68">
        <f>$P$8</f>
        <v>0</v>
      </c>
      <c r="Q612" s="78"/>
      <c r="R612" s="71">
        <f>IF(Q612&gt;0,Q612,P612)</f>
        <v>0</v>
      </c>
      <c r="S612" s="32" t="str">
        <f t="shared" si="262"/>
        <v>-</v>
      </c>
      <c r="T612" s="2">
        <v>704.5</v>
      </c>
      <c r="U612" s="2"/>
      <c r="V612" s="49">
        <v>1.25</v>
      </c>
      <c r="W612" s="49">
        <f>T612*V612</f>
        <v>880.625</v>
      </c>
      <c r="X612" s="50">
        <f>R612*0.01</f>
        <v>0</v>
      </c>
      <c r="Y612" s="63">
        <f>W612-(W612*X612)</f>
        <v>880.625</v>
      </c>
      <c r="Z612" s="50">
        <f>ROUND(Y612,2)</f>
        <v>880.63</v>
      </c>
      <c r="AA612" s="51"/>
      <c r="AB612" s="52">
        <v>0.92249999999999999</v>
      </c>
      <c r="AC612" s="50">
        <f>H612*AB612</f>
        <v>0</v>
      </c>
      <c r="AD612" s="50">
        <f>AC612*$P$7</f>
        <v>0</v>
      </c>
      <c r="AE612" s="50">
        <f>AB612*$P$7</f>
        <v>14.76</v>
      </c>
      <c r="AF612" s="53">
        <f>ROUND(AE612,2)</f>
        <v>14.76</v>
      </c>
      <c r="AH612" s="4">
        <f t="shared" si="361"/>
        <v>880.63</v>
      </c>
      <c r="AJ612" s="4">
        <f t="shared" si="362"/>
        <v>880.63</v>
      </c>
      <c r="AL612" s="4">
        <f t="shared" si="363"/>
        <v>880.63</v>
      </c>
      <c r="AN612" s="4">
        <f t="shared" si="346"/>
        <v>880.63</v>
      </c>
      <c r="AO612" s="92"/>
      <c r="AQ612" s="93"/>
      <c r="AS612" s="93"/>
      <c r="AT612" s="93"/>
      <c r="AU612" s="93"/>
    </row>
    <row r="613" spans="1:47" ht="19.5" customHeight="1" x14ac:dyDescent="0.25">
      <c r="A613" s="203"/>
      <c r="B613" s="33" t="s">
        <v>2445</v>
      </c>
      <c r="C613" s="96" t="s">
        <v>2440</v>
      </c>
      <c r="D613" s="43">
        <v>10</v>
      </c>
      <c r="E613" s="87" t="s">
        <v>2584</v>
      </c>
      <c r="F613" s="36">
        <v>200</v>
      </c>
      <c r="G613" s="59">
        <f>AH613</f>
        <v>880.63</v>
      </c>
      <c r="H613" s="37"/>
      <c r="I613" s="38" t="s">
        <v>158</v>
      </c>
      <c r="J613" s="39">
        <f>G613*H613</f>
        <v>0</v>
      </c>
      <c r="K613" s="64" t="s">
        <v>2451</v>
      </c>
      <c r="L613" s="64" t="s">
        <v>2456</v>
      </c>
      <c r="M613" s="64" t="s">
        <v>2461</v>
      </c>
      <c r="P613" s="68">
        <f>$P$8</f>
        <v>0</v>
      </c>
      <c r="Q613" s="78"/>
      <c r="R613" s="71">
        <f>IF(Q613&gt;0,Q613,P613)</f>
        <v>0</v>
      </c>
      <c r="S613" s="32" t="str">
        <f t="shared" si="262"/>
        <v>-</v>
      </c>
      <c r="T613" s="2">
        <v>704.5</v>
      </c>
      <c r="U613" s="2"/>
      <c r="V613" s="49">
        <v>1.25</v>
      </c>
      <c r="W613" s="49">
        <f>T613*V613</f>
        <v>880.625</v>
      </c>
      <c r="X613" s="50">
        <f>R613*0.01</f>
        <v>0</v>
      </c>
      <c r="Y613" s="63">
        <f>W613-(W613*X613)</f>
        <v>880.625</v>
      </c>
      <c r="Z613" s="50">
        <f>ROUND(Y613,2)</f>
        <v>880.63</v>
      </c>
      <c r="AA613" s="51"/>
      <c r="AB613" s="52">
        <v>0.86250000000000004</v>
      </c>
      <c r="AC613" s="50">
        <f>H613*AB613</f>
        <v>0</v>
      </c>
      <c r="AD613" s="50">
        <f>AC613*$P$7</f>
        <v>0</v>
      </c>
      <c r="AE613" s="50">
        <f>AB613*$P$7</f>
        <v>13.8</v>
      </c>
      <c r="AF613" s="53">
        <f>ROUND(AE613,2)</f>
        <v>13.8</v>
      </c>
      <c r="AH613" s="4">
        <f t="shared" si="361"/>
        <v>880.63</v>
      </c>
      <c r="AJ613" s="4">
        <f t="shared" si="362"/>
        <v>880.63</v>
      </c>
      <c r="AL613" s="4">
        <f t="shared" si="363"/>
        <v>880.63</v>
      </c>
      <c r="AN613" s="4">
        <f t="shared" si="346"/>
        <v>880.63</v>
      </c>
      <c r="AO613" s="92"/>
      <c r="AQ613" s="93"/>
      <c r="AS613" s="93"/>
      <c r="AT613" s="93"/>
      <c r="AU613" s="93"/>
    </row>
    <row r="614" spans="1:47" ht="19.5" customHeight="1" x14ac:dyDescent="0.25">
      <c r="A614" s="203"/>
      <c r="B614" s="33" t="s">
        <v>2446</v>
      </c>
      <c r="C614" s="96" t="s">
        <v>2441</v>
      </c>
      <c r="D614" s="43">
        <v>10</v>
      </c>
      <c r="E614" s="87" t="s">
        <v>2584</v>
      </c>
      <c r="F614" s="36">
        <v>200</v>
      </c>
      <c r="G614" s="59">
        <f>AH614</f>
        <v>880.63</v>
      </c>
      <c r="H614" s="37"/>
      <c r="I614" s="38" t="s">
        <v>158</v>
      </c>
      <c r="J614" s="39">
        <f>G614*H614</f>
        <v>0</v>
      </c>
      <c r="K614" s="64" t="s">
        <v>2452</v>
      </c>
      <c r="L614" s="64" t="s">
        <v>2457</v>
      </c>
      <c r="M614" s="64" t="s">
        <v>2462</v>
      </c>
      <c r="P614" s="68">
        <f>$P$8</f>
        <v>0</v>
      </c>
      <c r="Q614" s="78"/>
      <c r="R614" s="71">
        <f>IF(Q614&gt;0,Q614,P614)</f>
        <v>0</v>
      </c>
      <c r="S614" s="32" t="str">
        <f t="shared" si="262"/>
        <v>-</v>
      </c>
      <c r="T614" s="2">
        <v>704.5</v>
      </c>
      <c r="U614" s="2"/>
      <c r="V614" s="49">
        <v>1.25</v>
      </c>
      <c r="W614" s="49">
        <f>T614*V614</f>
        <v>880.625</v>
      </c>
      <c r="X614" s="50">
        <f>R614*0.01</f>
        <v>0</v>
      </c>
      <c r="Y614" s="63">
        <f>W614-(W614*X614)</f>
        <v>880.625</v>
      </c>
      <c r="Z614" s="50">
        <f>ROUND(Y614,2)</f>
        <v>880.63</v>
      </c>
      <c r="AA614" s="51"/>
      <c r="AB614" s="52">
        <v>0.83249999999999991</v>
      </c>
      <c r="AC614" s="50">
        <f>H614*AB614</f>
        <v>0</v>
      </c>
      <c r="AD614" s="50">
        <f>AC614*$P$7</f>
        <v>0</v>
      </c>
      <c r="AE614" s="50">
        <f>AB614*$P$7</f>
        <v>13.319999999999999</v>
      </c>
      <c r="AF614" s="53">
        <f>ROUND(AE614,2)</f>
        <v>13.32</v>
      </c>
      <c r="AH614" s="4">
        <f t="shared" si="361"/>
        <v>880.63</v>
      </c>
      <c r="AJ614" s="4">
        <f t="shared" si="362"/>
        <v>880.63</v>
      </c>
      <c r="AL614" s="4">
        <f t="shared" si="363"/>
        <v>880.63</v>
      </c>
      <c r="AN614" s="4">
        <f t="shared" si="346"/>
        <v>880.63</v>
      </c>
      <c r="AO614" s="92"/>
      <c r="AQ614" s="93"/>
      <c r="AS614" s="93"/>
      <c r="AT614" s="93"/>
      <c r="AU614" s="93"/>
    </row>
    <row r="615" spans="1:47" ht="19.5" customHeight="1" x14ac:dyDescent="0.25">
      <c r="A615" s="204"/>
      <c r="B615" s="33" t="s">
        <v>2447</v>
      </c>
      <c r="C615" s="96" t="s">
        <v>2442</v>
      </c>
      <c r="D615" s="43">
        <v>10</v>
      </c>
      <c r="E615" s="87" t="s">
        <v>2584</v>
      </c>
      <c r="F615" s="36">
        <v>200</v>
      </c>
      <c r="G615" s="59">
        <f>AH615</f>
        <v>880.63</v>
      </c>
      <c r="H615" s="37"/>
      <c r="I615" s="38" t="s">
        <v>158</v>
      </c>
      <c r="J615" s="39">
        <f>G615*H615</f>
        <v>0</v>
      </c>
      <c r="K615" s="64" t="s">
        <v>2453</v>
      </c>
      <c r="L615" s="64" t="s">
        <v>2458</v>
      </c>
      <c r="M615" s="64" t="s">
        <v>2463</v>
      </c>
      <c r="P615" s="68">
        <f>$P$8</f>
        <v>0</v>
      </c>
      <c r="Q615" s="78"/>
      <c r="R615" s="71">
        <f>IF(Q615&gt;0,Q615,P615)</f>
        <v>0</v>
      </c>
      <c r="S615" s="32" t="str">
        <f t="shared" si="262"/>
        <v>-</v>
      </c>
      <c r="T615" s="2">
        <v>704.5</v>
      </c>
      <c r="U615" s="2"/>
      <c r="V615" s="49">
        <v>1.25</v>
      </c>
      <c r="W615" s="49">
        <f>T615*V615</f>
        <v>880.625</v>
      </c>
      <c r="X615" s="50">
        <f>R615*0.01</f>
        <v>0</v>
      </c>
      <c r="Y615" s="63">
        <f>W615-(W615*X615)</f>
        <v>880.625</v>
      </c>
      <c r="Z615" s="50">
        <f>ROUND(Y615,2)</f>
        <v>880.63</v>
      </c>
      <c r="AA615" s="51"/>
      <c r="AB615" s="52">
        <v>0.77750000000000008</v>
      </c>
      <c r="AC615" s="50">
        <f>H615*AB615</f>
        <v>0</v>
      </c>
      <c r="AD615" s="50">
        <f>AC615*$P$7</f>
        <v>0</v>
      </c>
      <c r="AE615" s="50">
        <f>AB615*$P$7</f>
        <v>12.440000000000001</v>
      </c>
      <c r="AF615" s="53">
        <f>ROUND(AE615,2)</f>
        <v>12.44</v>
      </c>
      <c r="AH615" s="4">
        <f t="shared" si="361"/>
        <v>880.63</v>
      </c>
      <c r="AJ615" s="4">
        <f t="shared" si="362"/>
        <v>880.63</v>
      </c>
      <c r="AL615" s="4">
        <f t="shared" si="363"/>
        <v>880.63</v>
      </c>
      <c r="AN615" s="4">
        <f t="shared" si="346"/>
        <v>880.63</v>
      </c>
      <c r="AO615" s="92"/>
      <c r="AQ615" s="93"/>
      <c r="AS615" s="93"/>
      <c r="AT615" s="93"/>
      <c r="AU615" s="93"/>
    </row>
    <row r="616" spans="1:47" x14ac:dyDescent="0.25">
      <c r="A616" s="200"/>
      <c r="B616" s="199" t="s">
        <v>274</v>
      </c>
      <c r="C616" s="199"/>
      <c r="D616" s="199"/>
      <c r="E616" s="199"/>
      <c r="F616" s="199"/>
      <c r="G616" s="199"/>
      <c r="H616" s="199"/>
      <c r="I616" s="199"/>
      <c r="J616" s="199"/>
      <c r="O616" s="74" t="s">
        <v>761</v>
      </c>
      <c r="P616" s="75"/>
      <c r="Q616" s="76"/>
      <c r="R616" s="71"/>
      <c r="S616" s="71"/>
      <c r="T616"/>
      <c r="U616"/>
      <c r="AB616"/>
      <c r="AC616"/>
      <c r="AD616"/>
      <c r="AE616"/>
      <c r="AN616" s="4"/>
      <c r="AO616" s="92"/>
      <c r="AQ616" s="93"/>
      <c r="AS616" s="93"/>
      <c r="AT616" s="93"/>
      <c r="AU616" s="93"/>
    </row>
    <row r="617" spans="1:47" ht="89.25" customHeight="1" x14ac:dyDescent="0.25">
      <c r="A617" s="200"/>
      <c r="B617" s="33" t="s">
        <v>286</v>
      </c>
      <c r="C617" s="34" t="s">
        <v>698</v>
      </c>
      <c r="D617" s="43">
        <v>5</v>
      </c>
      <c r="E617" s="87">
        <v>5</v>
      </c>
      <c r="F617" s="36">
        <v>20</v>
      </c>
      <c r="G617" s="59">
        <f>AH617</f>
        <v>1426.29</v>
      </c>
      <c r="H617" s="37"/>
      <c r="I617" s="38" t="s">
        <v>158</v>
      </c>
      <c r="J617" s="39">
        <f>G617*H617</f>
        <v>0</v>
      </c>
      <c r="K617" s="64" t="s">
        <v>1594</v>
      </c>
      <c r="L617" s="64" t="s">
        <v>1593</v>
      </c>
      <c r="M617" s="64" t="s">
        <v>1375</v>
      </c>
      <c r="P617" s="68">
        <f>$P$8</f>
        <v>0</v>
      </c>
      <c r="Q617" s="78"/>
      <c r="R617" s="71">
        <f>IF(Q617&gt;0,Q617,P617)</f>
        <v>0</v>
      </c>
      <c r="S617" s="32" t="str">
        <f t="shared" si="262"/>
        <v>-</v>
      </c>
      <c r="T617" s="2">
        <v>1141.03</v>
      </c>
      <c r="U617" s="2"/>
      <c r="V617" s="49">
        <v>1.25</v>
      </c>
      <c r="W617" s="49">
        <f>T617*V617</f>
        <v>1426.2874999999999</v>
      </c>
      <c r="X617" s="50">
        <f>R617*0.01</f>
        <v>0</v>
      </c>
      <c r="Y617" s="63">
        <f>W617-(W617*X617)</f>
        <v>1426.2874999999999</v>
      </c>
      <c r="Z617" s="50">
        <f>ROUND(Y617,2)</f>
        <v>1426.29</v>
      </c>
      <c r="AA617" s="51"/>
      <c r="AB617" s="52">
        <v>0.6</v>
      </c>
      <c r="AC617" s="50">
        <f>H617*AB617</f>
        <v>0</v>
      </c>
      <c r="AD617" s="50">
        <f>AC617*$P$7</f>
        <v>0</v>
      </c>
      <c r="AE617" s="50">
        <f>AB617*$P$7</f>
        <v>9.6</v>
      </c>
      <c r="AF617" s="53">
        <f t="shared" si="314"/>
        <v>9.6</v>
      </c>
      <c r="AH617" s="4">
        <f t="shared" si="361"/>
        <v>1426.29</v>
      </c>
      <c r="AJ617" s="4">
        <f t="shared" si="362"/>
        <v>1426.29</v>
      </c>
      <c r="AL617" s="4">
        <f t="shared" si="363"/>
        <v>1426.29</v>
      </c>
      <c r="AN617" s="4">
        <f t="shared" si="346"/>
        <v>1426.29</v>
      </c>
      <c r="AO617" s="92"/>
      <c r="AQ617" s="93"/>
      <c r="AS617" s="93"/>
      <c r="AT617" s="93"/>
      <c r="AU617" s="93"/>
    </row>
    <row r="618" spans="1:47" x14ac:dyDescent="0.25">
      <c r="A618" s="201"/>
      <c r="B618" s="199" t="s">
        <v>499</v>
      </c>
      <c r="C618" s="199"/>
      <c r="D618" s="199"/>
      <c r="E618" s="199"/>
      <c r="F618" s="199"/>
      <c r="G618" s="199"/>
      <c r="H618" s="199"/>
      <c r="I618" s="199"/>
      <c r="J618" s="199"/>
      <c r="O618" s="74" t="s">
        <v>762</v>
      </c>
      <c r="P618" s="75"/>
      <c r="Q618" s="76"/>
      <c r="R618" s="71"/>
      <c r="S618" s="71"/>
      <c r="T618"/>
      <c r="U618"/>
      <c r="AB618"/>
      <c r="AC618"/>
      <c r="AD618"/>
      <c r="AE618"/>
      <c r="AN618" s="4"/>
      <c r="AO618" s="92"/>
      <c r="AQ618" s="93"/>
      <c r="AS618" s="93"/>
      <c r="AT618" s="93"/>
      <c r="AU618" s="93"/>
    </row>
    <row r="619" spans="1:47" ht="61.5" customHeight="1" x14ac:dyDescent="0.25">
      <c r="A619" s="201"/>
      <c r="B619" s="33" t="s">
        <v>325</v>
      </c>
      <c r="C619" s="34" t="s">
        <v>699</v>
      </c>
      <c r="D619" s="35">
        <v>1</v>
      </c>
      <c r="E619" s="86">
        <v>20</v>
      </c>
      <c r="F619" s="36">
        <v>60</v>
      </c>
      <c r="G619" s="59">
        <f t="shared" ref="G619:G630" si="364">AH619</f>
        <v>241.9</v>
      </c>
      <c r="H619" s="37"/>
      <c r="I619" s="38" t="s">
        <v>158</v>
      </c>
      <c r="J619" s="39">
        <f t="shared" ref="J619:J630" si="365">G619*H619</f>
        <v>0</v>
      </c>
      <c r="K619" s="64" t="s">
        <v>1376</v>
      </c>
      <c r="M619" s="64" t="s">
        <v>1377</v>
      </c>
      <c r="P619" s="68">
        <f t="shared" ref="P619:P630" si="366">$P$8</f>
        <v>0</v>
      </c>
      <c r="Q619" s="78"/>
      <c r="R619" s="71">
        <f t="shared" ref="R619:R630" si="367">IF(Q619&gt;0,Q619,P619)</f>
        <v>0</v>
      </c>
      <c r="S619" s="32" t="str">
        <f t="shared" si="262"/>
        <v>-</v>
      </c>
      <c r="T619" s="2">
        <v>193.52</v>
      </c>
      <c r="U619" s="2"/>
      <c r="V619" s="49">
        <v>1.25</v>
      </c>
      <c r="W619" s="49">
        <f t="shared" ref="W619:W630" si="368">T619*V619</f>
        <v>241.9</v>
      </c>
      <c r="X619" s="50">
        <f t="shared" ref="X619:X630" si="369">R619*0.01</f>
        <v>0</v>
      </c>
      <c r="Y619" s="63">
        <f t="shared" ref="Y619:Y630" si="370">W619-(W619*X619)</f>
        <v>241.9</v>
      </c>
      <c r="Z619" s="50">
        <f t="shared" ref="Z619:Z630" si="371">ROUND(Y619,2)</f>
        <v>241.9</v>
      </c>
      <c r="AA619" s="51"/>
      <c r="AB619" s="52">
        <v>0.3</v>
      </c>
      <c r="AC619" s="50">
        <f t="shared" ref="AC619:AC630" si="372">H619*AB619</f>
        <v>0</v>
      </c>
      <c r="AD619" s="50">
        <f t="shared" ref="AD619:AD630" si="373">AC619*$P$7</f>
        <v>0</v>
      </c>
      <c r="AE619" s="50">
        <f t="shared" ref="AE619:AE630" si="374">AB619*$P$7</f>
        <v>4.8</v>
      </c>
      <c r="AF619" s="53">
        <f t="shared" si="314"/>
        <v>4.8</v>
      </c>
      <c r="AH619" s="4">
        <f t="shared" si="361"/>
        <v>241.9</v>
      </c>
      <c r="AJ619" s="4">
        <f t="shared" si="362"/>
        <v>241.9</v>
      </c>
      <c r="AL619" s="4">
        <f t="shared" si="363"/>
        <v>241.9</v>
      </c>
      <c r="AN619" s="4">
        <f t="shared" si="346"/>
        <v>241.9</v>
      </c>
      <c r="AO619" s="92"/>
      <c r="AQ619" s="93"/>
      <c r="AS619" s="93"/>
      <c r="AT619" s="93"/>
      <c r="AU619" s="93"/>
    </row>
    <row r="620" spans="1:47" ht="22.5" customHeight="1" x14ac:dyDescent="0.25">
      <c r="A620" s="201"/>
      <c r="B620" s="33" t="s">
        <v>495</v>
      </c>
      <c r="C620" s="34" t="s">
        <v>700</v>
      </c>
      <c r="D620" s="35">
        <v>1</v>
      </c>
      <c r="E620" s="86">
        <v>25</v>
      </c>
      <c r="F620" s="36">
        <v>100</v>
      </c>
      <c r="G620" s="59">
        <f t="shared" si="364"/>
        <v>126.53</v>
      </c>
      <c r="H620" s="37"/>
      <c r="I620" s="38" t="s">
        <v>158</v>
      </c>
      <c r="J620" s="39">
        <f t="shared" si="365"/>
        <v>0</v>
      </c>
      <c r="K620" s="64" t="s">
        <v>1378</v>
      </c>
      <c r="M620" s="64" t="s">
        <v>1379</v>
      </c>
      <c r="P620" s="68">
        <f t="shared" si="366"/>
        <v>0</v>
      </c>
      <c r="Q620" s="78"/>
      <c r="R620" s="71">
        <f t="shared" si="367"/>
        <v>0</v>
      </c>
      <c r="S620" s="32" t="str">
        <f t="shared" si="262"/>
        <v>-</v>
      </c>
      <c r="T620" s="2">
        <v>101.22</v>
      </c>
      <c r="U620" s="2"/>
      <c r="V620" s="49">
        <v>1.25</v>
      </c>
      <c r="W620" s="49">
        <f t="shared" si="368"/>
        <v>126.52500000000001</v>
      </c>
      <c r="X620" s="50">
        <f t="shared" si="369"/>
        <v>0</v>
      </c>
      <c r="Y620" s="63">
        <f t="shared" si="370"/>
        <v>126.52500000000001</v>
      </c>
      <c r="Z620" s="50">
        <f t="shared" si="371"/>
        <v>126.53</v>
      </c>
      <c r="AA620" s="51"/>
      <c r="AB620" s="52">
        <v>0.18</v>
      </c>
      <c r="AC620" s="50">
        <f t="shared" si="372"/>
        <v>0</v>
      </c>
      <c r="AD620" s="50">
        <f t="shared" si="373"/>
        <v>0</v>
      </c>
      <c r="AE620" s="50">
        <f t="shared" si="374"/>
        <v>2.88</v>
      </c>
      <c r="AF620" s="53">
        <f t="shared" si="314"/>
        <v>2.88</v>
      </c>
      <c r="AH620" s="4">
        <f t="shared" si="361"/>
        <v>126.53</v>
      </c>
      <c r="AJ620" s="4">
        <f t="shared" si="362"/>
        <v>126.53</v>
      </c>
      <c r="AL620" s="4">
        <f t="shared" si="363"/>
        <v>126.53</v>
      </c>
      <c r="AN620" s="4">
        <f t="shared" si="346"/>
        <v>126.53</v>
      </c>
      <c r="AO620" s="92"/>
      <c r="AQ620" s="93"/>
      <c r="AS620" s="93"/>
      <c r="AT620" s="93"/>
      <c r="AU620" s="93"/>
    </row>
    <row r="621" spans="1:47" ht="22.5" customHeight="1" x14ac:dyDescent="0.25">
      <c r="A621" s="201"/>
      <c r="B621" s="33" t="s">
        <v>496</v>
      </c>
      <c r="C621" s="34" t="s">
        <v>701</v>
      </c>
      <c r="D621" s="35">
        <v>1</v>
      </c>
      <c r="E621" s="86">
        <v>25</v>
      </c>
      <c r="F621" s="36">
        <v>100</v>
      </c>
      <c r="G621" s="59">
        <f t="shared" si="364"/>
        <v>133.9</v>
      </c>
      <c r="H621" s="37"/>
      <c r="I621" s="38" t="s">
        <v>158</v>
      </c>
      <c r="J621" s="39">
        <f t="shared" si="365"/>
        <v>0</v>
      </c>
      <c r="K621" s="64" t="s">
        <v>1380</v>
      </c>
      <c r="M621" s="64" t="s">
        <v>1381</v>
      </c>
      <c r="P621" s="68">
        <f t="shared" si="366"/>
        <v>0</v>
      </c>
      <c r="Q621" s="78"/>
      <c r="R621" s="71">
        <f t="shared" si="367"/>
        <v>0</v>
      </c>
      <c r="S621" s="32" t="str">
        <f t="shared" si="262"/>
        <v>-</v>
      </c>
      <c r="T621" s="2">
        <v>107.12</v>
      </c>
      <c r="U621" s="2"/>
      <c r="V621" s="49">
        <v>1.25</v>
      </c>
      <c r="W621" s="49">
        <f t="shared" si="368"/>
        <v>133.9</v>
      </c>
      <c r="X621" s="50">
        <f t="shared" si="369"/>
        <v>0</v>
      </c>
      <c r="Y621" s="63">
        <f t="shared" si="370"/>
        <v>133.9</v>
      </c>
      <c r="Z621" s="50">
        <f t="shared" si="371"/>
        <v>133.9</v>
      </c>
      <c r="AA621" s="51"/>
      <c r="AB621" s="52">
        <v>0.22</v>
      </c>
      <c r="AC621" s="50">
        <f t="shared" si="372"/>
        <v>0</v>
      </c>
      <c r="AD621" s="50">
        <f t="shared" si="373"/>
        <v>0</v>
      </c>
      <c r="AE621" s="50">
        <f t="shared" si="374"/>
        <v>3.52</v>
      </c>
      <c r="AF621" s="53">
        <f t="shared" si="314"/>
        <v>3.52</v>
      </c>
      <c r="AH621" s="4">
        <f t="shared" si="361"/>
        <v>133.9</v>
      </c>
      <c r="AJ621" s="4">
        <f t="shared" si="362"/>
        <v>133.9</v>
      </c>
      <c r="AL621" s="4">
        <f t="shared" si="363"/>
        <v>133.9</v>
      </c>
      <c r="AN621" s="4">
        <f t="shared" si="346"/>
        <v>133.9</v>
      </c>
      <c r="AO621" s="92"/>
      <c r="AQ621" s="93"/>
      <c r="AS621" s="93"/>
      <c r="AT621" s="93"/>
      <c r="AU621" s="93"/>
    </row>
    <row r="622" spans="1:47" ht="22.5" customHeight="1" x14ac:dyDescent="0.25">
      <c r="A622" s="201"/>
      <c r="B622" s="33" t="s">
        <v>533</v>
      </c>
      <c r="C622" s="34" t="s">
        <v>702</v>
      </c>
      <c r="D622" s="35">
        <v>1</v>
      </c>
      <c r="E622" s="86">
        <v>25</v>
      </c>
      <c r="F622" s="36">
        <v>50</v>
      </c>
      <c r="G622" s="59">
        <f t="shared" si="364"/>
        <v>189.29</v>
      </c>
      <c r="H622" s="37"/>
      <c r="I622" s="38" t="s">
        <v>158</v>
      </c>
      <c r="J622" s="39">
        <f t="shared" si="365"/>
        <v>0</v>
      </c>
      <c r="K622" s="64" t="s">
        <v>1382</v>
      </c>
      <c r="M622" s="64" t="s">
        <v>1383</v>
      </c>
      <c r="P622" s="68">
        <f t="shared" si="366"/>
        <v>0</v>
      </c>
      <c r="Q622" s="78"/>
      <c r="R622" s="71">
        <f t="shared" si="367"/>
        <v>0</v>
      </c>
      <c r="S622" s="32" t="str">
        <f t="shared" si="262"/>
        <v>-</v>
      </c>
      <c r="T622" s="2">
        <v>151.43</v>
      </c>
      <c r="U622" s="2"/>
      <c r="V622" s="49">
        <v>1.25</v>
      </c>
      <c r="W622" s="49">
        <f t="shared" si="368"/>
        <v>189.28750000000002</v>
      </c>
      <c r="X622" s="50">
        <f t="shared" si="369"/>
        <v>0</v>
      </c>
      <c r="Y622" s="63">
        <f t="shared" si="370"/>
        <v>189.28750000000002</v>
      </c>
      <c r="Z622" s="50">
        <f t="shared" si="371"/>
        <v>189.29</v>
      </c>
      <c r="AA622" s="51"/>
      <c r="AB622" s="52">
        <v>0.37</v>
      </c>
      <c r="AC622" s="50">
        <f t="shared" si="372"/>
        <v>0</v>
      </c>
      <c r="AD622" s="50">
        <f t="shared" si="373"/>
        <v>0</v>
      </c>
      <c r="AE622" s="50">
        <f t="shared" si="374"/>
        <v>5.92</v>
      </c>
      <c r="AF622" s="53">
        <f t="shared" si="314"/>
        <v>5.92</v>
      </c>
      <c r="AH622" s="4">
        <f t="shared" si="361"/>
        <v>189.29</v>
      </c>
      <c r="AJ622" s="4">
        <f t="shared" si="362"/>
        <v>189.29</v>
      </c>
      <c r="AL622" s="4">
        <f t="shared" si="363"/>
        <v>189.29</v>
      </c>
      <c r="AN622" s="4">
        <f t="shared" si="346"/>
        <v>189.29</v>
      </c>
      <c r="AO622" s="92"/>
      <c r="AQ622" s="93"/>
      <c r="AS622" s="93"/>
      <c r="AT622" s="93"/>
      <c r="AU622" s="93"/>
    </row>
    <row r="623" spans="1:47" ht="22.5" customHeight="1" x14ac:dyDescent="0.25">
      <c r="A623" s="201"/>
      <c r="B623" s="33" t="s">
        <v>678</v>
      </c>
      <c r="C623" s="34" t="s">
        <v>703</v>
      </c>
      <c r="D623" s="35">
        <v>1</v>
      </c>
      <c r="E623" s="86">
        <v>10</v>
      </c>
      <c r="F623" s="36">
        <v>40</v>
      </c>
      <c r="G623" s="59">
        <f t="shared" si="364"/>
        <v>331.24</v>
      </c>
      <c r="H623" s="37"/>
      <c r="I623" s="38" t="s">
        <v>158</v>
      </c>
      <c r="J623" s="39">
        <f t="shared" si="365"/>
        <v>0</v>
      </c>
      <c r="K623" s="64" t="s">
        <v>1384</v>
      </c>
      <c r="M623" s="64" t="s">
        <v>1385</v>
      </c>
      <c r="P623" s="68">
        <f t="shared" si="366"/>
        <v>0</v>
      </c>
      <c r="Q623" s="78"/>
      <c r="R623" s="71">
        <f t="shared" si="367"/>
        <v>0</v>
      </c>
      <c r="S623" s="32" t="str">
        <f t="shared" si="262"/>
        <v>-</v>
      </c>
      <c r="T623" s="2">
        <v>264.99</v>
      </c>
      <c r="U623" s="2"/>
      <c r="V623" s="49">
        <v>1.25</v>
      </c>
      <c r="W623" s="49">
        <f t="shared" si="368"/>
        <v>331.23750000000001</v>
      </c>
      <c r="X623" s="50">
        <f t="shared" si="369"/>
        <v>0</v>
      </c>
      <c r="Y623" s="63">
        <f t="shared" si="370"/>
        <v>331.23750000000001</v>
      </c>
      <c r="Z623" s="50">
        <f t="shared" si="371"/>
        <v>331.24</v>
      </c>
      <c r="AA623" s="51"/>
      <c r="AB623" s="52">
        <v>0.53749999999999998</v>
      </c>
      <c r="AC623" s="50">
        <f t="shared" si="372"/>
        <v>0</v>
      </c>
      <c r="AD623" s="50">
        <f t="shared" si="373"/>
        <v>0</v>
      </c>
      <c r="AE623" s="50">
        <f t="shared" si="374"/>
        <v>8.6</v>
      </c>
      <c r="AF623" s="53">
        <f t="shared" si="314"/>
        <v>8.6</v>
      </c>
      <c r="AH623" s="4">
        <f t="shared" si="361"/>
        <v>331.24</v>
      </c>
      <c r="AJ623" s="4">
        <f t="shared" si="362"/>
        <v>331.24</v>
      </c>
      <c r="AL623" s="4">
        <f t="shared" si="363"/>
        <v>331.24</v>
      </c>
      <c r="AN623" s="4">
        <f t="shared" si="346"/>
        <v>331.24</v>
      </c>
      <c r="AO623" s="92"/>
      <c r="AQ623" s="93"/>
      <c r="AS623" s="93"/>
      <c r="AT623" s="93"/>
      <c r="AU623" s="93"/>
    </row>
    <row r="624" spans="1:47" ht="21.75" customHeight="1" x14ac:dyDescent="0.25">
      <c r="A624" s="201"/>
      <c r="B624" s="33" t="s">
        <v>497</v>
      </c>
      <c r="C624" s="96" t="s">
        <v>704</v>
      </c>
      <c r="D624" s="35">
        <v>1</v>
      </c>
      <c r="E624" s="86">
        <v>25</v>
      </c>
      <c r="F624" s="36">
        <v>100</v>
      </c>
      <c r="G624" s="59">
        <f t="shared" si="364"/>
        <v>114.51</v>
      </c>
      <c r="H624" s="37"/>
      <c r="I624" s="38" t="s">
        <v>158</v>
      </c>
      <c r="J624" s="39">
        <f t="shared" si="365"/>
        <v>0</v>
      </c>
      <c r="K624" s="64" t="s">
        <v>1386</v>
      </c>
      <c r="M624" s="64" t="s">
        <v>1387</v>
      </c>
      <c r="P624" s="68">
        <f t="shared" si="366"/>
        <v>0</v>
      </c>
      <c r="Q624" s="78"/>
      <c r="R624" s="71">
        <f t="shared" si="367"/>
        <v>0</v>
      </c>
      <c r="S624" s="32" t="str">
        <f t="shared" si="262"/>
        <v>-</v>
      </c>
      <c r="T624" s="2">
        <v>91.61</v>
      </c>
      <c r="U624" s="2"/>
      <c r="V624" s="49">
        <v>1.25</v>
      </c>
      <c r="W624" s="49">
        <f t="shared" si="368"/>
        <v>114.5125</v>
      </c>
      <c r="X624" s="50">
        <f t="shared" si="369"/>
        <v>0</v>
      </c>
      <c r="Y624" s="63">
        <f t="shared" si="370"/>
        <v>114.5125</v>
      </c>
      <c r="Z624" s="50">
        <f t="shared" si="371"/>
        <v>114.51</v>
      </c>
      <c r="AA624" s="51"/>
      <c r="AB624" s="52">
        <v>0.13</v>
      </c>
      <c r="AC624" s="50">
        <f t="shared" si="372"/>
        <v>0</v>
      </c>
      <c r="AD624" s="50">
        <f t="shared" si="373"/>
        <v>0</v>
      </c>
      <c r="AE624" s="50">
        <f t="shared" si="374"/>
        <v>2.08</v>
      </c>
      <c r="AF624" s="53">
        <f t="shared" si="314"/>
        <v>2.08</v>
      </c>
      <c r="AH624" s="4">
        <f t="shared" si="361"/>
        <v>114.51</v>
      </c>
      <c r="AJ624" s="4">
        <f t="shared" si="362"/>
        <v>114.51</v>
      </c>
      <c r="AL624" s="4">
        <f t="shared" si="363"/>
        <v>114.51</v>
      </c>
      <c r="AN624" s="4">
        <f t="shared" si="346"/>
        <v>114.51</v>
      </c>
      <c r="AO624" s="92"/>
      <c r="AQ624" s="93"/>
      <c r="AS624" s="93"/>
      <c r="AT624" s="93"/>
      <c r="AU624" s="93"/>
    </row>
    <row r="625" spans="1:47" ht="21.75" customHeight="1" x14ac:dyDescent="0.25">
      <c r="A625" s="201"/>
      <c r="B625" s="33" t="s">
        <v>498</v>
      </c>
      <c r="C625" s="34" t="s">
        <v>705</v>
      </c>
      <c r="D625" s="35">
        <v>1</v>
      </c>
      <c r="E625" s="86">
        <v>25</v>
      </c>
      <c r="F625" s="36">
        <v>100</v>
      </c>
      <c r="G625" s="59">
        <f t="shared" si="364"/>
        <v>115.75</v>
      </c>
      <c r="H625" s="37"/>
      <c r="I625" s="38" t="s">
        <v>158</v>
      </c>
      <c r="J625" s="39">
        <f t="shared" si="365"/>
        <v>0</v>
      </c>
      <c r="K625" s="64" t="s">
        <v>1388</v>
      </c>
      <c r="M625" s="64" t="s">
        <v>1389</v>
      </c>
      <c r="P625" s="68">
        <f t="shared" si="366"/>
        <v>0</v>
      </c>
      <c r="Q625" s="78"/>
      <c r="R625" s="71">
        <f t="shared" si="367"/>
        <v>0</v>
      </c>
      <c r="S625" s="32" t="str">
        <f t="shared" si="262"/>
        <v>-</v>
      </c>
      <c r="T625" s="2">
        <v>92.6</v>
      </c>
      <c r="U625" s="2"/>
      <c r="V625" s="49">
        <v>1.25</v>
      </c>
      <c r="W625" s="49">
        <f t="shared" si="368"/>
        <v>115.75</v>
      </c>
      <c r="X625" s="50">
        <f t="shared" si="369"/>
        <v>0</v>
      </c>
      <c r="Y625" s="63">
        <f t="shared" si="370"/>
        <v>115.75</v>
      </c>
      <c r="Z625" s="50">
        <f t="shared" si="371"/>
        <v>115.75</v>
      </c>
      <c r="AA625" s="51"/>
      <c r="AB625" s="52">
        <v>0.17499999999999999</v>
      </c>
      <c r="AC625" s="50">
        <f t="shared" si="372"/>
        <v>0</v>
      </c>
      <c r="AD625" s="50">
        <f t="shared" si="373"/>
        <v>0</v>
      </c>
      <c r="AE625" s="50">
        <f t="shared" si="374"/>
        <v>2.8</v>
      </c>
      <c r="AF625" s="53">
        <f t="shared" si="314"/>
        <v>2.8</v>
      </c>
      <c r="AH625" s="4">
        <f t="shared" si="361"/>
        <v>115.75</v>
      </c>
      <c r="AJ625" s="4">
        <f t="shared" si="362"/>
        <v>115.75</v>
      </c>
      <c r="AL625" s="4">
        <f t="shared" si="363"/>
        <v>115.75</v>
      </c>
      <c r="AN625" s="4">
        <f t="shared" si="346"/>
        <v>115.75</v>
      </c>
      <c r="AO625" s="92"/>
      <c r="AQ625" s="93"/>
      <c r="AS625" s="93"/>
      <c r="AT625" s="93"/>
      <c r="AU625" s="93"/>
    </row>
    <row r="626" spans="1:47" ht="21.75" customHeight="1" x14ac:dyDescent="0.25">
      <c r="A626" s="201"/>
      <c r="B626" s="33" t="s">
        <v>654</v>
      </c>
      <c r="C626" s="96" t="s">
        <v>706</v>
      </c>
      <c r="D626" s="35">
        <v>1</v>
      </c>
      <c r="E626" s="86">
        <v>25</v>
      </c>
      <c r="F626" s="36">
        <v>50</v>
      </c>
      <c r="G626" s="59">
        <f t="shared" si="364"/>
        <v>172.2</v>
      </c>
      <c r="H626" s="37"/>
      <c r="I626" s="38" t="s">
        <v>158</v>
      </c>
      <c r="J626" s="39">
        <f t="shared" si="365"/>
        <v>0</v>
      </c>
      <c r="K626" s="64" t="s">
        <v>1390</v>
      </c>
      <c r="M626" s="64" t="s">
        <v>1391</v>
      </c>
      <c r="P626" s="68">
        <f t="shared" si="366"/>
        <v>0</v>
      </c>
      <c r="Q626" s="78"/>
      <c r="R626" s="71">
        <f t="shared" si="367"/>
        <v>0</v>
      </c>
      <c r="S626" s="32" t="str">
        <f t="shared" si="262"/>
        <v>-</v>
      </c>
      <c r="T626" s="2">
        <v>137.76</v>
      </c>
      <c r="U626" s="2"/>
      <c r="V626" s="49">
        <v>1.25</v>
      </c>
      <c r="W626" s="49">
        <f t="shared" si="368"/>
        <v>172.2</v>
      </c>
      <c r="X626" s="50">
        <f t="shared" si="369"/>
        <v>0</v>
      </c>
      <c r="Y626" s="63">
        <f t="shared" si="370"/>
        <v>172.2</v>
      </c>
      <c r="Z626" s="50">
        <f t="shared" si="371"/>
        <v>172.2</v>
      </c>
      <c r="AA626" s="51"/>
      <c r="AB626" s="52">
        <v>0.3</v>
      </c>
      <c r="AC626" s="50">
        <f t="shared" si="372"/>
        <v>0</v>
      </c>
      <c r="AD626" s="50">
        <f t="shared" si="373"/>
        <v>0</v>
      </c>
      <c r="AE626" s="50">
        <f t="shared" si="374"/>
        <v>4.8</v>
      </c>
      <c r="AF626" s="53">
        <f t="shared" si="314"/>
        <v>4.8</v>
      </c>
      <c r="AH626" s="4">
        <f t="shared" si="361"/>
        <v>172.2</v>
      </c>
      <c r="AJ626" s="4">
        <f t="shared" si="362"/>
        <v>172.2</v>
      </c>
      <c r="AL626" s="4">
        <f t="shared" si="363"/>
        <v>172.2</v>
      </c>
      <c r="AN626" s="4">
        <f t="shared" si="346"/>
        <v>172.2</v>
      </c>
      <c r="AO626" s="92"/>
      <c r="AQ626" s="93"/>
      <c r="AS626" s="93"/>
      <c r="AT626" s="93"/>
      <c r="AU626" s="93"/>
    </row>
    <row r="627" spans="1:47" ht="21.75" customHeight="1" x14ac:dyDescent="0.25">
      <c r="A627" s="201"/>
      <c r="B627" s="33" t="s">
        <v>573</v>
      </c>
      <c r="C627" s="96" t="s">
        <v>707</v>
      </c>
      <c r="D627" s="35">
        <v>1</v>
      </c>
      <c r="E627" s="86">
        <v>10</v>
      </c>
      <c r="F627" s="36">
        <v>40</v>
      </c>
      <c r="G627" s="59">
        <f t="shared" si="364"/>
        <v>319.48</v>
      </c>
      <c r="H627" s="37"/>
      <c r="I627" s="38" t="s">
        <v>158</v>
      </c>
      <c r="J627" s="39">
        <f t="shared" si="365"/>
        <v>0</v>
      </c>
      <c r="K627" s="64" t="s">
        <v>1392</v>
      </c>
      <c r="M627" s="64" t="s">
        <v>1393</v>
      </c>
      <c r="P627" s="68">
        <f t="shared" si="366"/>
        <v>0</v>
      </c>
      <c r="Q627" s="78"/>
      <c r="R627" s="71">
        <f t="shared" si="367"/>
        <v>0</v>
      </c>
      <c r="S627" s="32" t="str">
        <f t="shared" si="262"/>
        <v>-</v>
      </c>
      <c r="T627" s="2">
        <v>255.58</v>
      </c>
      <c r="U627" s="2"/>
      <c r="V627" s="49">
        <v>1.25</v>
      </c>
      <c r="W627" s="49">
        <f t="shared" si="368"/>
        <v>319.47500000000002</v>
      </c>
      <c r="X627" s="50">
        <f t="shared" si="369"/>
        <v>0</v>
      </c>
      <c r="Y627" s="63">
        <f t="shared" si="370"/>
        <v>319.47500000000002</v>
      </c>
      <c r="Z627" s="50">
        <f t="shared" si="371"/>
        <v>319.48</v>
      </c>
      <c r="AA627" s="51"/>
      <c r="AB627" s="52">
        <v>0.5</v>
      </c>
      <c r="AC627" s="50">
        <f t="shared" si="372"/>
        <v>0</v>
      </c>
      <c r="AD627" s="50">
        <f t="shared" si="373"/>
        <v>0</v>
      </c>
      <c r="AE627" s="50">
        <f t="shared" si="374"/>
        <v>8</v>
      </c>
      <c r="AF627" s="53">
        <f t="shared" si="314"/>
        <v>8</v>
      </c>
      <c r="AH627" s="4">
        <f t="shared" si="361"/>
        <v>319.48</v>
      </c>
      <c r="AJ627" s="4">
        <f t="shared" si="362"/>
        <v>319.48</v>
      </c>
      <c r="AL627" s="4">
        <f t="shared" si="363"/>
        <v>319.48</v>
      </c>
      <c r="AN627" s="4">
        <f t="shared" si="346"/>
        <v>319.48</v>
      </c>
      <c r="AO627" s="92"/>
      <c r="AQ627" s="93"/>
      <c r="AS627" s="93"/>
      <c r="AT627" s="93"/>
      <c r="AU627" s="93"/>
    </row>
    <row r="628" spans="1:47" ht="32.25" customHeight="1" x14ac:dyDescent="0.25">
      <c r="A628" s="201"/>
      <c r="B628" s="33" t="s">
        <v>534</v>
      </c>
      <c r="C628" s="34" t="s">
        <v>708</v>
      </c>
      <c r="D628" s="35">
        <v>1</v>
      </c>
      <c r="E628" s="86">
        <v>20</v>
      </c>
      <c r="F628" s="36">
        <v>80</v>
      </c>
      <c r="G628" s="59">
        <f t="shared" si="364"/>
        <v>278.48</v>
      </c>
      <c r="H628" s="37"/>
      <c r="I628" s="38" t="s">
        <v>158</v>
      </c>
      <c r="J628" s="39">
        <f t="shared" si="365"/>
        <v>0</v>
      </c>
      <c r="K628" s="64" t="s">
        <v>1394</v>
      </c>
      <c r="M628" s="64" t="s">
        <v>1395</v>
      </c>
      <c r="P628" s="68">
        <f t="shared" si="366"/>
        <v>0</v>
      </c>
      <c r="Q628" s="78"/>
      <c r="R628" s="71">
        <f t="shared" si="367"/>
        <v>0</v>
      </c>
      <c r="S628" s="32" t="str">
        <f t="shared" si="262"/>
        <v>-</v>
      </c>
      <c r="T628" s="2">
        <v>222.78</v>
      </c>
      <c r="U628" s="2"/>
      <c r="V628" s="49">
        <v>1.25</v>
      </c>
      <c r="W628" s="49">
        <f t="shared" si="368"/>
        <v>278.47500000000002</v>
      </c>
      <c r="X628" s="50">
        <f t="shared" si="369"/>
        <v>0</v>
      </c>
      <c r="Y628" s="63">
        <f t="shared" si="370"/>
        <v>278.47500000000002</v>
      </c>
      <c r="Z628" s="50">
        <f t="shared" si="371"/>
        <v>278.48</v>
      </c>
      <c r="AA628" s="51"/>
      <c r="AB628" s="52">
        <v>0.1875</v>
      </c>
      <c r="AC628" s="50">
        <f t="shared" si="372"/>
        <v>0</v>
      </c>
      <c r="AD628" s="50">
        <f t="shared" si="373"/>
        <v>0</v>
      </c>
      <c r="AE628" s="50">
        <f t="shared" si="374"/>
        <v>3</v>
      </c>
      <c r="AF628" s="53">
        <f t="shared" si="314"/>
        <v>3</v>
      </c>
      <c r="AH628" s="4">
        <f t="shared" si="361"/>
        <v>278.48</v>
      </c>
      <c r="AJ628" s="4">
        <f t="shared" si="362"/>
        <v>278.48</v>
      </c>
      <c r="AL628" s="4">
        <f t="shared" si="363"/>
        <v>278.48</v>
      </c>
      <c r="AN628" s="4">
        <f t="shared" si="346"/>
        <v>278.48</v>
      </c>
      <c r="AO628" s="92"/>
      <c r="AQ628" s="93"/>
      <c r="AS628" s="93"/>
      <c r="AT628" s="93"/>
      <c r="AU628" s="93"/>
    </row>
    <row r="629" spans="1:47" ht="32.25" customHeight="1" x14ac:dyDescent="0.25">
      <c r="A629" s="201"/>
      <c r="B629" s="33" t="s">
        <v>535</v>
      </c>
      <c r="C629" s="34" t="s">
        <v>709</v>
      </c>
      <c r="D629" s="35">
        <v>1</v>
      </c>
      <c r="E629" s="86">
        <v>25</v>
      </c>
      <c r="F629" s="36">
        <v>50</v>
      </c>
      <c r="G629" s="59">
        <f t="shared" si="364"/>
        <v>412.15</v>
      </c>
      <c r="H629" s="37"/>
      <c r="I629" s="38" t="s">
        <v>158</v>
      </c>
      <c r="J629" s="39">
        <f t="shared" si="365"/>
        <v>0</v>
      </c>
      <c r="K629" s="64" t="s">
        <v>1396</v>
      </c>
      <c r="M629" s="64" t="s">
        <v>1397</v>
      </c>
      <c r="P629" s="68">
        <f t="shared" si="366"/>
        <v>0</v>
      </c>
      <c r="Q629" s="78"/>
      <c r="R629" s="71">
        <f t="shared" si="367"/>
        <v>0</v>
      </c>
      <c r="S629" s="32" t="str">
        <f t="shared" si="262"/>
        <v>-</v>
      </c>
      <c r="T629" s="2">
        <v>329.72</v>
      </c>
      <c r="U629" s="2"/>
      <c r="V629" s="49">
        <v>1.25</v>
      </c>
      <c r="W629" s="49">
        <f t="shared" si="368"/>
        <v>412.15000000000003</v>
      </c>
      <c r="X629" s="50">
        <f t="shared" si="369"/>
        <v>0</v>
      </c>
      <c r="Y629" s="63">
        <f t="shared" si="370"/>
        <v>412.15000000000003</v>
      </c>
      <c r="Z629" s="50">
        <f t="shared" si="371"/>
        <v>412.15</v>
      </c>
      <c r="AA629" s="51"/>
      <c r="AB629" s="52">
        <v>0.3</v>
      </c>
      <c r="AC629" s="50">
        <f t="shared" si="372"/>
        <v>0</v>
      </c>
      <c r="AD629" s="50">
        <f t="shared" si="373"/>
        <v>0</v>
      </c>
      <c r="AE629" s="50">
        <f t="shared" si="374"/>
        <v>4.8</v>
      </c>
      <c r="AF629" s="53">
        <f t="shared" si="314"/>
        <v>4.8</v>
      </c>
      <c r="AH629" s="4">
        <f t="shared" si="361"/>
        <v>412.15</v>
      </c>
      <c r="AJ629" s="4">
        <f t="shared" si="362"/>
        <v>412.15</v>
      </c>
      <c r="AL629" s="4">
        <f t="shared" si="363"/>
        <v>412.15</v>
      </c>
      <c r="AN629" s="4">
        <f t="shared" si="346"/>
        <v>412.15</v>
      </c>
      <c r="AO629" s="92"/>
      <c r="AQ629" s="93"/>
      <c r="AS629" s="93"/>
      <c r="AT629" s="93"/>
      <c r="AU629" s="93"/>
    </row>
    <row r="630" spans="1:47" ht="32.25" customHeight="1" x14ac:dyDescent="0.25">
      <c r="A630" s="201"/>
      <c r="B630" s="33" t="s">
        <v>536</v>
      </c>
      <c r="C630" s="34" t="s">
        <v>710</v>
      </c>
      <c r="D630" s="35">
        <v>1</v>
      </c>
      <c r="E630" s="86">
        <v>20</v>
      </c>
      <c r="F630" s="36">
        <v>40</v>
      </c>
      <c r="G630" s="59">
        <f t="shared" si="364"/>
        <v>594.14</v>
      </c>
      <c r="H630" s="37"/>
      <c r="I630" s="38" t="s">
        <v>158</v>
      </c>
      <c r="J630" s="39">
        <f t="shared" si="365"/>
        <v>0</v>
      </c>
      <c r="K630" s="64" t="s">
        <v>1398</v>
      </c>
      <c r="M630" s="64" t="s">
        <v>1399</v>
      </c>
      <c r="P630" s="68">
        <f t="shared" si="366"/>
        <v>0</v>
      </c>
      <c r="Q630" s="78"/>
      <c r="R630" s="71">
        <f t="shared" si="367"/>
        <v>0</v>
      </c>
      <c r="S630" s="32" t="str">
        <f t="shared" si="262"/>
        <v>-</v>
      </c>
      <c r="T630" s="2">
        <v>475.31</v>
      </c>
      <c r="U630" s="2"/>
      <c r="V630" s="49">
        <v>1.25</v>
      </c>
      <c r="W630" s="49">
        <f t="shared" si="368"/>
        <v>594.13750000000005</v>
      </c>
      <c r="X630" s="50">
        <f t="shared" si="369"/>
        <v>0</v>
      </c>
      <c r="Y630" s="63">
        <f t="shared" si="370"/>
        <v>594.13750000000005</v>
      </c>
      <c r="Z630" s="50">
        <f t="shared" si="371"/>
        <v>594.14</v>
      </c>
      <c r="AA630" s="51"/>
      <c r="AB630" s="52">
        <v>0.48749999999999999</v>
      </c>
      <c r="AC630" s="50">
        <f t="shared" si="372"/>
        <v>0</v>
      </c>
      <c r="AD630" s="50">
        <f t="shared" si="373"/>
        <v>0</v>
      </c>
      <c r="AE630" s="50">
        <f t="shared" si="374"/>
        <v>7.8</v>
      </c>
      <c r="AF630" s="53">
        <f t="shared" si="314"/>
        <v>7.8</v>
      </c>
      <c r="AH630" s="4">
        <f t="shared" si="361"/>
        <v>594.14</v>
      </c>
      <c r="AJ630" s="4">
        <f t="shared" si="362"/>
        <v>594.14</v>
      </c>
      <c r="AL630" s="4">
        <f t="shared" si="363"/>
        <v>594.14</v>
      </c>
      <c r="AN630" s="4">
        <f t="shared" si="346"/>
        <v>594.14</v>
      </c>
      <c r="AO630" s="92"/>
      <c r="AQ630" s="93"/>
      <c r="AS630" s="93"/>
      <c r="AT630" s="93"/>
      <c r="AU630" s="93"/>
    </row>
    <row r="631" spans="1:47" x14ac:dyDescent="0.25">
      <c r="A631" s="202"/>
      <c r="B631" s="199" t="s">
        <v>1766</v>
      </c>
      <c r="C631" s="199"/>
      <c r="D631" s="199"/>
      <c r="E631" s="199"/>
      <c r="F631" s="199"/>
      <c r="G631" s="199"/>
      <c r="H631" s="199"/>
      <c r="I631" s="199"/>
      <c r="J631" s="199"/>
      <c r="O631" s="74" t="s">
        <v>1766</v>
      </c>
      <c r="P631" s="75"/>
      <c r="Q631" s="76"/>
      <c r="R631" s="71"/>
      <c r="S631" s="71"/>
      <c r="T631"/>
      <c r="U631"/>
      <c r="AB631"/>
      <c r="AC631"/>
      <c r="AD631"/>
      <c r="AE631"/>
      <c r="AN631" s="4"/>
      <c r="AO631" s="92"/>
      <c r="AQ631" s="93"/>
      <c r="AS631" s="93"/>
      <c r="AT631" s="93"/>
      <c r="AU631" s="93"/>
    </row>
    <row r="632" spans="1:47" ht="31.5" customHeight="1" x14ac:dyDescent="0.25">
      <c r="A632" s="203"/>
      <c r="B632" s="33" t="s">
        <v>1757</v>
      </c>
      <c r="C632" s="96" t="s">
        <v>3550</v>
      </c>
      <c r="D632" s="35">
        <v>1</v>
      </c>
      <c r="E632" s="86">
        <v>10</v>
      </c>
      <c r="F632" s="36">
        <v>50</v>
      </c>
      <c r="G632" s="59">
        <f>AH632</f>
        <v>312.20999999999998</v>
      </c>
      <c r="H632" s="37"/>
      <c r="I632" s="38" t="s">
        <v>158</v>
      </c>
      <c r="J632" s="39">
        <f>G632*H632</f>
        <v>0</v>
      </c>
      <c r="K632" s="64" t="s">
        <v>1760</v>
      </c>
      <c r="M632" s="64" t="s">
        <v>1761</v>
      </c>
      <c r="P632" s="68">
        <f>$P$8</f>
        <v>0</v>
      </c>
      <c r="Q632" s="78"/>
      <c r="R632" s="71">
        <f>IF(Q632&gt;0,Q632,P632)</f>
        <v>0</v>
      </c>
      <c r="S632" s="32" t="str">
        <f t="shared" si="262"/>
        <v>-</v>
      </c>
      <c r="T632" s="2">
        <v>249.77</v>
      </c>
      <c r="U632" s="2"/>
      <c r="V632" s="49">
        <v>1.25</v>
      </c>
      <c r="W632" s="49">
        <f>T632*V632</f>
        <v>312.21250000000003</v>
      </c>
      <c r="X632" s="50">
        <f>R632*0.01</f>
        <v>0</v>
      </c>
      <c r="Y632" s="63">
        <f>W632-(W632*X632)</f>
        <v>312.21250000000003</v>
      </c>
      <c r="Z632" s="50">
        <f>ROUND(Y632,2)</f>
        <v>312.20999999999998</v>
      </c>
      <c r="AA632" s="51"/>
      <c r="AB632" s="52">
        <v>0.24</v>
      </c>
      <c r="AC632" s="50">
        <f>H632*AB632</f>
        <v>0</v>
      </c>
      <c r="AD632" s="50">
        <f>AC632*$P$7</f>
        <v>0</v>
      </c>
      <c r="AE632" s="50">
        <f>AB632*$P$7</f>
        <v>3.84</v>
      </c>
      <c r="AF632" s="53">
        <f>ROUND(AE632,2)</f>
        <v>3.84</v>
      </c>
      <c r="AH632" s="4">
        <f t="shared" si="361"/>
        <v>312.20999999999998</v>
      </c>
      <c r="AJ632" s="4">
        <f t="shared" si="362"/>
        <v>312.20999999999998</v>
      </c>
      <c r="AL632" s="4">
        <f t="shared" si="363"/>
        <v>312.20999999999998</v>
      </c>
      <c r="AN632" s="4">
        <f t="shared" si="346"/>
        <v>312.20999999999998</v>
      </c>
      <c r="AO632" s="92"/>
      <c r="AQ632" s="93"/>
      <c r="AS632" s="93"/>
      <c r="AT632" s="93"/>
      <c r="AU632" s="93"/>
    </row>
    <row r="633" spans="1:47" ht="31.5" customHeight="1" x14ac:dyDescent="0.25">
      <c r="A633" s="203"/>
      <c r="B633" s="33" t="s">
        <v>1758</v>
      </c>
      <c r="C633" s="96" t="s">
        <v>3551</v>
      </c>
      <c r="D633" s="35">
        <v>1</v>
      </c>
      <c r="E633" s="86">
        <v>10</v>
      </c>
      <c r="F633" s="36">
        <v>50</v>
      </c>
      <c r="G633" s="59">
        <f>AH633</f>
        <v>361.93</v>
      </c>
      <c r="H633" s="37"/>
      <c r="I633" s="38" t="s">
        <v>158</v>
      </c>
      <c r="J633" s="39">
        <f>G633*H633</f>
        <v>0</v>
      </c>
      <c r="K633" s="64" t="s">
        <v>1762</v>
      </c>
      <c r="M633" s="64" t="s">
        <v>1763</v>
      </c>
      <c r="P633" s="68">
        <f>$P$8</f>
        <v>0</v>
      </c>
      <c r="Q633" s="78"/>
      <c r="R633" s="71">
        <f>IF(Q633&gt;0,Q633,P633)</f>
        <v>0</v>
      </c>
      <c r="S633" s="32" t="str">
        <f t="shared" si="262"/>
        <v>-</v>
      </c>
      <c r="T633" s="2">
        <v>289.54000000000002</v>
      </c>
      <c r="U633" s="2"/>
      <c r="V633" s="49">
        <v>1.25</v>
      </c>
      <c r="W633" s="49">
        <f>T633*V633</f>
        <v>361.92500000000001</v>
      </c>
      <c r="X633" s="50">
        <f>R633*0.01</f>
        <v>0</v>
      </c>
      <c r="Y633" s="63">
        <f>W633-(W633*X633)</f>
        <v>361.92500000000001</v>
      </c>
      <c r="Z633" s="50">
        <f>ROUND(Y633,2)</f>
        <v>361.93</v>
      </c>
      <c r="AA633" s="51"/>
      <c r="AB633" s="52">
        <v>0.25</v>
      </c>
      <c r="AC633" s="50">
        <f>H633*AB633</f>
        <v>0</v>
      </c>
      <c r="AD633" s="50">
        <f>AC633*$P$7</f>
        <v>0</v>
      </c>
      <c r="AE633" s="50">
        <f>AB633*$P$7</f>
        <v>4</v>
      </c>
      <c r="AF633" s="53">
        <f>ROUND(AE633,2)</f>
        <v>4</v>
      </c>
      <c r="AH633" s="4">
        <f t="shared" si="361"/>
        <v>361.93</v>
      </c>
      <c r="AJ633" s="4">
        <f t="shared" si="362"/>
        <v>361.93</v>
      </c>
      <c r="AL633" s="4">
        <f t="shared" si="363"/>
        <v>361.93</v>
      </c>
      <c r="AN633" s="4">
        <f t="shared" si="346"/>
        <v>361.93</v>
      </c>
      <c r="AO633" s="92"/>
      <c r="AQ633" s="93"/>
      <c r="AS633" s="93"/>
      <c r="AT633" s="93"/>
      <c r="AU633" s="93"/>
    </row>
    <row r="634" spans="1:47" ht="31.5" customHeight="1" x14ac:dyDescent="0.25">
      <c r="A634" s="204"/>
      <c r="B634" s="33" t="s">
        <v>1759</v>
      </c>
      <c r="C634" s="34" t="s">
        <v>1756</v>
      </c>
      <c r="D634" s="35">
        <v>1</v>
      </c>
      <c r="E634" s="86">
        <v>10</v>
      </c>
      <c r="F634" s="36">
        <v>50</v>
      </c>
      <c r="G634" s="59">
        <f>AH634</f>
        <v>300.29000000000002</v>
      </c>
      <c r="H634" s="37"/>
      <c r="I634" s="38" t="s">
        <v>158</v>
      </c>
      <c r="J634" s="39">
        <f>G634*H634</f>
        <v>0</v>
      </c>
      <c r="K634" s="64" t="s">
        <v>1764</v>
      </c>
      <c r="M634" s="64" t="s">
        <v>1765</v>
      </c>
      <c r="P634" s="68">
        <f>$P$8</f>
        <v>0</v>
      </c>
      <c r="Q634" s="78"/>
      <c r="R634" s="71">
        <f>IF(Q634&gt;0,Q634,P634)</f>
        <v>0</v>
      </c>
      <c r="S634" s="32" t="str">
        <f t="shared" si="262"/>
        <v>-</v>
      </c>
      <c r="T634" s="2">
        <v>240.23</v>
      </c>
      <c r="U634" s="2"/>
      <c r="V634" s="49">
        <v>1.25</v>
      </c>
      <c r="W634" s="49">
        <f>T634*V634</f>
        <v>300.28749999999997</v>
      </c>
      <c r="X634" s="50">
        <f>R634*0.01</f>
        <v>0</v>
      </c>
      <c r="Y634" s="63">
        <f>W634-(W634*X634)</f>
        <v>300.28749999999997</v>
      </c>
      <c r="Z634" s="50">
        <f>ROUND(Y634,2)</f>
        <v>300.29000000000002</v>
      </c>
      <c r="AA634" s="51"/>
      <c r="AB634" s="52">
        <v>0.36399999999999999</v>
      </c>
      <c r="AC634" s="50">
        <f>H634*AB634</f>
        <v>0</v>
      </c>
      <c r="AD634" s="50">
        <f>AC634*$P$7</f>
        <v>0</v>
      </c>
      <c r="AE634" s="50">
        <f>AB634*$P$7</f>
        <v>5.8239999999999998</v>
      </c>
      <c r="AF634" s="53">
        <f>ROUND(AE634,2)</f>
        <v>5.82</v>
      </c>
      <c r="AH634" s="4">
        <f t="shared" si="361"/>
        <v>300.29000000000002</v>
      </c>
      <c r="AJ634" s="4">
        <f t="shared" si="362"/>
        <v>300.29000000000002</v>
      </c>
      <c r="AL634" s="4">
        <f t="shared" si="363"/>
        <v>300.29000000000002</v>
      </c>
      <c r="AN634" s="4">
        <f t="shared" si="346"/>
        <v>300.29000000000002</v>
      </c>
      <c r="AO634" s="92"/>
      <c r="AQ634" s="93"/>
      <c r="AS634" s="93"/>
      <c r="AT634" s="93"/>
      <c r="AU634" s="93"/>
    </row>
    <row r="635" spans="1:47" x14ac:dyDescent="0.25">
      <c r="A635" s="201"/>
      <c r="B635" s="199" t="s">
        <v>394</v>
      </c>
      <c r="C635" s="199"/>
      <c r="D635" s="199"/>
      <c r="E635" s="199"/>
      <c r="F635" s="199"/>
      <c r="G635" s="199"/>
      <c r="H635" s="199"/>
      <c r="I635" s="199"/>
      <c r="J635" s="199"/>
      <c r="O635" s="74" t="s">
        <v>394</v>
      </c>
      <c r="P635" s="75"/>
      <c r="Q635" s="76"/>
      <c r="R635" s="71"/>
      <c r="S635" s="71"/>
      <c r="T635"/>
      <c r="U635"/>
      <c r="AB635"/>
      <c r="AC635"/>
      <c r="AD635"/>
      <c r="AE635"/>
      <c r="AN635" s="4"/>
      <c r="AO635" s="92"/>
      <c r="AQ635" s="93"/>
      <c r="AS635" s="93"/>
      <c r="AT635" s="93"/>
      <c r="AU635" s="93"/>
    </row>
    <row r="636" spans="1:47" ht="16.5" customHeight="1" x14ac:dyDescent="0.25">
      <c r="A636" s="201"/>
      <c r="B636" s="33" t="s">
        <v>441</v>
      </c>
      <c r="C636" s="34" t="s">
        <v>745</v>
      </c>
      <c r="D636" s="35">
        <v>1</v>
      </c>
      <c r="E636" s="86">
        <v>10</v>
      </c>
      <c r="F636" s="36">
        <v>60</v>
      </c>
      <c r="G636" s="59">
        <f t="shared" ref="G636:G641" si="375">AH636</f>
        <v>291.41000000000003</v>
      </c>
      <c r="H636" s="37"/>
      <c r="I636" s="38" t="s">
        <v>158</v>
      </c>
      <c r="J636" s="39">
        <f t="shared" ref="J636:J641" si="376">G636*H636</f>
        <v>0</v>
      </c>
      <c r="K636" s="64" t="s">
        <v>1400</v>
      </c>
      <c r="M636" s="64" t="s">
        <v>1401</v>
      </c>
      <c r="P636" s="68">
        <f t="shared" ref="P636:P641" si="377">$P$8</f>
        <v>0</v>
      </c>
      <c r="Q636" s="78"/>
      <c r="R636" s="71">
        <f t="shared" ref="R636:R641" si="378">IF(Q636&gt;0,Q636,P636)</f>
        <v>0</v>
      </c>
      <c r="S636" s="32" t="str">
        <f t="shared" si="262"/>
        <v>-</v>
      </c>
      <c r="T636" s="2">
        <v>233.12450000000001</v>
      </c>
      <c r="U636" s="2"/>
      <c r="V636" s="49">
        <v>1.25</v>
      </c>
      <c r="W636" s="49">
        <f t="shared" ref="W636:W641" si="379">T636*V636</f>
        <v>291.40562499999999</v>
      </c>
      <c r="X636" s="50">
        <f t="shared" ref="X636:X641" si="380">R636*0.01</f>
        <v>0</v>
      </c>
      <c r="Y636" s="63">
        <f t="shared" ref="Y636:Y641" si="381">W636-(W636*X636)</f>
        <v>291.40562499999999</v>
      </c>
      <c r="Z636" s="50">
        <f t="shared" ref="Z636:Z641" si="382">ROUND(Y636,2)</f>
        <v>291.41000000000003</v>
      </c>
      <c r="AA636" s="51"/>
      <c r="AB636" s="52">
        <v>0.26700000000000002</v>
      </c>
      <c r="AC636" s="50">
        <f t="shared" ref="AC636:AC641" si="383">H636*AB636</f>
        <v>0</v>
      </c>
      <c r="AD636" s="50">
        <f t="shared" ref="AD636:AD641" si="384">AC636*$P$7</f>
        <v>0</v>
      </c>
      <c r="AE636" s="50">
        <f t="shared" ref="AE636:AE641" si="385">AB636*$P$7</f>
        <v>4.2720000000000002</v>
      </c>
      <c r="AF636" s="53">
        <f t="shared" si="314"/>
        <v>4.2699999999999996</v>
      </c>
      <c r="AH636" s="4">
        <f t="shared" si="361"/>
        <v>291.41000000000003</v>
      </c>
      <c r="AJ636" s="4">
        <f t="shared" si="362"/>
        <v>291.41000000000003</v>
      </c>
      <c r="AL636" s="4">
        <f t="shared" si="363"/>
        <v>291.41000000000003</v>
      </c>
      <c r="AN636" s="4">
        <f t="shared" si="346"/>
        <v>291.41000000000003</v>
      </c>
      <c r="AO636" s="92"/>
      <c r="AQ636" s="93"/>
      <c r="AS636" s="93"/>
      <c r="AT636" s="93"/>
      <c r="AU636" s="93"/>
    </row>
    <row r="637" spans="1:47" ht="16.5" customHeight="1" x14ac:dyDescent="0.25">
      <c r="A637" s="201"/>
      <c r="B637" s="33" t="s">
        <v>436</v>
      </c>
      <c r="C637" s="34" t="s">
        <v>746</v>
      </c>
      <c r="D637" s="35">
        <v>1</v>
      </c>
      <c r="E637" s="86">
        <v>10</v>
      </c>
      <c r="F637" s="36">
        <v>60</v>
      </c>
      <c r="G637" s="59">
        <f t="shared" si="375"/>
        <v>357.75</v>
      </c>
      <c r="H637" s="37"/>
      <c r="I637" s="38" t="s">
        <v>158</v>
      </c>
      <c r="J637" s="39">
        <f t="shared" si="376"/>
        <v>0</v>
      </c>
      <c r="K637" s="64" t="s">
        <v>1402</v>
      </c>
      <c r="M637" s="64" t="s">
        <v>1403</v>
      </c>
      <c r="P637" s="68">
        <f t="shared" si="377"/>
        <v>0</v>
      </c>
      <c r="Q637" s="78"/>
      <c r="R637" s="71">
        <f t="shared" si="378"/>
        <v>0</v>
      </c>
      <c r="S637" s="32" t="str">
        <f t="shared" si="262"/>
        <v>-</v>
      </c>
      <c r="T637" s="2">
        <v>286.19799999999998</v>
      </c>
      <c r="U637" s="2"/>
      <c r="V637" s="49">
        <v>1.25</v>
      </c>
      <c r="W637" s="49">
        <f t="shared" si="379"/>
        <v>357.74749999999995</v>
      </c>
      <c r="X637" s="50">
        <f t="shared" si="380"/>
        <v>0</v>
      </c>
      <c r="Y637" s="63">
        <f t="shared" si="381"/>
        <v>357.74749999999995</v>
      </c>
      <c r="Z637" s="50">
        <f t="shared" si="382"/>
        <v>357.75</v>
      </c>
      <c r="AA637" s="51"/>
      <c r="AB637" s="52">
        <v>0.36699999999999999</v>
      </c>
      <c r="AC637" s="50">
        <f t="shared" si="383"/>
        <v>0</v>
      </c>
      <c r="AD637" s="50">
        <f t="shared" si="384"/>
        <v>0</v>
      </c>
      <c r="AE637" s="50">
        <f t="shared" si="385"/>
        <v>5.8719999999999999</v>
      </c>
      <c r="AF637" s="53">
        <f t="shared" si="314"/>
        <v>5.87</v>
      </c>
      <c r="AH637" s="4">
        <f t="shared" si="361"/>
        <v>357.75</v>
      </c>
      <c r="AJ637" s="4">
        <f t="shared" si="362"/>
        <v>357.75</v>
      </c>
      <c r="AL637" s="4">
        <f t="shared" si="363"/>
        <v>357.75</v>
      </c>
      <c r="AN637" s="4">
        <f t="shared" si="346"/>
        <v>357.75</v>
      </c>
      <c r="AO637" s="92"/>
      <c r="AQ637" s="93"/>
      <c r="AS637" s="93"/>
      <c r="AT637" s="93"/>
      <c r="AU637" s="93"/>
    </row>
    <row r="638" spans="1:47" ht="16.5" customHeight="1" x14ac:dyDescent="0.25">
      <c r="A638" s="201"/>
      <c r="B638" s="33" t="s">
        <v>471</v>
      </c>
      <c r="C638" s="34" t="s">
        <v>747</v>
      </c>
      <c r="D638" s="35">
        <v>1</v>
      </c>
      <c r="E638" s="86">
        <v>10</v>
      </c>
      <c r="F638" s="36">
        <v>60</v>
      </c>
      <c r="G638" s="59">
        <f t="shared" si="375"/>
        <v>410.88</v>
      </c>
      <c r="H638" s="37"/>
      <c r="I638" s="38" t="s">
        <v>158</v>
      </c>
      <c r="J638" s="39">
        <f t="shared" si="376"/>
        <v>0</v>
      </c>
      <c r="K638" s="64" t="s">
        <v>1404</v>
      </c>
      <c r="M638" s="64" t="s">
        <v>1405</v>
      </c>
      <c r="P638" s="68">
        <f t="shared" si="377"/>
        <v>0</v>
      </c>
      <c r="Q638" s="78"/>
      <c r="R638" s="71">
        <f t="shared" si="378"/>
        <v>0</v>
      </c>
      <c r="S638" s="32" t="str">
        <f t="shared" si="262"/>
        <v>-</v>
      </c>
      <c r="T638" s="2">
        <v>328.702</v>
      </c>
      <c r="U638" s="2"/>
      <c r="V638" s="49">
        <v>1.25</v>
      </c>
      <c r="W638" s="49">
        <f t="shared" si="379"/>
        <v>410.8775</v>
      </c>
      <c r="X638" s="50">
        <f t="shared" si="380"/>
        <v>0</v>
      </c>
      <c r="Y638" s="63">
        <f t="shared" si="381"/>
        <v>410.8775</v>
      </c>
      <c r="Z638" s="50">
        <f t="shared" si="382"/>
        <v>410.88</v>
      </c>
      <c r="AA638" s="51"/>
      <c r="AB638" s="52">
        <v>0.38329999999999997</v>
      </c>
      <c r="AC638" s="50">
        <f t="shared" si="383"/>
        <v>0</v>
      </c>
      <c r="AD638" s="50">
        <f t="shared" si="384"/>
        <v>0</v>
      </c>
      <c r="AE638" s="50">
        <f t="shared" si="385"/>
        <v>6.1327999999999996</v>
      </c>
      <c r="AF638" s="53">
        <f t="shared" si="314"/>
        <v>6.13</v>
      </c>
      <c r="AH638" s="4">
        <f t="shared" si="361"/>
        <v>410.88</v>
      </c>
      <c r="AJ638" s="4">
        <f t="shared" si="362"/>
        <v>410.88</v>
      </c>
      <c r="AL638" s="4">
        <f t="shared" si="363"/>
        <v>410.88</v>
      </c>
      <c r="AN638" s="4">
        <f t="shared" si="346"/>
        <v>410.88</v>
      </c>
      <c r="AO638" s="92"/>
      <c r="AQ638" s="93"/>
      <c r="AS638" s="93"/>
      <c r="AT638" s="93"/>
      <c r="AU638" s="93"/>
    </row>
    <row r="639" spans="1:47" ht="16.5" customHeight="1" x14ac:dyDescent="0.25">
      <c r="A639" s="201"/>
      <c r="B639" s="33" t="s">
        <v>472</v>
      </c>
      <c r="C639" s="34" t="s">
        <v>748</v>
      </c>
      <c r="D639" s="35">
        <v>1</v>
      </c>
      <c r="E639" s="86">
        <v>10</v>
      </c>
      <c r="F639" s="36">
        <v>60</v>
      </c>
      <c r="G639" s="59">
        <f t="shared" si="375"/>
        <v>499.39</v>
      </c>
      <c r="H639" s="37"/>
      <c r="I639" s="38" t="s">
        <v>158</v>
      </c>
      <c r="J639" s="39">
        <f t="shared" si="376"/>
        <v>0</v>
      </c>
      <c r="K639" s="64" t="s">
        <v>1406</v>
      </c>
      <c r="M639" s="64" t="s">
        <v>1407</v>
      </c>
      <c r="P639" s="68">
        <f t="shared" si="377"/>
        <v>0</v>
      </c>
      <c r="Q639" s="78"/>
      <c r="R639" s="71">
        <f t="shared" si="378"/>
        <v>0</v>
      </c>
      <c r="S639" s="32" t="str">
        <f t="shared" si="262"/>
        <v>-</v>
      </c>
      <c r="T639" s="2">
        <v>399.51299999999998</v>
      </c>
      <c r="U639" s="2"/>
      <c r="V639" s="49">
        <v>1.25</v>
      </c>
      <c r="W639" s="49">
        <f t="shared" si="379"/>
        <v>499.39124999999996</v>
      </c>
      <c r="X639" s="50">
        <f t="shared" si="380"/>
        <v>0</v>
      </c>
      <c r="Y639" s="63">
        <f t="shared" si="381"/>
        <v>499.39124999999996</v>
      </c>
      <c r="Z639" s="50">
        <f t="shared" si="382"/>
        <v>499.39</v>
      </c>
      <c r="AA639" s="51"/>
      <c r="AB639" s="52">
        <v>0.32500000000000001</v>
      </c>
      <c r="AC639" s="50">
        <f t="shared" si="383"/>
        <v>0</v>
      </c>
      <c r="AD639" s="50">
        <f t="shared" si="384"/>
        <v>0</v>
      </c>
      <c r="AE639" s="50">
        <f t="shared" si="385"/>
        <v>5.2</v>
      </c>
      <c r="AF639" s="53">
        <f t="shared" si="314"/>
        <v>5.2</v>
      </c>
      <c r="AH639" s="4">
        <f t="shared" si="361"/>
        <v>499.39</v>
      </c>
      <c r="AJ639" s="4">
        <f t="shared" si="362"/>
        <v>499.39</v>
      </c>
      <c r="AL639" s="4">
        <f t="shared" si="363"/>
        <v>499.39</v>
      </c>
      <c r="AN639" s="4">
        <f t="shared" si="346"/>
        <v>499.39</v>
      </c>
      <c r="AO639" s="92"/>
      <c r="AQ639" s="93"/>
      <c r="AS639" s="93"/>
      <c r="AT639" s="93"/>
      <c r="AU639" s="93"/>
    </row>
    <row r="640" spans="1:47" ht="16.5" customHeight="1" x14ac:dyDescent="0.25">
      <c r="A640" s="201"/>
      <c r="B640" s="33" t="s">
        <v>473</v>
      </c>
      <c r="C640" s="34" t="s">
        <v>749</v>
      </c>
      <c r="D640" s="35">
        <v>1</v>
      </c>
      <c r="E640" s="86">
        <v>10</v>
      </c>
      <c r="F640" s="36">
        <v>60</v>
      </c>
      <c r="G640" s="59">
        <f t="shared" si="375"/>
        <v>539.21</v>
      </c>
      <c r="H640" s="37"/>
      <c r="I640" s="38" t="s">
        <v>158</v>
      </c>
      <c r="J640" s="39">
        <f t="shared" si="376"/>
        <v>0</v>
      </c>
      <c r="K640" s="64" t="s">
        <v>1408</v>
      </c>
      <c r="M640" s="64" t="s">
        <v>1409</v>
      </c>
      <c r="P640" s="68">
        <f t="shared" si="377"/>
        <v>0</v>
      </c>
      <c r="Q640" s="78"/>
      <c r="R640" s="71">
        <f t="shared" si="378"/>
        <v>0</v>
      </c>
      <c r="S640" s="32" t="str">
        <f t="shared" si="262"/>
        <v>-</v>
      </c>
      <c r="T640" s="2">
        <v>431.37</v>
      </c>
      <c r="U640" s="2"/>
      <c r="V640" s="49">
        <v>1.25</v>
      </c>
      <c r="W640" s="49">
        <f t="shared" si="379"/>
        <v>539.21249999999998</v>
      </c>
      <c r="X640" s="50">
        <f t="shared" si="380"/>
        <v>0</v>
      </c>
      <c r="Y640" s="63">
        <f t="shared" si="381"/>
        <v>539.21249999999998</v>
      </c>
      <c r="Z640" s="50">
        <f t="shared" si="382"/>
        <v>539.21</v>
      </c>
      <c r="AA640" s="51"/>
      <c r="AB640" s="52">
        <v>0.36670000000000003</v>
      </c>
      <c r="AC640" s="50">
        <f t="shared" si="383"/>
        <v>0</v>
      </c>
      <c r="AD640" s="50">
        <f t="shared" si="384"/>
        <v>0</v>
      </c>
      <c r="AE640" s="50">
        <f t="shared" si="385"/>
        <v>5.8672000000000004</v>
      </c>
      <c r="AF640" s="53">
        <f t="shared" si="314"/>
        <v>5.87</v>
      </c>
      <c r="AH640" s="4">
        <f t="shared" si="361"/>
        <v>539.21</v>
      </c>
      <c r="AJ640" s="4">
        <f t="shared" si="362"/>
        <v>539.21</v>
      </c>
      <c r="AL640" s="4">
        <f t="shared" si="363"/>
        <v>539.21</v>
      </c>
      <c r="AN640" s="4">
        <f t="shared" si="346"/>
        <v>539.21</v>
      </c>
      <c r="AO640" s="92"/>
      <c r="AQ640" s="93"/>
      <c r="AS640" s="93"/>
      <c r="AT640" s="93"/>
      <c r="AU640" s="93"/>
    </row>
    <row r="641" spans="1:47" ht="16.5" customHeight="1" x14ac:dyDescent="0.25">
      <c r="A641" s="201"/>
      <c r="B641" s="33" t="s">
        <v>474</v>
      </c>
      <c r="C641" s="34" t="s">
        <v>750</v>
      </c>
      <c r="D641" s="35">
        <v>1</v>
      </c>
      <c r="E641" s="86">
        <v>10</v>
      </c>
      <c r="F641" s="36">
        <v>60</v>
      </c>
      <c r="G641" s="59">
        <f t="shared" si="375"/>
        <v>720.86</v>
      </c>
      <c r="H641" s="37"/>
      <c r="I641" s="38" t="s">
        <v>158</v>
      </c>
      <c r="J641" s="39">
        <f t="shared" si="376"/>
        <v>0</v>
      </c>
      <c r="K641" s="64" t="s">
        <v>1410</v>
      </c>
      <c r="M641" s="64" t="s">
        <v>1411</v>
      </c>
      <c r="P641" s="68">
        <f t="shared" si="377"/>
        <v>0</v>
      </c>
      <c r="Q641" s="78"/>
      <c r="R641" s="71">
        <f t="shared" si="378"/>
        <v>0</v>
      </c>
      <c r="S641" s="32" t="str">
        <f t="shared" si="262"/>
        <v>-</v>
      </c>
      <c r="T641" s="2">
        <v>576.68599999999992</v>
      </c>
      <c r="U641" s="2"/>
      <c r="V641" s="49">
        <v>1.25</v>
      </c>
      <c r="W641" s="49">
        <f t="shared" si="379"/>
        <v>720.85749999999985</v>
      </c>
      <c r="X641" s="50">
        <f t="shared" si="380"/>
        <v>0</v>
      </c>
      <c r="Y641" s="63">
        <f t="shared" si="381"/>
        <v>720.85749999999985</v>
      </c>
      <c r="Z641" s="50">
        <f t="shared" si="382"/>
        <v>720.86</v>
      </c>
      <c r="AA641" s="51"/>
      <c r="AB641" s="52">
        <v>0.41670000000000001</v>
      </c>
      <c r="AC641" s="50">
        <f t="shared" si="383"/>
        <v>0</v>
      </c>
      <c r="AD641" s="50">
        <f t="shared" si="384"/>
        <v>0</v>
      </c>
      <c r="AE641" s="50">
        <f t="shared" si="385"/>
        <v>6.6672000000000002</v>
      </c>
      <c r="AF641" s="53">
        <f t="shared" si="314"/>
        <v>6.67</v>
      </c>
      <c r="AH641" s="4">
        <f t="shared" si="361"/>
        <v>720.86</v>
      </c>
      <c r="AJ641" s="4">
        <f t="shared" si="362"/>
        <v>720.86</v>
      </c>
      <c r="AL641" s="4">
        <f t="shared" si="363"/>
        <v>720.86</v>
      </c>
      <c r="AN641" s="4">
        <f t="shared" si="346"/>
        <v>720.86</v>
      </c>
      <c r="AO641" s="92"/>
      <c r="AQ641" s="93"/>
      <c r="AS641" s="93"/>
      <c r="AT641" s="93"/>
      <c r="AU641" s="93"/>
    </row>
    <row r="642" spans="1:47" x14ac:dyDescent="0.25">
      <c r="A642" s="201"/>
      <c r="B642" s="199" t="s">
        <v>1616</v>
      </c>
      <c r="C642" s="199"/>
      <c r="D642" s="199"/>
      <c r="E642" s="199"/>
      <c r="F642" s="199"/>
      <c r="G642" s="199"/>
      <c r="H642" s="199"/>
      <c r="I642" s="199"/>
      <c r="J642" s="199"/>
      <c r="O642" s="74" t="s">
        <v>1616</v>
      </c>
      <c r="P642" s="75"/>
      <c r="Q642" s="76"/>
      <c r="R642" s="71"/>
      <c r="S642" s="71"/>
      <c r="T642"/>
      <c r="U642"/>
      <c r="AB642"/>
      <c r="AC642"/>
      <c r="AD642"/>
      <c r="AE642"/>
      <c r="AN642" s="4"/>
      <c r="AO642" s="92"/>
      <c r="AQ642" s="93"/>
      <c r="AS642" s="93"/>
      <c r="AT642" s="93"/>
      <c r="AU642" s="93"/>
    </row>
    <row r="643" spans="1:47" ht="77.25" customHeight="1" x14ac:dyDescent="0.25">
      <c r="A643" s="201"/>
      <c r="B643" s="33" t="s">
        <v>1618</v>
      </c>
      <c r="C643" s="34" t="s">
        <v>1617</v>
      </c>
      <c r="D643" s="35">
        <v>1</v>
      </c>
      <c r="E643" s="86">
        <v>50</v>
      </c>
      <c r="F643" s="36">
        <v>500</v>
      </c>
      <c r="G643" s="59">
        <f>AH643</f>
        <v>83.54</v>
      </c>
      <c r="H643" s="37"/>
      <c r="I643" s="38" t="s">
        <v>158</v>
      </c>
      <c r="J643" s="39">
        <f>G643*H643</f>
        <v>0</v>
      </c>
      <c r="K643" s="64" t="s">
        <v>1631</v>
      </c>
      <c r="M643" s="64" t="s">
        <v>1632</v>
      </c>
      <c r="P643" s="68">
        <f>$P$8</f>
        <v>0</v>
      </c>
      <c r="Q643" s="78"/>
      <c r="R643" s="71">
        <f>IF(Q643&gt;0,Q643,P643)</f>
        <v>0</v>
      </c>
      <c r="S643" s="32" t="str">
        <f t="shared" si="262"/>
        <v>-</v>
      </c>
      <c r="T643" s="2">
        <v>66.83</v>
      </c>
      <c r="U643" s="2"/>
      <c r="V643" s="49">
        <v>1.25</v>
      </c>
      <c r="W643" s="49">
        <f>T643*V643</f>
        <v>83.537499999999994</v>
      </c>
      <c r="X643" s="50">
        <f>R643*0.01</f>
        <v>0</v>
      </c>
      <c r="Y643" s="63">
        <f>W643-(W643*X643)</f>
        <v>83.537499999999994</v>
      </c>
      <c r="Z643" s="50">
        <f>ROUND(Y643,2)</f>
        <v>83.54</v>
      </c>
      <c r="AA643" s="51"/>
      <c r="AB643" s="52">
        <v>2.1000000000000001E-2</v>
      </c>
      <c r="AC643" s="50">
        <f>H643*AB643</f>
        <v>0</v>
      </c>
      <c r="AD643" s="50">
        <f>AC643*$P$7</f>
        <v>0</v>
      </c>
      <c r="AE643" s="50">
        <f>AB643*$P$7</f>
        <v>0.33600000000000002</v>
      </c>
      <c r="AF643" s="53">
        <f>ROUND(AE643,2)</f>
        <v>0.34</v>
      </c>
      <c r="AH643" s="4">
        <f t="shared" si="361"/>
        <v>83.54</v>
      </c>
      <c r="AJ643" s="4">
        <f t="shared" si="362"/>
        <v>83.54</v>
      </c>
      <c r="AL643" s="4">
        <f t="shared" si="363"/>
        <v>83.54</v>
      </c>
      <c r="AN643" s="4">
        <f t="shared" si="346"/>
        <v>83.54</v>
      </c>
      <c r="AO643" s="92"/>
      <c r="AQ643" s="93"/>
      <c r="AS643" s="93"/>
      <c r="AT643" s="93"/>
      <c r="AU643" s="93"/>
    </row>
    <row r="644" spans="1:47" x14ac:dyDescent="0.25">
      <c r="A644" s="201"/>
      <c r="B644" s="199" t="s">
        <v>656</v>
      </c>
      <c r="C644" s="199"/>
      <c r="D644" s="199"/>
      <c r="E644" s="199"/>
      <c r="F644" s="199"/>
      <c r="G644" s="199"/>
      <c r="H644" s="199"/>
      <c r="I644" s="199"/>
      <c r="J644" s="199"/>
      <c r="O644" s="74" t="s">
        <v>656</v>
      </c>
      <c r="P644" s="75"/>
      <c r="Q644" s="76"/>
      <c r="R644" s="71"/>
      <c r="S644" s="71"/>
      <c r="T644"/>
      <c r="U644"/>
      <c r="AB644"/>
      <c r="AC644"/>
      <c r="AD644"/>
      <c r="AE644"/>
      <c r="AN644" s="4"/>
      <c r="AO644" s="92"/>
      <c r="AQ644" s="93"/>
      <c r="AS644" s="93"/>
      <c r="AT644" s="93"/>
      <c r="AU644" s="93"/>
    </row>
    <row r="645" spans="1:47" ht="77.25" customHeight="1" x14ac:dyDescent="0.25">
      <c r="A645" s="201"/>
      <c r="B645" s="33" t="s">
        <v>679</v>
      </c>
      <c r="C645" s="34" t="s">
        <v>655</v>
      </c>
      <c r="D645" s="35">
        <v>1</v>
      </c>
      <c r="E645" s="86">
        <v>15</v>
      </c>
      <c r="F645" s="36">
        <v>60</v>
      </c>
      <c r="G645" s="59">
        <f>AH645</f>
        <v>140.1</v>
      </c>
      <c r="H645" s="37"/>
      <c r="I645" s="38" t="s">
        <v>158</v>
      </c>
      <c r="J645" s="39">
        <f>G645*H645</f>
        <v>0</v>
      </c>
      <c r="K645" s="64" t="s">
        <v>1412</v>
      </c>
      <c r="M645" s="64" t="s">
        <v>1413</v>
      </c>
      <c r="P645" s="68">
        <f>$P$8</f>
        <v>0</v>
      </c>
      <c r="Q645" s="78"/>
      <c r="R645" s="71">
        <f>IF(Q645&gt;0,Q645,P645)</f>
        <v>0</v>
      </c>
      <c r="S645" s="32" t="str">
        <f t="shared" si="262"/>
        <v>-</v>
      </c>
      <c r="T645" s="2">
        <v>112.08</v>
      </c>
      <c r="U645" s="2"/>
      <c r="V645" s="49">
        <v>1.25</v>
      </c>
      <c r="W645" s="49">
        <f>T645*V645</f>
        <v>140.1</v>
      </c>
      <c r="X645" s="50">
        <f>R645*0.01</f>
        <v>0</v>
      </c>
      <c r="Y645" s="63">
        <f>W645-(W645*X645)</f>
        <v>140.1</v>
      </c>
      <c r="Z645" s="50">
        <f>ROUND(Y645,2)</f>
        <v>140.1</v>
      </c>
      <c r="AA645" s="51"/>
      <c r="AB645" s="52">
        <v>0.2167</v>
      </c>
      <c r="AC645" s="50">
        <f>H645*AB645</f>
        <v>0</v>
      </c>
      <c r="AD645" s="50">
        <f>AC645*$P$7</f>
        <v>0</v>
      </c>
      <c r="AE645" s="50">
        <f>AB645*$P$7</f>
        <v>3.4672000000000001</v>
      </c>
      <c r="AF645" s="53">
        <f t="shared" si="314"/>
        <v>3.47</v>
      </c>
      <c r="AH645" s="4">
        <f t="shared" si="361"/>
        <v>140.1</v>
      </c>
      <c r="AJ645" s="4">
        <f t="shared" si="362"/>
        <v>140.1</v>
      </c>
      <c r="AL645" s="4">
        <f t="shared" si="363"/>
        <v>140.1</v>
      </c>
      <c r="AN645" s="4">
        <f t="shared" si="346"/>
        <v>140.1</v>
      </c>
      <c r="AO645" s="92"/>
      <c r="AQ645" s="93"/>
      <c r="AS645" s="93"/>
      <c r="AT645" s="93"/>
      <c r="AU645" s="93"/>
    </row>
    <row r="646" spans="1:47" x14ac:dyDescent="0.25">
      <c r="A646" s="202"/>
      <c r="B646" s="199" t="s">
        <v>1709</v>
      </c>
      <c r="C646" s="199"/>
      <c r="D646" s="199"/>
      <c r="E646" s="199"/>
      <c r="F646" s="199"/>
      <c r="G646" s="199"/>
      <c r="H646" s="199"/>
      <c r="I646" s="199"/>
      <c r="J646" s="199"/>
      <c r="O646" s="74" t="s">
        <v>1709</v>
      </c>
      <c r="P646" s="75"/>
      <c r="Q646" s="76"/>
      <c r="R646" s="71"/>
      <c r="S646" s="71"/>
      <c r="T646"/>
      <c r="U646"/>
      <c r="AB646"/>
      <c r="AC646"/>
      <c r="AD646"/>
      <c r="AE646"/>
      <c r="AN646" s="4"/>
      <c r="AO646" s="92"/>
      <c r="AQ646" s="93"/>
      <c r="AS646" s="93"/>
      <c r="AT646" s="93"/>
      <c r="AU646" s="93"/>
    </row>
    <row r="647" spans="1:47" ht="16.5" customHeight="1" x14ac:dyDescent="0.25">
      <c r="A647" s="203"/>
      <c r="B647" s="33" t="s">
        <v>1724</v>
      </c>
      <c r="C647" s="34" t="s">
        <v>2723</v>
      </c>
      <c r="D647" s="35">
        <v>1</v>
      </c>
      <c r="E647" s="86">
        <v>6</v>
      </c>
      <c r="F647" s="36">
        <v>24</v>
      </c>
      <c r="G647" s="59">
        <f t="shared" ref="G647:G653" si="386">AH647</f>
        <v>304.06</v>
      </c>
      <c r="H647" s="37"/>
      <c r="I647" s="38" t="s">
        <v>158</v>
      </c>
      <c r="J647" s="39">
        <f t="shared" ref="J647:J653" si="387">G647*H647</f>
        <v>0</v>
      </c>
      <c r="K647" s="64" t="s">
        <v>1710</v>
      </c>
      <c r="M647" s="64" t="s">
        <v>1711</v>
      </c>
      <c r="P647" s="68">
        <f>$P$8</f>
        <v>0</v>
      </c>
      <c r="Q647" s="78"/>
      <c r="R647" s="71">
        <f t="shared" ref="R647:R653" si="388">IF(Q647&gt;0,Q647,P647)</f>
        <v>0</v>
      </c>
      <c r="S647" s="32" t="str">
        <f t="shared" si="262"/>
        <v>-</v>
      </c>
      <c r="T647" s="2">
        <v>243.25</v>
      </c>
      <c r="U647" s="2"/>
      <c r="V647" s="49">
        <v>1.25</v>
      </c>
      <c r="W647" s="49">
        <f t="shared" ref="W647:W653" si="389">T647*V647</f>
        <v>304.0625</v>
      </c>
      <c r="X647" s="50">
        <f t="shared" ref="X647:X653" si="390">R647*0.01</f>
        <v>0</v>
      </c>
      <c r="Y647" s="63">
        <f t="shared" ref="Y647:Y653" si="391">W647-(W647*X647)</f>
        <v>304.0625</v>
      </c>
      <c r="Z647" s="50">
        <f t="shared" ref="Z647:Z653" si="392">ROUND(Y647,2)</f>
        <v>304.06</v>
      </c>
      <c r="AA647" s="51"/>
      <c r="AB647" s="52">
        <v>0.55166666666666664</v>
      </c>
      <c r="AC647" s="50">
        <f t="shared" ref="AC647:AC653" si="393">H647*AB647</f>
        <v>0</v>
      </c>
      <c r="AD647" s="50">
        <f t="shared" ref="AD647:AD653" si="394">AC647*$P$7</f>
        <v>0</v>
      </c>
      <c r="AE647" s="50">
        <f t="shared" ref="AE647:AE653" si="395">AB647*$P$7</f>
        <v>8.8266666666666662</v>
      </c>
      <c r="AF647" s="53">
        <f t="shared" ref="AF647:AF653" si="396">ROUND(AE647,2)</f>
        <v>8.83</v>
      </c>
      <c r="AH647" s="4">
        <f t="shared" si="361"/>
        <v>304.06</v>
      </c>
      <c r="AJ647" s="4">
        <f t="shared" si="362"/>
        <v>304.06</v>
      </c>
      <c r="AL647" s="4">
        <f t="shared" si="363"/>
        <v>304.06</v>
      </c>
      <c r="AN647" s="4">
        <f t="shared" si="346"/>
        <v>304.06</v>
      </c>
      <c r="AO647" s="92"/>
      <c r="AQ647" s="93"/>
      <c r="AS647" s="93"/>
      <c r="AT647" s="93"/>
      <c r="AU647" s="93"/>
    </row>
    <row r="648" spans="1:47" ht="16.5" customHeight="1" x14ac:dyDescent="0.25">
      <c r="A648" s="203"/>
      <c r="B648" s="33" t="s">
        <v>1725</v>
      </c>
      <c r="C648" s="34" t="s">
        <v>2724</v>
      </c>
      <c r="D648" s="35">
        <v>1</v>
      </c>
      <c r="E648" s="86">
        <v>6</v>
      </c>
      <c r="F648" s="36">
        <v>24</v>
      </c>
      <c r="G648" s="59">
        <f t="shared" si="386"/>
        <v>315.2</v>
      </c>
      <c r="H648" s="37"/>
      <c r="I648" s="38" t="s">
        <v>158</v>
      </c>
      <c r="J648" s="39">
        <f t="shared" si="387"/>
        <v>0</v>
      </c>
      <c r="K648" s="64" t="s">
        <v>1712</v>
      </c>
      <c r="M648" s="64" t="s">
        <v>1713</v>
      </c>
      <c r="P648" s="68">
        <f>$P$8</f>
        <v>0</v>
      </c>
      <c r="Q648" s="78"/>
      <c r="R648" s="71">
        <f t="shared" si="388"/>
        <v>0</v>
      </c>
      <c r="S648" s="32" t="str">
        <f t="shared" si="262"/>
        <v>-</v>
      </c>
      <c r="T648" s="2">
        <v>252.16</v>
      </c>
      <c r="U648" s="2"/>
      <c r="V648" s="49">
        <v>1.25</v>
      </c>
      <c r="W648" s="49">
        <f t="shared" si="389"/>
        <v>315.2</v>
      </c>
      <c r="X648" s="50">
        <f t="shared" si="390"/>
        <v>0</v>
      </c>
      <c r="Y648" s="63">
        <f t="shared" si="391"/>
        <v>315.2</v>
      </c>
      <c r="Z648" s="50">
        <f t="shared" si="392"/>
        <v>315.2</v>
      </c>
      <c r="AA648" s="51"/>
      <c r="AB648" s="52">
        <v>0.58333333333333337</v>
      </c>
      <c r="AC648" s="50">
        <f t="shared" si="393"/>
        <v>0</v>
      </c>
      <c r="AD648" s="50">
        <f t="shared" si="394"/>
        <v>0</v>
      </c>
      <c r="AE648" s="50">
        <f t="shared" si="395"/>
        <v>9.3333333333333339</v>
      </c>
      <c r="AF648" s="53">
        <f t="shared" si="396"/>
        <v>9.33</v>
      </c>
      <c r="AH648" s="4">
        <f t="shared" si="361"/>
        <v>315.2</v>
      </c>
      <c r="AJ648" s="4">
        <f t="shared" si="362"/>
        <v>315.2</v>
      </c>
      <c r="AL648" s="4">
        <f t="shared" si="363"/>
        <v>315.2</v>
      </c>
      <c r="AN648" s="4">
        <f t="shared" si="346"/>
        <v>315.2</v>
      </c>
      <c r="AO648" s="92"/>
      <c r="AQ648" s="93"/>
      <c r="AS648" s="93"/>
      <c r="AT648" s="93"/>
      <c r="AU648" s="93"/>
    </row>
    <row r="649" spans="1:47" ht="16.5" customHeight="1" x14ac:dyDescent="0.25">
      <c r="A649" s="203"/>
      <c r="B649" s="33" t="s">
        <v>1726</v>
      </c>
      <c r="C649" s="34" t="s">
        <v>2725</v>
      </c>
      <c r="D649" s="35">
        <v>1</v>
      </c>
      <c r="E649" s="86">
        <v>6</v>
      </c>
      <c r="F649" s="36">
        <v>24</v>
      </c>
      <c r="G649" s="59">
        <f t="shared" si="386"/>
        <v>333.73</v>
      </c>
      <c r="H649" s="37"/>
      <c r="I649" s="38" t="s">
        <v>158</v>
      </c>
      <c r="J649" s="39">
        <f t="shared" si="387"/>
        <v>0</v>
      </c>
      <c r="K649" s="64" t="s">
        <v>1714</v>
      </c>
      <c r="M649" s="64" t="s">
        <v>1715</v>
      </c>
      <c r="P649" s="68">
        <f>$P$8</f>
        <v>0</v>
      </c>
      <c r="Q649" s="78"/>
      <c r="R649" s="71">
        <f t="shared" si="388"/>
        <v>0</v>
      </c>
      <c r="S649" s="32" t="str">
        <f t="shared" si="262"/>
        <v>-</v>
      </c>
      <c r="T649" s="2">
        <v>266.98</v>
      </c>
      <c r="U649" s="2"/>
      <c r="V649" s="49">
        <v>1.25</v>
      </c>
      <c r="W649" s="49">
        <f t="shared" si="389"/>
        <v>333.72500000000002</v>
      </c>
      <c r="X649" s="50">
        <f t="shared" si="390"/>
        <v>0</v>
      </c>
      <c r="Y649" s="63">
        <f t="shared" si="391"/>
        <v>333.72500000000002</v>
      </c>
      <c r="Z649" s="50">
        <f t="shared" si="392"/>
        <v>333.73</v>
      </c>
      <c r="AA649" s="51"/>
      <c r="AB649" s="52">
        <v>0.6166666666666667</v>
      </c>
      <c r="AC649" s="50">
        <f t="shared" si="393"/>
        <v>0</v>
      </c>
      <c r="AD649" s="50">
        <f t="shared" si="394"/>
        <v>0</v>
      </c>
      <c r="AE649" s="50">
        <f t="shared" si="395"/>
        <v>9.8666666666666671</v>
      </c>
      <c r="AF649" s="53">
        <f t="shared" si="396"/>
        <v>9.8699999999999992</v>
      </c>
      <c r="AH649" s="4">
        <f t="shared" si="361"/>
        <v>333.73</v>
      </c>
      <c r="AJ649" s="4">
        <f t="shared" si="362"/>
        <v>333.73</v>
      </c>
      <c r="AL649" s="4">
        <f t="shared" si="363"/>
        <v>333.73</v>
      </c>
      <c r="AN649" s="4">
        <f t="shared" si="346"/>
        <v>333.73</v>
      </c>
      <c r="AO649" s="92"/>
      <c r="AQ649" s="93"/>
      <c r="AS649" s="93"/>
      <c r="AT649" s="93"/>
      <c r="AU649" s="93"/>
    </row>
    <row r="650" spans="1:47" ht="16.5" customHeight="1" x14ac:dyDescent="0.25">
      <c r="A650" s="203"/>
      <c r="B650" s="33" t="s">
        <v>1727</v>
      </c>
      <c r="C650" s="34" t="s">
        <v>2726</v>
      </c>
      <c r="D650" s="35">
        <v>1</v>
      </c>
      <c r="E650" s="86">
        <v>6</v>
      </c>
      <c r="F650" s="36">
        <v>24</v>
      </c>
      <c r="G650" s="59">
        <f t="shared" si="386"/>
        <v>361.89</v>
      </c>
      <c r="H650" s="37"/>
      <c r="I650" s="38" t="s">
        <v>158</v>
      </c>
      <c r="J650" s="39">
        <f t="shared" si="387"/>
        <v>0</v>
      </c>
      <c r="K650" s="64" t="s">
        <v>1716</v>
      </c>
      <c r="M650" s="64" t="s">
        <v>1717</v>
      </c>
      <c r="P650" s="68">
        <f>$P$8</f>
        <v>0</v>
      </c>
      <c r="Q650" s="78"/>
      <c r="R650" s="71">
        <f t="shared" si="388"/>
        <v>0</v>
      </c>
      <c r="S650" s="32" t="str">
        <f t="shared" ref="S650:S713" si="397">IF(P650&gt;18,"ПЕРЕБОР","-")</f>
        <v>-</v>
      </c>
      <c r="T650" s="2">
        <v>289.51</v>
      </c>
      <c r="U650" s="2"/>
      <c r="V650" s="49">
        <v>1.25</v>
      </c>
      <c r="W650" s="49">
        <f t="shared" si="389"/>
        <v>361.88749999999999</v>
      </c>
      <c r="X650" s="50">
        <f t="shared" si="390"/>
        <v>0</v>
      </c>
      <c r="Y650" s="63">
        <f t="shared" si="391"/>
        <v>361.88749999999999</v>
      </c>
      <c r="Z650" s="50">
        <f t="shared" si="392"/>
        <v>361.89</v>
      </c>
      <c r="AA650" s="51"/>
      <c r="AB650" s="52">
        <v>0.65</v>
      </c>
      <c r="AC650" s="50">
        <f t="shared" si="393"/>
        <v>0</v>
      </c>
      <c r="AD650" s="50">
        <f t="shared" si="394"/>
        <v>0</v>
      </c>
      <c r="AE650" s="50">
        <f t="shared" si="395"/>
        <v>10.4</v>
      </c>
      <c r="AF650" s="53">
        <f t="shared" si="396"/>
        <v>10.4</v>
      </c>
      <c r="AH650" s="4">
        <f t="shared" si="361"/>
        <v>361.89</v>
      </c>
      <c r="AJ650" s="4">
        <f t="shared" si="362"/>
        <v>361.89</v>
      </c>
      <c r="AL650" s="4">
        <f t="shared" si="363"/>
        <v>361.89</v>
      </c>
      <c r="AN650" s="4">
        <f t="shared" si="346"/>
        <v>361.89</v>
      </c>
      <c r="AO650" s="92"/>
      <c r="AQ650" s="93"/>
      <c r="AS650" s="93"/>
      <c r="AT650" s="93"/>
      <c r="AU650" s="93"/>
    </row>
    <row r="651" spans="1:47" ht="16.5" customHeight="1" x14ac:dyDescent="0.25">
      <c r="A651" s="203"/>
      <c r="B651" s="33" t="s">
        <v>1728</v>
      </c>
      <c r="C651" s="34" t="s">
        <v>2727</v>
      </c>
      <c r="D651" s="35">
        <v>1</v>
      </c>
      <c r="E651" s="86">
        <v>6</v>
      </c>
      <c r="F651" s="36">
        <v>24</v>
      </c>
      <c r="G651" s="59">
        <f t="shared" si="386"/>
        <v>402.86</v>
      </c>
      <c r="H651" s="37"/>
      <c r="I651" s="38" t="s">
        <v>158</v>
      </c>
      <c r="J651" s="39">
        <f t="shared" si="387"/>
        <v>0</v>
      </c>
      <c r="K651" s="64" t="s">
        <v>1718</v>
      </c>
      <c r="M651" s="64" t="s">
        <v>1719</v>
      </c>
      <c r="P651" s="68">
        <f t="shared" ref="P651:P714" si="398">$P$8</f>
        <v>0</v>
      </c>
      <c r="Q651" s="78"/>
      <c r="R651" s="71">
        <f t="shared" si="388"/>
        <v>0</v>
      </c>
      <c r="S651" s="32" t="str">
        <f t="shared" si="397"/>
        <v>-</v>
      </c>
      <c r="T651" s="2">
        <v>322.29000000000002</v>
      </c>
      <c r="U651" s="2"/>
      <c r="V651" s="49">
        <v>1.25</v>
      </c>
      <c r="W651" s="49">
        <f t="shared" si="389"/>
        <v>402.86250000000001</v>
      </c>
      <c r="X651" s="50">
        <f t="shared" si="390"/>
        <v>0</v>
      </c>
      <c r="Y651" s="63">
        <f t="shared" si="391"/>
        <v>402.86250000000001</v>
      </c>
      <c r="Z651" s="50">
        <f t="shared" si="392"/>
        <v>402.86</v>
      </c>
      <c r="AA651" s="51"/>
      <c r="AB651" s="52">
        <v>0.65</v>
      </c>
      <c r="AC651" s="50">
        <f t="shared" si="393"/>
        <v>0</v>
      </c>
      <c r="AD651" s="50">
        <f t="shared" si="394"/>
        <v>0</v>
      </c>
      <c r="AE651" s="50">
        <f t="shared" si="395"/>
        <v>10.4</v>
      </c>
      <c r="AF651" s="53">
        <f t="shared" si="396"/>
        <v>10.4</v>
      </c>
      <c r="AH651" s="4">
        <f t="shared" si="361"/>
        <v>402.86</v>
      </c>
      <c r="AJ651" s="4">
        <f t="shared" si="362"/>
        <v>402.86</v>
      </c>
      <c r="AL651" s="4">
        <f t="shared" si="363"/>
        <v>402.86</v>
      </c>
      <c r="AN651" s="4">
        <f t="shared" ref="AN651:AN714" si="399">IF($V$3,AJ651-((AJ651*1.18031)-AJ651),AJ651)</f>
        <v>402.86</v>
      </c>
      <c r="AO651" s="92"/>
      <c r="AQ651" s="93"/>
      <c r="AS651" s="93"/>
      <c r="AT651" s="93"/>
      <c r="AU651" s="93"/>
    </row>
    <row r="652" spans="1:47" ht="16.5" customHeight="1" x14ac:dyDescent="0.25">
      <c r="A652" s="203"/>
      <c r="B652" s="33" t="s">
        <v>1729</v>
      </c>
      <c r="C652" s="34" t="s">
        <v>2728</v>
      </c>
      <c r="D652" s="35">
        <v>1</v>
      </c>
      <c r="E652" s="86">
        <v>6</v>
      </c>
      <c r="F652" s="36">
        <v>12</v>
      </c>
      <c r="G652" s="59">
        <f t="shared" si="386"/>
        <v>444.98</v>
      </c>
      <c r="H652" s="37"/>
      <c r="I652" s="38" t="s">
        <v>158</v>
      </c>
      <c r="J652" s="39">
        <f t="shared" si="387"/>
        <v>0</v>
      </c>
      <c r="K652" s="64" t="s">
        <v>1720</v>
      </c>
      <c r="M652" s="64" t="s">
        <v>1721</v>
      </c>
      <c r="P652" s="68">
        <f t="shared" si="398"/>
        <v>0</v>
      </c>
      <c r="Q652" s="78"/>
      <c r="R652" s="71">
        <f t="shared" si="388"/>
        <v>0</v>
      </c>
      <c r="S652" s="32" t="str">
        <f t="shared" si="397"/>
        <v>-</v>
      </c>
      <c r="T652" s="2">
        <v>355.98</v>
      </c>
      <c r="U652" s="2"/>
      <c r="V652" s="49">
        <v>1.25</v>
      </c>
      <c r="W652" s="49">
        <f t="shared" si="389"/>
        <v>444.97500000000002</v>
      </c>
      <c r="X652" s="50">
        <f t="shared" si="390"/>
        <v>0</v>
      </c>
      <c r="Y652" s="63">
        <f t="shared" si="391"/>
        <v>444.97500000000002</v>
      </c>
      <c r="Z652" s="50">
        <f t="shared" si="392"/>
        <v>444.98</v>
      </c>
      <c r="AA652" s="51"/>
      <c r="AB652" s="52">
        <v>0.89166666666666661</v>
      </c>
      <c r="AC652" s="50">
        <f t="shared" si="393"/>
        <v>0</v>
      </c>
      <c r="AD652" s="50">
        <f t="shared" si="394"/>
        <v>0</v>
      </c>
      <c r="AE652" s="50">
        <f t="shared" si="395"/>
        <v>14.266666666666666</v>
      </c>
      <c r="AF652" s="53">
        <f t="shared" si="396"/>
        <v>14.27</v>
      </c>
      <c r="AH652" s="4">
        <f t="shared" si="361"/>
        <v>444.98</v>
      </c>
      <c r="AJ652" s="4">
        <f t="shared" si="362"/>
        <v>444.98</v>
      </c>
      <c r="AL652" s="4">
        <f t="shared" si="363"/>
        <v>444.98</v>
      </c>
      <c r="AN652" s="4">
        <f t="shared" si="399"/>
        <v>444.98</v>
      </c>
      <c r="AO652" s="92"/>
      <c r="AQ652" s="93"/>
      <c r="AS652" s="93"/>
      <c r="AT652" s="93"/>
      <c r="AU652" s="93"/>
    </row>
    <row r="653" spans="1:47" ht="16.5" customHeight="1" x14ac:dyDescent="0.25">
      <c r="A653" s="204"/>
      <c r="B653" s="33" t="s">
        <v>1730</v>
      </c>
      <c r="C653" s="34" t="s">
        <v>2729</v>
      </c>
      <c r="D653" s="35">
        <v>1</v>
      </c>
      <c r="E653" s="86">
        <v>6</v>
      </c>
      <c r="F653" s="36">
        <v>12</v>
      </c>
      <c r="G653" s="59">
        <f t="shared" si="386"/>
        <v>522.09</v>
      </c>
      <c r="H653" s="37"/>
      <c r="I653" s="38" t="s">
        <v>158</v>
      </c>
      <c r="J653" s="39">
        <f t="shared" si="387"/>
        <v>0</v>
      </c>
      <c r="K653" s="64" t="s">
        <v>1722</v>
      </c>
      <c r="M653" s="64" t="s">
        <v>1723</v>
      </c>
      <c r="P653" s="68">
        <f t="shared" si="398"/>
        <v>0</v>
      </c>
      <c r="Q653" s="78"/>
      <c r="R653" s="71">
        <f t="shared" si="388"/>
        <v>0</v>
      </c>
      <c r="S653" s="32" t="str">
        <f t="shared" si="397"/>
        <v>-</v>
      </c>
      <c r="T653" s="2">
        <v>417.67</v>
      </c>
      <c r="U653" s="2"/>
      <c r="V653" s="49">
        <v>1.25</v>
      </c>
      <c r="W653" s="49">
        <f t="shared" si="389"/>
        <v>522.08749999999998</v>
      </c>
      <c r="X653" s="50">
        <f t="shared" si="390"/>
        <v>0</v>
      </c>
      <c r="Y653" s="63">
        <f t="shared" si="391"/>
        <v>522.08749999999998</v>
      </c>
      <c r="Z653" s="50">
        <f t="shared" si="392"/>
        <v>522.09</v>
      </c>
      <c r="AA653" s="51"/>
      <c r="AB653" s="52">
        <v>0.95833333333333337</v>
      </c>
      <c r="AC653" s="50">
        <f t="shared" si="393"/>
        <v>0</v>
      </c>
      <c r="AD653" s="50">
        <f t="shared" si="394"/>
        <v>0</v>
      </c>
      <c r="AE653" s="50">
        <f t="shared" si="395"/>
        <v>15.333333333333334</v>
      </c>
      <c r="AF653" s="53">
        <f t="shared" si="396"/>
        <v>15.33</v>
      </c>
      <c r="AH653" s="4">
        <f t="shared" si="361"/>
        <v>522.09</v>
      </c>
      <c r="AJ653" s="4">
        <f t="shared" si="362"/>
        <v>522.09</v>
      </c>
      <c r="AL653" s="4">
        <f t="shared" si="363"/>
        <v>522.09</v>
      </c>
      <c r="AN653" s="4">
        <f t="shared" si="399"/>
        <v>522.09</v>
      </c>
      <c r="AO653" s="92"/>
      <c r="AQ653" s="93"/>
      <c r="AS653" s="93"/>
      <c r="AT653" s="93"/>
      <c r="AU653" s="93"/>
    </row>
    <row r="654" spans="1:47" x14ac:dyDescent="0.25">
      <c r="A654" s="202"/>
      <c r="B654" s="199" t="s">
        <v>1731</v>
      </c>
      <c r="C654" s="199"/>
      <c r="D654" s="199"/>
      <c r="E654" s="199"/>
      <c r="F654" s="199"/>
      <c r="G654" s="199"/>
      <c r="H654" s="199"/>
      <c r="I654" s="199"/>
      <c r="J654" s="199"/>
      <c r="O654" s="74" t="s">
        <v>1731</v>
      </c>
      <c r="P654" s="75"/>
      <c r="Q654" s="76"/>
      <c r="R654" s="71"/>
      <c r="S654" s="71"/>
      <c r="T654"/>
      <c r="U654"/>
      <c r="AB654"/>
      <c r="AC654"/>
      <c r="AD654"/>
      <c r="AE654"/>
      <c r="AN654" s="4"/>
      <c r="AO654" s="92"/>
      <c r="AQ654" s="93"/>
      <c r="AS654" s="93"/>
      <c r="AT654" s="93"/>
      <c r="AU654" s="93"/>
    </row>
    <row r="655" spans="1:47" ht="16.5" customHeight="1" x14ac:dyDescent="0.25">
      <c r="A655" s="203"/>
      <c r="B655" s="33" t="s">
        <v>1740</v>
      </c>
      <c r="C655" s="34" t="s">
        <v>1797</v>
      </c>
      <c r="D655" s="35">
        <v>1</v>
      </c>
      <c r="E655" s="86" t="s">
        <v>2584</v>
      </c>
      <c r="F655" s="36">
        <v>10</v>
      </c>
      <c r="G655" s="59">
        <f>AH655</f>
        <v>819.23</v>
      </c>
      <c r="H655" s="37"/>
      <c r="I655" s="38" t="s">
        <v>158</v>
      </c>
      <c r="J655" s="39">
        <f>G655*H655</f>
        <v>0</v>
      </c>
      <c r="K655" s="64" t="s">
        <v>1732</v>
      </c>
      <c r="M655" s="64" t="s">
        <v>1733</v>
      </c>
      <c r="P655" s="68">
        <f t="shared" si="398"/>
        <v>0</v>
      </c>
      <c r="Q655" s="78"/>
      <c r="R655" s="71">
        <f>IF(Q655&gt;0,Q655,P655)</f>
        <v>0</v>
      </c>
      <c r="S655" s="32" t="str">
        <f t="shared" si="397"/>
        <v>-</v>
      </c>
      <c r="T655" s="2">
        <v>655.38499999999999</v>
      </c>
      <c r="U655" s="2"/>
      <c r="V655" s="49">
        <v>1.25</v>
      </c>
      <c r="W655" s="49">
        <f>T655*V655</f>
        <v>819.23125000000005</v>
      </c>
      <c r="X655" s="50">
        <f>R655*0.01</f>
        <v>0</v>
      </c>
      <c r="Y655" s="63">
        <f>W655-(W655*X655)</f>
        <v>819.23125000000005</v>
      </c>
      <c r="Z655" s="50">
        <f>ROUND(Y655,2)</f>
        <v>819.23</v>
      </c>
      <c r="AA655" s="51"/>
      <c r="AB655" s="52">
        <v>1.5</v>
      </c>
      <c r="AC655" s="50">
        <f>H655*AB655</f>
        <v>0</v>
      </c>
      <c r="AD655" s="50">
        <f>AC655*$P$7</f>
        <v>0</v>
      </c>
      <c r="AE655" s="50">
        <f>AB655*$P$7</f>
        <v>24</v>
      </c>
      <c r="AF655" s="53">
        <f>ROUND(AE655,2)</f>
        <v>24</v>
      </c>
      <c r="AH655" s="4">
        <f t="shared" si="361"/>
        <v>819.23</v>
      </c>
      <c r="AJ655" s="4">
        <f t="shared" si="362"/>
        <v>819.23</v>
      </c>
      <c r="AL655" s="4">
        <f t="shared" si="363"/>
        <v>819.23</v>
      </c>
      <c r="AN655" s="4">
        <f t="shared" si="399"/>
        <v>819.23</v>
      </c>
      <c r="AO655" s="92"/>
      <c r="AQ655" s="93"/>
      <c r="AS655" s="93"/>
      <c r="AT655" s="93"/>
      <c r="AU655" s="93"/>
    </row>
    <row r="656" spans="1:47" ht="16.5" customHeight="1" x14ac:dyDescent="0.25">
      <c r="A656" s="203"/>
      <c r="B656" s="33" t="s">
        <v>1741</v>
      </c>
      <c r="C656" s="34" t="s">
        <v>1798</v>
      </c>
      <c r="D656" s="35">
        <v>1</v>
      </c>
      <c r="E656" s="86" t="s">
        <v>2584</v>
      </c>
      <c r="F656" s="36">
        <v>10</v>
      </c>
      <c r="G656" s="59">
        <f>AH656</f>
        <v>885.3</v>
      </c>
      <c r="H656" s="37"/>
      <c r="I656" s="38" t="s">
        <v>158</v>
      </c>
      <c r="J656" s="39">
        <f>G656*H656</f>
        <v>0</v>
      </c>
      <c r="K656" s="64" t="s">
        <v>1734</v>
      </c>
      <c r="M656" s="64" t="s">
        <v>1735</v>
      </c>
      <c r="P656" s="68">
        <f t="shared" si="398"/>
        <v>0</v>
      </c>
      <c r="Q656" s="78"/>
      <c r="R656" s="71">
        <f>IF(Q656&gt;0,Q656,P656)</f>
        <v>0</v>
      </c>
      <c r="S656" s="32" t="str">
        <f t="shared" si="397"/>
        <v>-</v>
      </c>
      <c r="T656" s="2">
        <v>708.23900000000003</v>
      </c>
      <c r="U656" s="2"/>
      <c r="V656" s="49">
        <v>1.25</v>
      </c>
      <c r="W656" s="49">
        <f>T656*V656</f>
        <v>885.29875000000004</v>
      </c>
      <c r="X656" s="50">
        <f>R656*0.01</f>
        <v>0</v>
      </c>
      <c r="Y656" s="63">
        <f>W656-(W656*X656)</f>
        <v>885.29875000000004</v>
      </c>
      <c r="Z656" s="50">
        <f>ROUND(Y656,2)</f>
        <v>885.3</v>
      </c>
      <c r="AA656" s="51"/>
      <c r="AB656" s="52">
        <v>1.6300000000000001</v>
      </c>
      <c r="AC656" s="50">
        <f>H656*AB656</f>
        <v>0</v>
      </c>
      <c r="AD656" s="50">
        <f>AC656*$P$7</f>
        <v>0</v>
      </c>
      <c r="AE656" s="50">
        <f>AB656*$P$7</f>
        <v>26.080000000000002</v>
      </c>
      <c r="AF656" s="53">
        <f>ROUND(AE656,2)</f>
        <v>26.08</v>
      </c>
      <c r="AH656" s="4">
        <f t="shared" si="361"/>
        <v>885.3</v>
      </c>
      <c r="AJ656" s="4">
        <f t="shared" si="362"/>
        <v>885.3</v>
      </c>
      <c r="AL656" s="4">
        <f t="shared" si="363"/>
        <v>885.3</v>
      </c>
      <c r="AN656" s="4">
        <f t="shared" si="399"/>
        <v>885.3</v>
      </c>
      <c r="AO656" s="92"/>
      <c r="AQ656" s="93"/>
      <c r="AS656" s="93"/>
      <c r="AT656" s="93"/>
      <c r="AU656" s="93"/>
    </row>
    <row r="657" spans="1:47" ht="16.5" customHeight="1" x14ac:dyDescent="0.25">
      <c r="A657" s="203"/>
      <c r="B657" s="33" t="s">
        <v>1742</v>
      </c>
      <c r="C657" s="34" t="s">
        <v>1799</v>
      </c>
      <c r="D657" s="35">
        <v>1</v>
      </c>
      <c r="E657" s="86" t="s">
        <v>2584</v>
      </c>
      <c r="F657" s="36">
        <v>10</v>
      </c>
      <c r="G657" s="59">
        <f>AH657</f>
        <v>910</v>
      </c>
      <c r="H657" s="37"/>
      <c r="I657" s="38" t="s">
        <v>158</v>
      </c>
      <c r="J657" s="39">
        <f>G657*H657</f>
        <v>0</v>
      </c>
      <c r="K657" s="64" t="s">
        <v>1736</v>
      </c>
      <c r="M657" s="64" t="s">
        <v>1737</v>
      </c>
      <c r="P657" s="68">
        <f t="shared" si="398"/>
        <v>0</v>
      </c>
      <c r="Q657" s="78"/>
      <c r="R657" s="71">
        <f>IF(Q657&gt;0,Q657,P657)</f>
        <v>0</v>
      </c>
      <c r="S657" s="32" t="str">
        <f t="shared" si="397"/>
        <v>-</v>
      </c>
      <c r="T657" s="2">
        <v>728.00200000000007</v>
      </c>
      <c r="U657" s="2"/>
      <c r="V657" s="49">
        <v>1.25</v>
      </c>
      <c r="W657" s="49">
        <f>T657*V657</f>
        <v>910.00250000000005</v>
      </c>
      <c r="X657" s="50">
        <f>R657*0.01</f>
        <v>0</v>
      </c>
      <c r="Y657" s="63">
        <f>W657-(W657*X657)</f>
        <v>910.00250000000005</v>
      </c>
      <c r="Z657" s="50">
        <f>ROUND(Y657,2)</f>
        <v>910</v>
      </c>
      <c r="AA657" s="51"/>
      <c r="AB657" s="52">
        <v>1.75</v>
      </c>
      <c r="AC657" s="50">
        <f>H657*AB657</f>
        <v>0</v>
      </c>
      <c r="AD657" s="50">
        <f>AC657*$P$7</f>
        <v>0</v>
      </c>
      <c r="AE657" s="50">
        <f>AB657*$P$7</f>
        <v>28</v>
      </c>
      <c r="AF657" s="53">
        <f>ROUND(AE657,2)</f>
        <v>28</v>
      </c>
      <c r="AH657" s="4">
        <f t="shared" si="361"/>
        <v>910</v>
      </c>
      <c r="AJ657" s="4">
        <f t="shared" si="362"/>
        <v>910</v>
      </c>
      <c r="AL657" s="4">
        <f t="shared" si="363"/>
        <v>910</v>
      </c>
      <c r="AN657" s="4">
        <f t="shared" si="399"/>
        <v>910</v>
      </c>
      <c r="AO657" s="92"/>
      <c r="AQ657" s="93"/>
      <c r="AS657" s="93"/>
      <c r="AT657" s="93"/>
      <c r="AU657" s="93"/>
    </row>
    <row r="658" spans="1:47" ht="16.5" customHeight="1" x14ac:dyDescent="0.25">
      <c r="A658" s="204"/>
      <c r="B658" s="33" t="s">
        <v>1743</v>
      </c>
      <c r="C658" s="34" t="s">
        <v>1800</v>
      </c>
      <c r="D658" s="35">
        <v>1</v>
      </c>
      <c r="E658" s="86" t="s">
        <v>2584</v>
      </c>
      <c r="F658" s="36">
        <v>10</v>
      </c>
      <c r="G658" s="59">
        <f>AH658</f>
        <v>919.19</v>
      </c>
      <c r="H658" s="37"/>
      <c r="I658" s="38" t="s">
        <v>158</v>
      </c>
      <c r="J658" s="39">
        <f>G658*H658</f>
        <v>0</v>
      </c>
      <c r="K658" s="64" t="s">
        <v>1738</v>
      </c>
      <c r="M658" s="64" t="s">
        <v>1739</v>
      </c>
      <c r="P658" s="68">
        <f t="shared" si="398"/>
        <v>0</v>
      </c>
      <c r="Q658" s="78"/>
      <c r="R658" s="71">
        <f>IF(Q658&gt;0,Q658,P658)</f>
        <v>0</v>
      </c>
      <c r="S658" s="32" t="str">
        <f t="shared" si="397"/>
        <v>-</v>
      </c>
      <c r="T658" s="2">
        <v>735.35</v>
      </c>
      <c r="U658" s="2"/>
      <c r="V658" s="49">
        <v>1.25</v>
      </c>
      <c r="W658" s="49">
        <f>T658*V658</f>
        <v>919.1875</v>
      </c>
      <c r="X658" s="50">
        <f>R658*0.01</f>
        <v>0</v>
      </c>
      <c r="Y658" s="63">
        <f>W658-(W658*X658)</f>
        <v>919.1875</v>
      </c>
      <c r="Z658" s="50">
        <f>ROUND(Y658,2)</f>
        <v>919.19</v>
      </c>
      <c r="AA658" s="51"/>
      <c r="AB658" s="52">
        <v>1.8699999999999999</v>
      </c>
      <c r="AC658" s="50">
        <f>H658*AB658</f>
        <v>0</v>
      </c>
      <c r="AD658" s="50">
        <f>AC658*$P$7</f>
        <v>0</v>
      </c>
      <c r="AE658" s="50">
        <f>AB658*$P$7</f>
        <v>29.919999999999998</v>
      </c>
      <c r="AF658" s="53">
        <f>ROUND(AE658,2)</f>
        <v>29.92</v>
      </c>
      <c r="AH658" s="4">
        <f t="shared" si="361"/>
        <v>919.19</v>
      </c>
      <c r="AJ658" s="4">
        <f t="shared" si="362"/>
        <v>919.19</v>
      </c>
      <c r="AL658" s="4">
        <f t="shared" si="363"/>
        <v>919.19</v>
      </c>
      <c r="AN658" s="4">
        <f t="shared" si="399"/>
        <v>919.19</v>
      </c>
      <c r="AO658" s="92"/>
      <c r="AQ658" s="93"/>
      <c r="AS658" s="93"/>
      <c r="AT658" s="93"/>
      <c r="AU658" s="93"/>
    </row>
    <row r="659" spans="1:47" x14ac:dyDescent="0.25">
      <c r="A659" s="202"/>
      <c r="B659" s="199" t="s">
        <v>763</v>
      </c>
      <c r="C659" s="199"/>
      <c r="D659" s="199"/>
      <c r="E659" s="199"/>
      <c r="F659" s="199"/>
      <c r="G659" s="199"/>
      <c r="H659" s="199"/>
      <c r="I659" s="199"/>
      <c r="J659" s="199"/>
      <c r="O659" s="74" t="s">
        <v>763</v>
      </c>
      <c r="P659" s="75"/>
      <c r="Q659" s="76"/>
      <c r="R659" s="71"/>
      <c r="S659" s="71"/>
      <c r="T659"/>
      <c r="U659"/>
      <c r="AB659"/>
      <c r="AC659"/>
      <c r="AD659"/>
      <c r="AE659"/>
      <c r="AN659" s="4"/>
      <c r="AO659" s="92"/>
      <c r="AQ659" s="93"/>
      <c r="AS659" s="93"/>
      <c r="AT659" s="93"/>
      <c r="AU659" s="93"/>
    </row>
    <row r="660" spans="1:47" ht="15" customHeight="1" x14ac:dyDescent="0.25">
      <c r="A660" s="203"/>
      <c r="B660" s="33" t="s">
        <v>537</v>
      </c>
      <c r="C660" s="34" t="s">
        <v>516</v>
      </c>
      <c r="D660" s="43">
        <v>100</v>
      </c>
      <c r="E660" s="86">
        <v>50</v>
      </c>
      <c r="F660" s="36">
        <v>500</v>
      </c>
      <c r="G660" s="59">
        <f t="shared" ref="G660:G677" si="400">AH660</f>
        <v>31.2</v>
      </c>
      <c r="H660" s="37"/>
      <c r="I660" s="38" t="s">
        <v>158</v>
      </c>
      <c r="J660" s="39">
        <f t="shared" ref="J660:J677" si="401">G660*H660</f>
        <v>0</v>
      </c>
      <c r="K660" s="64" t="s">
        <v>1414</v>
      </c>
      <c r="M660" s="64" t="s">
        <v>1415</v>
      </c>
      <c r="P660" s="68">
        <f t="shared" si="398"/>
        <v>0</v>
      </c>
      <c r="Q660" s="78"/>
      <c r="R660" s="71">
        <f t="shared" ref="R660:R677" si="402">IF(Q660&gt;0,Q660,P660)</f>
        <v>0</v>
      </c>
      <c r="S660" s="32" t="str">
        <f t="shared" si="397"/>
        <v>-</v>
      </c>
      <c r="T660" s="2">
        <v>24.96</v>
      </c>
      <c r="U660" s="2"/>
      <c r="V660" s="49">
        <v>1.25</v>
      </c>
      <c r="W660" s="49">
        <f t="shared" ref="W660:W677" si="403">T660*V660</f>
        <v>31.200000000000003</v>
      </c>
      <c r="X660" s="50">
        <f t="shared" ref="X660:X677" si="404">R660*0.01</f>
        <v>0</v>
      </c>
      <c r="Y660" s="63">
        <f t="shared" ref="Y660:Y677" si="405">W660-(W660*X660)</f>
        <v>31.200000000000003</v>
      </c>
      <c r="Z660" s="50">
        <f t="shared" ref="Z660:Z677" si="406">ROUND(Y660,2)</f>
        <v>31.2</v>
      </c>
      <c r="AA660" s="51"/>
      <c r="AB660" s="52">
        <v>2.5999999999999999E-2</v>
      </c>
      <c r="AC660" s="50">
        <f t="shared" ref="AC660:AC677" si="407">H660*AB660</f>
        <v>0</v>
      </c>
      <c r="AD660" s="50">
        <f t="shared" ref="AD660:AD677" si="408">AC660*$P$7</f>
        <v>0</v>
      </c>
      <c r="AE660" s="50">
        <f t="shared" ref="AE660:AE677" si="409">AB660*$P$7</f>
        <v>0.41599999999999998</v>
      </c>
      <c r="AF660" s="53">
        <f t="shared" si="314"/>
        <v>0.42</v>
      </c>
      <c r="AH660" s="4">
        <f t="shared" si="361"/>
        <v>31.2</v>
      </c>
      <c r="AJ660" s="4">
        <f t="shared" si="362"/>
        <v>31.2</v>
      </c>
      <c r="AL660" s="4">
        <f t="shared" si="363"/>
        <v>31.2</v>
      </c>
      <c r="AN660" s="4">
        <f t="shared" si="399"/>
        <v>31.2</v>
      </c>
      <c r="AO660" s="92"/>
      <c r="AQ660" s="93"/>
      <c r="AS660" s="93"/>
      <c r="AT660" s="93"/>
      <c r="AU660" s="93"/>
    </row>
    <row r="661" spans="1:47" ht="15" customHeight="1" x14ac:dyDescent="0.25">
      <c r="A661" s="203"/>
      <c r="B661" s="33" t="s">
        <v>538</v>
      </c>
      <c r="C661" s="34" t="s">
        <v>517</v>
      </c>
      <c r="D661" s="43">
        <v>100</v>
      </c>
      <c r="E661" s="86">
        <v>40</v>
      </c>
      <c r="F661" s="36">
        <v>400</v>
      </c>
      <c r="G661" s="59">
        <f t="shared" si="400"/>
        <v>48.51</v>
      </c>
      <c r="H661" s="37"/>
      <c r="I661" s="38" t="s">
        <v>158</v>
      </c>
      <c r="J661" s="39">
        <f t="shared" si="401"/>
        <v>0</v>
      </c>
      <c r="K661" s="64" t="s">
        <v>1416</v>
      </c>
      <c r="M661" s="64" t="s">
        <v>1417</v>
      </c>
      <c r="P661" s="68">
        <f t="shared" si="398"/>
        <v>0</v>
      </c>
      <c r="Q661" s="78"/>
      <c r="R661" s="71">
        <f t="shared" si="402"/>
        <v>0</v>
      </c>
      <c r="S661" s="32" t="str">
        <f t="shared" si="397"/>
        <v>-</v>
      </c>
      <c r="T661" s="2">
        <v>38.81</v>
      </c>
      <c r="U661" s="2"/>
      <c r="V661" s="49">
        <v>1.25</v>
      </c>
      <c r="W661" s="49">
        <f t="shared" si="403"/>
        <v>48.512500000000003</v>
      </c>
      <c r="X661" s="50">
        <f t="shared" si="404"/>
        <v>0</v>
      </c>
      <c r="Y661" s="63">
        <f t="shared" si="405"/>
        <v>48.512500000000003</v>
      </c>
      <c r="Z661" s="50">
        <f t="shared" si="406"/>
        <v>48.51</v>
      </c>
      <c r="AA661" s="51"/>
      <c r="AB661" s="52">
        <v>3.7499999999999999E-2</v>
      </c>
      <c r="AC661" s="50">
        <f t="shared" si="407"/>
        <v>0</v>
      </c>
      <c r="AD661" s="50">
        <f t="shared" si="408"/>
        <v>0</v>
      </c>
      <c r="AE661" s="50">
        <f t="shared" si="409"/>
        <v>0.6</v>
      </c>
      <c r="AF661" s="53">
        <f t="shared" si="314"/>
        <v>0.6</v>
      </c>
      <c r="AH661" s="4">
        <f t="shared" si="361"/>
        <v>48.51</v>
      </c>
      <c r="AJ661" s="4">
        <f t="shared" si="362"/>
        <v>48.51</v>
      </c>
      <c r="AL661" s="4">
        <f t="shared" si="363"/>
        <v>48.51</v>
      </c>
      <c r="AN661" s="4">
        <f t="shared" si="399"/>
        <v>48.51</v>
      </c>
      <c r="AO661" s="92"/>
      <c r="AQ661" s="93"/>
      <c r="AS661" s="93"/>
      <c r="AT661" s="93"/>
      <c r="AU661" s="93"/>
    </row>
    <row r="662" spans="1:47" ht="15" customHeight="1" x14ac:dyDescent="0.25">
      <c r="A662" s="203"/>
      <c r="B662" s="33" t="s">
        <v>539</v>
      </c>
      <c r="C662" s="34" t="s">
        <v>518</v>
      </c>
      <c r="D662" s="43">
        <v>100</v>
      </c>
      <c r="E662" s="86">
        <v>30</v>
      </c>
      <c r="F662" s="36">
        <v>300</v>
      </c>
      <c r="G662" s="59">
        <f t="shared" si="400"/>
        <v>66.38</v>
      </c>
      <c r="H662" s="37"/>
      <c r="I662" s="38" t="s">
        <v>158</v>
      </c>
      <c r="J662" s="39">
        <f t="shared" si="401"/>
        <v>0</v>
      </c>
      <c r="K662" s="64" t="s">
        <v>1418</v>
      </c>
      <c r="M662" s="64" t="s">
        <v>1419</v>
      </c>
      <c r="P662" s="68">
        <f t="shared" si="398"/>
        <v>0</v>
      </c>
      <c r="Q662" s="78"/>
      <c r="R662" s="71">
        <f t="shared" si="402"/>
        <v>0</v>
      </c>
      <c r="S662" s="32" t="str">
        <f t="shared" si="397"/>
        <v>-</v>
      </c>
      <c r="T662" s="2">
        <v>53.1</v>
      </c>
      <c r="U662" s="2"/>
      <c r="V662" s="49">
        <v>1.25</v>
      </c>
      <c r="W662" s="49">
        <f t="shared" si="403"/>
        <v>66.375</v>
      </c>
      <c r="X662" s="50">
        <f t="shared" si="404"/>
        <v>0</v>
      </c>
      <c r="Y662" s="63">
        <f t="shared" si="405"/>
        <v>66.375</v>
      </c>
      <c r="Z662" s="50">
        <f t="shared" si="406"/>
        <v>66.38</v>
      </c>
      <c r="AA662" s="51"/>
      <c r="AB662" s="52">
        <v>5.67E-2</v>
      </c>
      <c r="AC662" s="50">
        <f t="shared" si="407"/>
        <v>0</v>
      </c>
      <c r="AD662" s="50">
        <f t="shared" si="408"/>
        <v>0</v>
      </c>
      <c r="AE662" s="50">
        <f t="shared" si="409"/>
        <v>0.90720000000000001</v>
      </c>
      <c r="AF662" s="53">
        <f t="shared" si="314"/>
        <v>0.91</v>
      </c>
      <c r="AH662" s="4">
        <f t="shared" si="361"/>
        <v>66.38</v>
      </c>
      <c r="AJ662" s="4">
        <f t="shared" si="362"/>
        <v>66.38</v>
      </c>
      <c r="AL662" s="4">
        <f t="shared" si="363"/>
        <v>66.38</v>
      </c>
      <c r="AN662" s="4">
        <f t="shared" si="399"/>
        <v>66.38</v>
      </c>
      <c r="AO662" s="92"/>
      <c r="AQ662" s="93"/>
      <c r="AS662" s="93"/>
      <c r="AT662" s="93"/>
      <c r="AU662" s="93"/>
    </row>
    <row r="663" spans="1:47" ht="15" customHeight="1" x14ac:dyDescent="0.25">
      <c r="A663" s="203"/>
      <c r="B663" s="33" t="s">
        <v>540</v>
      </c>
      <c r="C663" s="34" t="s">
        <v>519</v>
      </c>
      <c r="D663" s="43">
        <v>100</v>
      </c>
      <c r="E663" s="86">
        <v>20</v>
      </c>
      <c r="F663" s="36">
        <v>200</v>
      </c>
      <c r="G663" s="59">
        <f t="shared" si="400"/>
        <v>99.75</v>
      </c>
      <c r="H663" s="37"/>
      <c r="I663" s="38" t="s">
        <v>158</v>
      </c>
      <c r="J663" s="39">
        <f t="shared" si="401"/>
        <v>0</v>
      </c>
      <c r="K663" s="64" t="s">
        <v>1420</v>
      </c>
      <c r="M663" s="64" t="s">
        <v>1421</v>
      </c>
      <c r="P663" s="68">
        <f t="shared" si="398"/>
        <v>0</v>
      </c>
      <c r="Q663" s="78"/>
      <c r="R663" s="71">
        <f t="shared" si="402"/>
        <v>0</v>
      </c>
      <c r="S663" s="32" t="str">
        <f t="shared" si="397"/>
        <v>-</v>
      </c>
      <c r="T663" s="2">
        <v>79.8</v>
      </c>
      <c r="U663" s="2"/>
      <c r="V663" s="49">
        <v>1.25</v>
      </c>
      <c r="W663" s="49">
        <f t="shared" si="403"/>
        <v>99.75</v>
      </c>
      <c r="X663" s="50">
        <f t="shared" si="404"/>
        <v>0</v>
      </c>
      <c r="Y663" s="63">
        <f t="shared" si="405"/>
        <v>99.75</v>
      </c>
      <c r="Z663" s="50">
        <f t="shared" si="406"/>
        <v>99.75</v>
      </c>
      <c r="AA663" s="51"/>
      <c r="AB663" s="52">
        <v>0.09</v>
      </c>
      <c r="AC663" s="50">
        <f t="shared" si="407"/>
        <v>0</v>
      </c>
      <c r="AD663" s="50">
        <f t="shared" si="408"/>
        <v>0</v>
      </c>
      <c r="AE663" s="50">
        <f t="shared" si="409"/>
        <v>1.44</v>
      </c>
      <c r="AF663" s="53">
        <f t="shared" si="314"/>
        <v>1.44</v>
      </c>
      <c r="AH663" s="4">
        <f t="shared" si="361"/>
        <v>99.75</v>
      </c>
      <c r="AJ663" s="4">
        <f t="shared" si="362"/>
        <v>99.75</v>
      </c>
      <c r="AL663" s="4">
        <f t="shared" si="363"/>
        <v>99.75</v>
      </c>
      <c r="AN663" s="4">
        <f t="shared" si="399"/>
        <v>99.75</v>
      </c>
      <c r="AO663" s="92"/>
      <c r="AQ663" s="93"/>
      <c r="AS663" s="93"/>
      <c r="AT663" s="93"/>
      <c r="AU663" s="93"/>
    </row>
    <row r="664" spans="1:47" ht="15" customHeight="1" x14ac:dyDescent="0.25">
      <c r="A664" s="203"/>
      <c r="B664" s="33" t="s">
        <v>603</v>
      </c>
      <c r="C664" s="34" t="s">
        <v>588</v>
      </c>
      <c r="D664" s="43">
        <v>100</v>
      </c>
      <c r="E664" s="86">
        <v>30</v>
      </c>
      <c r="F664" s="36">
        <v>300</v>
      </c>
      <c r="G664" s="59">
        <f t="shared" si="400"/>
        <v>73.150000000000006</v>
      </c>
      <c r="H664" s="37"/>
      <c r="I664" s="38" t="s">
        <v>158</v>
      </c>
      <c r="J664" s="39">
        <f t="shared" si="401"/>
        <v>0</v>
      </c>
      <c r="K664" s="64" t="s">
        <v>1422</v>
      </c>
      <c r="M664" s="64" t="s">
        <v>1423</v>
      </c>
      <c r="P664" s="68">
        <f t="shared" si="398"/>
        <v>0</v>
      </c>
      <c r="Q664" s="78"/>
      <c r="R664" s="71">
        <f t="shared" si="402"/>
        <v>0</v>
      </c>
      <c r="S664" s="32" t="str">
        <f t="shared" si="397"/>
        <v>-</v>
      </c>
      <c r="T664" s="2">
        <v>58.52</v>
      </c>
      <c r="U664" s="2"/>
      <c r="V664" s="49">
        <v>1.25</v>
      </c>
      <c r="W664" s="49">
        <f t="shared" si="403"/>
        <v>73.150000000000006</v>
      </c>
      <c r="X664" s="50">
        <f t="shared" si="404"/>
        <v>0</v>
      </c>
      <c r="Y664" s="63">
        <f t="shared" si="405"/>
        <v>73.150000000000006</v>
      </c>
      <c r="Z664" s="50">
        <f t="shared" si="406"/>
        <v>73.150000000000006</v>
      </c>
      <c r="AA664" s="51"/>
      <c r="AB664" s="52">
        <v>6.3299999999999995E-2</v>
      </c>
      <c r="AC664" s="50">
        <f t="shared" si="407"/>
        <v>0</v>
      </c>
      <c r="AD664" s="50">
        <f t="shared" si="408"/>
        <v>0</v>
      </c>
      <c r="AE664" s="50">
        <f t="shared" si="409"/>
        <v>1.0127999999999999</v>
      </c>
      <c r="AF664" s="53">
        <f t="shared" si="314"/>
        <v>1.01</v>
      </c>
      <c r="AH664" s="4">
        <f t="shared" si="361"/>
        <v>73.150000000000006</v>
      </c>
      <c r="AJ664" s="4">
        <f t="shared" si="362"/>
        <v>73.150000000000006</v>
      </c>
      <c r="AL664" s="4">
        <f t="shared" si="363"/>
        <v>73.150000000000006</v>
      </c>
      <c r="AN664" s="4">
        <f t="shared" si="399"/>
        <v>73.150000000000006</v>
      </c>
      <c r="AO664" s="92"/>
      <c r="AQ664" s="93"/>
      <c r="AS664" s="93"/>
      <c r="AT664" s="93"/>
      <c r="AU664" s="93"/>
    </row>
    <row r="665" spans="1:47" ht="15" customHeight="1" x14ac:dyDescent="0.25">
      <c r="A665" s="203"/>
      <c r="B665" s="33" t="s">
        <v>604</v>
      </c>
      <c r="C665" s="34" t="s">
        <v>589</v>
      </c>
      <c r="D665" s="43">
        <v>100</v>
      </c>
      <c r="E665" s="86">
        <v>30</v>
      </c>
      <c r="F665" s="36">
        <v>300</v>
      </c>
      <c r="G665" s="59">
        <f t="shared" si="400"/>
        <v>96.25</v>
      </c>
      <c r="H665" s="37"/>
      <c r="I665" s="38" t="s">
        <v>158</v>
      </c>
      <c r="J665" s="39">
        <f t="shared" si="401"/>
        <v>0</v>
      </c>
      <c r="K665" s="64" t="s">
        <v>1424</v>
      </c>
      <c r="M665" s="64" t="s">
        <v>1425</v>
      </c>
      <c r="P665" s="68">
        <f t="shared" si="398"/>
        <v>0</v>
      </c>
      <c r="Q665" s="78"/>
      <c r="R665" s="71">
        <f t="shared" si="402"/>
        <v>0</v>
      </c>
      <c r="S665" s="32" t="str">
        <f t="shared" si="397"/>
        <v>-</v>
      </c>
      <c r="T665" s="2">
        <v>77</v>
      </c>
      <c r="U665" s="2"/>
      <c r="V665" s="49">
        <v>1.25</v>
      </c>
      <c r="W665" s="49">
        <f t="shared" si="403"/>
        <v>96.25</v>
      </c>
      <c r="X665" s="50">
        <f t="shared" si="404"/>
        <v>0</v>
      </c>
      <c r="Y665" s="63">
        <f t="shared" si="405"/>
        <v>96.25</v>
      </c>
      <c r="Z665" s="50">
        <f t="shared" si="406"/>
        <v>96.25</v>
      </c>
      <c r="AA665" s="51"/>
      <c r="AB665" s="52">
        <v>7.6700000000000004E-2</v>
      </c>
      <c r="AC665" s="50">
        <f t="shared" si="407"/>
        <v>0</v>
      </c>
      <c r="AD665" s="50">
        <f t="shared" si="408"/>
        <v>0</v>
      </c>
      <c r="AE665" s="50">
        <f t="shared" si="409"/>
        <v>1.2272000000000001</v>
      </c>
      <c r="AF665" s="53">
        <f t="shared" si="314"/>
        <v>1.23</v>
      </c>
      <c r="AH665" s="4">
        <f t="shared" si="361"/>
        <v>96.25</v>
      </c>
      <c r="AJ665" s="4">
        <f t="shared" si="362"/>
        <v>96.25</v>
      </c>
      <c r="AL665" s="4">
        <f t="shared" si="363"/>
        <v>96.25</v>
      </c>
      <c r="AN665" s="4">
        <f t="shared" si="399"/>
        <v>96.25</v>
      </c>
      <c r="AO665" s="92"/>
      <c r="AQ665" s="93"/>
      <c r="AS665" s="93"/>
      <c r="AT665" s="93"/>
      <c r="AU665" s="93"/>
    </row>
    <row r="666" spans="1:47" ht="15" customHeight="1" x14ac:dyDescent="0.25">
      <c r="A666" s="203"/>
      <c r="B666" s="33" t="s">
        <v>605</v>
      </c>
      <c r="C666" s="34" t="s">
        <v>590</v>
      </c>
      <c r="D666" s="43">
        <v>100</v>
      </c>
      <c r="E666" s="86">
        <v>20</v>
      </c>
      <c r="F666" s="36">
        <v>200</v>
      </c>
      <c r="G666" s="59">
        <f t="shared" si="400"/>
        <v>132.94999999999999</v>
      </c>
      <c r="H666" s="37"/>
      <c r="I666" s="38" t="s">
        <v>158</v>
      </c>
      <c r="J666" s="39">
        <f t="shared" si="401"/>
        <v>0</v>
      </c>
      <c r="K666" s="64" t="s">
        <v>1426</v>
      </c>
      <c r="M666" s="64" t="s">
        <v>1427</v>
      </c>
      <c r="P666" s="68">
        <f t="shared" si="398"/>
        <v>0</v>
      </c>
      <c r="Q666" s="78"/>
      <c r="R666" s="71">
        <f t="shared" si="402"/>
        <v>0</v>
      </c>
      <c r="S666" s="32" t="str">
        <f t="shared" si="397"/>
        <v>-</v>
      </c>
      <c r="T666" s="2">
        <v>106.36</v>
      </c>
      <c r="U666" s="2"/>
      <c r="V666" s="49">
        <v>1.25</v>
      </c>
      <c r="W666" s="49">
        <f t="shared" si="403"/>
        <v>132.94999999999999</v>
      </c>
      <c r="X666" s="50">
        <f t="shared" si="404"/>
        <v>0</v>
      </c>
      <c r="Y666" s="63">
        <f t="shared" si="405"/>
        <v>132.94999999999999</v>
      </c>
      <c r="Z666" s="50">
        <f t="shared" si="406"/>
        <v>132.94999999999999</v>
      </c>
      <c r="AA666" s="51"/>
      <c r="AB666" s="52">
        <v>0.105</v>
      </c>
      <c r="AC666" s="50">
        <f t="shared" si="407"/>
        <v>0</v>
      </c>
      <c r="AD666" s="50">
        <f t="shared" si="408"/>
        <v>0</v>
      </c>
      <c r="AE666" s="50">
        <f t="shared" si="409"/>
        <v>1.68</v>
      </c>
      <c r="AF666" s="53">
        <f t="shared" si="314"/>
        <v>1.68</v>
      </c>
      <c r="AH666" s="4">
        <f t="shared" si="361"/>
        <v>132.94999999999999</v>
      </c>
      <c r="AJ666" s="4">
        <f t="shared" si="362"/>
        <v>132.94999999999999</v>
      </c>
      <c r="AL666" s="4">
        <f t="shared" si="363"/>
        <v>132.94999999999999</v>
      </c>
      <c r="AN666" s="4">
        <f t="shared" si="399"/>
        <v>132.94999999999999</v>
      </c>
      <c r="AO666" s="92"/>
      <c r="AQ666" s="93"/>
      <c r="AS666" s="93"/>
      <c r="AT666" s="93"/>
      <c r="AU666" s="93"/>
    </row>
    <row r="667" spans="1:47" ht="15" customHeight="1" x14ac:dyDescent="0.25">
      <c r="A667" s="203"/>
      <c r="B667" s="33" t="s">
        <v>606</v>
      </c>
      <c r="C667" s="34" t="s">
        <v>591</v>
      </c>
      <c r="D667" s="43">
        <v>100</v>
      </c>
      <c r="E667" s="86">
        <v>15</v>
      </c>
      <c r="F667" s="36">
        <v>150</v>
      </c>
      <c r="G667" s="59">
        <f t="shared" si="400"/>
        <v>142.34</v>
      </c>
      <c r="H667" s="37"/>
      <c r="I667" s="38" t="s">
        <v>158</v>
      </c>
      <c r="J667" s="39">
        <f t="shared" si="401"/>
        <v>0</v>
      </c>
      <c r="K667" s="64" t="s">
        <v>1428</v>
      </c>
      <c r="M667" s="64" t="s">
        <v>1429</v>
      </c>
      <c r="P667" s="68">
        <f t="shared" si="398"/>
        <v>0</v>
      </c>
      <c r="Q667" s="78"/>
      <c r="R667" s="71">
        <f t="shared" si="402"/>
        <v>0</v>
      </c>
      <c r="S667" s="32" t="str">
        <f t="shared" si="397"/>
        <v>-</v>
      </c>
      <c r="T667" s="2">
        <v>113.87</v>
      </c>
      <c r="U667" s="2"/>
      <c r="V667" s="49">
        <v>1.25</v>
      </c>
      <c r="W667" s="49">
        <f t="shared" si="403"/>
        <v>142.33750000000001</v>
      </c>
      <c r="X667" s="50">
        <f t="shared" si="404"/>
        <v>0</v>
      </c>
      <c r="Y667" s="63">
        <f t="shared" si="405"/>
        <v>142.33750000000001</v>
      </c>
      <c r="Z667" s="50">
        <f t="shared" si="406"/>
        <v>142.34</v>
      </c>
      <c r="AA667" s="51"/>
      <c r="AB667" s="52">
        <v>0.12670000000000001</v>
      </c>
      <c r="AC667" s="50">
        <f t="shared" si="407"/>
        <v>0</v>
      </c>
      <c r="AD667" s="50">
        <f t="shared" si="408"/>
        <v>0</v>
      </c>
      <c r="AE667" s="50">
        <f t="shared" si="409"/>
        <v>2.0272000000000001</v>
      </c>
      <c r="AF667" s="53">
        <f t="shared" si="314"/>
        <v>2.0299999999999998</v>
      </c>
      <c r="AH667" s="4">
        <f t="shared" si="361"/>
        <v>142.34</v>
      </c>
      <c r="AJ667" s="4">
        <f t="shared" si="362"/>
        <v>142.34</v>
      </c>
      <c r="AL667" s="4">
        <f t="shared" si="363"/>
        <v>142.34</v>
      </c>
      <c r="AN667" s="4">
        <f t="shared" si="399"/>
        <v>142.34</v>
      </c>
      <c r="AO667" s="92"/>
      <c r="AQ667" s="93"/>
      <c r="AS667" s="93"/>
      <c r="AT667" s="93"/>
      <c r="AU667" s="93"/>
    </row>
    <row r="668" spans="1:47" ht="15" customHeight="1" x14ac:dyDescent="0.25">
      <c r="A668" s="203"/>
      <c r="B668" s="33" t="s">
        <v>607</v>
      </c>
      <c r="C668" s="34" t="s">
        <v>592</v>
      </c>
      <c r="D668" s="43">
        <v>100</v>
      </c>
      <c r="E668" s="86">
        <v>20</v>
      </c>
      <c r="F668" s="36">
        <v>200</v>
      </c>
      <c r="G668" s="59">
        <f t="shared" si="400"/>
        <v>132.19</v>
      </c>
      <c r="H668" s="37"/>
      <c r="I668" s="38" t="s">
        <v>158</v>
      </c>
      <c r="J668" s="39">
        <f t="shared" si="401"/>
        <v>0</v>
      </c>
      <c r="K668" s="64" t="s">
        <v>1430</v>
      </c>
      <c r="M668" s="64" t="s">
        <v>1431</v>
      </c>
      <c r="P668" s="68">
        <f t="shared" si="398"/>
        <v>0</v>
      </c>
      <c r="Q668" s="78"/>
      <c r="R668" s="71">
        <f t="shared" si="402"/>
        <v>0</v>
      </c>
      <c r="S668" s="32" t="str">
        <f t="shared" si="397"/>
        <v>-</v>
      </c>
      <c r="T668" s="2">
        <v>105.75</v>
      </c>
      <c r="U668" s="2"/>
      <c r="V668" s="49">
        <v>1.25</v>
      </c>
      <c r="W668" s="49">
        <f t="shared" si="403"/>
        <v>132.1875</v>
      </c>
      <c r="X668" s="50">
        <f t="shared" si="404"/>
        <v>0</v>
      </c>
      <c r="Y668" s="63">
        <f t="shared" si="405"/>
        <v>132.1875</v>
      </c>
      <c r="Z668" s="50">
        <f t="shared" si="406"/>
        <v>132.19</v>
      </c>
      <c r="AA668" s="51"/>
      <c r="AB668" s="52">
        <v>0.11</v>
      </c>
      <c r="AC668" s="50">
        <f t="shared" si="407"/>
        <v>0</v>
      </c>
      <c r="AD668" s="50">
        <f t="shared" si="408"/>
        <v>0</v>
      </c>
      <c r="AE668" s="50">
        <f t="shared" si="409"/>
        <v>1.76</v>
      </c>
      <c r="AF668" s="53">
        <f t="shared" si="314"/>
        <v>1.76</v>
      </c>
      <c r="AH668" s="4">
        <f t="shared" si="361"/>
        <v>132.19</v>
      </c>
      <c r="AJ668" s="4">
        <f t="shared" si="362"/>
        <v>132.19</v>
      </c>
      <c r="AL668" s="4">
        <f t="shared" si="363"/>
        <v>132.19</v>
      </c>
      <c r="AN668" s="4">
        <f t="shared" si="399"/>
        <v>132.19</v>
      </c>
      <c r="AO668" s="92"/>
      <c r="AQ668" s="93"/>
      <c r="AS668" s="93"/>
      <c r="AT668" s="93"/>
      <c r="AU668" s="93"/>
    </row>
    <row r="669" spans="1:47" ht="15" customHeight="1" x14ac:dyDescent="0.25">
      <c r="A669" s="203"/>
      <c r="B669" s="33" t="s">
        <v>563</v>
      </c>
      <c r="C669" s="34" t="s">
        <v>559</v>
      </c>
      <c r="D669" s="43">
        <v>100</v>
      </c>
      <c r="E669" s="86">
        <v>50</v>
      </c>
      <c r="F669" s="36">
        <v>500</v>
      </c>
      <c r="G669" s="59">
        <f t="shared" si="400"/>
        <v>31.2</v>
      </c>
      <c r="H669" s="37"/>
      <c r="I669" s="38" t="s">
        <v>158</v>
      </c>
      <c r="J669" s="39">
        <f t="shared" si="401"/>
        <v>0</v>
      </c>
      <c r="K669" s="64" t="s">
        <v>1432</v>
      </c>
      <c r="M669" s="64" t="s">
        <v>1433</v>
      </c>
      <c r="P669" s="68">
        <f t="shared" si="398"/>
        <v>0</v>
      </c>
      <c r="Q669" s="78"/>
      <c r="R669" s="71">
        <f t="shared" si="402"/>
        <v>0</v>
      </c>
      <c r="S669" s="32" t="str">
        <f t="shared" si="397"/>
        <v>-</v>
      </c>
      <c r="T669" s="2">
        <v>24.96</v>
      </c>
      <c r="U669" s="2"/>
      <c r="V669" s="49">
        <v>1.25</v>
      </c>
      <c r="W669" s="49">
        <f t="shared" si="403"/>
        <v>31.200000000000003</v>
      </c>
      <c r="X669" s="50">
        <f t="shared" si="404"/>
        <v>0</v>
      </c>
      <c r="Y669" s="63">
        <f t="shared" si="405"/>
        <v>31.200000000000003</v>
      </c>
      <c r="Z669" s="50">
        <f t="shared" si="406"/>
        <v>31.2</v>
      </c>
      <c r="AA669" s="51"/>
      <c r="AB669" s="52">
        <v>2.5999999999999999E-2</v>
      </c>
      <c r="AC669" s="50">
        <f t="shared" si="407"/>
        <v>0</v>
      </c>
      <c r="AD669" s="50">
        <f t="shared" si="408"/>
        <v>0</v>
      </c>
      <c r="AE669" s="50">
        <f t="shared" si="409"/>
        <v>0.41599999999999998</v>
      </c>
      <c r="AF669" s="53">
        <f t="shared" si="314"/>
        <v>0.42</v>
      </c>
      <c r="AH669" s="4">
        <f t="shared" si="361"/>
        <v>31.2</v>
      </c>
      <c r="AJ669" s="4">
        <f t="shared" si="362"/>
        <v>31.2</v>
      </c>
      <c r="AL669" s="4">
        <f t="shared" si="363"/>
        <v>31.2</v>
      </c>
      <c r="AN669" s="4">
        <f t="shared" si="399"/>
        <v>31.2</v>
      </c>
      <c r="AO669" s="92"/>
      <c r="AQ669" s="93"/>
      <c r="AS669" s="93"/>
      <c r="AT669" s="93"/>
      <c r="AU669" s="93"/>
    </row>
    <row r="670" spans="1:47" ht="15" customHeight="1" x14ac:dyDescent="0.25">
      <c r="A670" s="203"/>
      <c r="B670" s="33" t="s">
        <v>564</v>
      </c>
      <c r="C670" s="34" t="s">
        <v>560</v>
      </c>
      <c r="D670" s="43">
        <v>100</v>
      </c>
      <c r="E670" s="86">
        <v>40</v>
      </c>
      <c r="F670" s="36">
        <v>400</v>
      </c>
      <c r="G670" s="59">
        <f t="shared" si="400"/>
        <v>48.51</v>
      </c>
      <c r="H670" s="37"/>
      <c r="I670" s="38" t="s">
        <v>158</v>
      </c>
      <c r="J670" s="39">
        <f t="shared" si="401"/>
        <v>0</v>
      </c>
      <c r="K670" s="64" t="s">
        <v>1434</v>
      </c>
      <c r="M670" s="64" t="s">
        <v>1435</v>
      </c>
      <c r="P670" s="68">
        <f t="shared" si="398"/>
        <v>0</v>
      </c>
      <c r="Q670" s="78"/>
      <c r="R670" s="71">
        <f t="shared" si="402"/>
        <v>0</v>
      </c>
      <c r="S670" s="32" t="str">
        <f t="shared" si="397"/>
        <v>-</v>
      </c>
      <c r="T670" s="2">
        <v>38.81</v>
      </c>
      <c r="U670" s="2"/>
      <c r="V670" s="49">
        <v>1.25</v>
      </c>
      <c r="W670" s="49">
        <f t="shared" si="403"/>
        <v>48.512500000000003</v>
      </c>
      <c r="X670" s="50">
        <f t="shared" si="404"/>
        <v>0</v>
      </c>
      <c r="Y670" s="63">
        <f t="shared" si="405"/>
        <v>48.512500000000003</v>
      </c>
      <c r="Z670" s="50">
        <f t="shared" si="406"/>
        <v>48.51</v>
      </c>
      <c r="AA670" s="51"/>
      <c r="AB670" s="52">
        <v>3.7499999999999999E-2</v>
      </c>
      <c r="AC670" s="50">
        <f t="shared" si="407"/>
        <v>0</v>
      </c>
      <c r="AD670" s="50">
        <f t="shared" si="408"/>
        <v>0</v>
      </c>
      <c r="AE670" s="50">
        <f t="shared" si="409"/>
        <v>0.6</v>
      </c>
      <c r="AF670" s="53">
        <f t="shared" si="314"/>
        <v>0.6</v>
      </c>
      <c r="AH670" s="4">
        <f t="shared" si="361"/>
        <v>48.51</v>
      </c>
      <c r="AJ670" s="4">
        <f t="shared" si="362"/>
        <v>48.51</v>
      </c>
      <c r="AL670" s="4">
        <f t="shared" si="363"/>
        <v>48.51</v>
      </c>
      <c r="AN670" s="4">
        <f t="shared" si="399"/>
        <v>48.51</v>
      </c>
      <c r="AO670" s="92"/>
      <c r="AQ670" s="93"/>
      <c r="AS670" s="93"/>
      <c r="AT670" s="93"/>
      <c r="AU670" s="93"/>
    </row>
    <row r="671" spans="1:47" ht="15" customHeight="1" x14ac:dyDescent="0.25">
      <c r="A671" s="203"/>
      <c r="B671" s="33" t="s">
        <v>565</v>
      </c>
      <c r="C671" s="34" t="s">
        <v>561</v>
      </c>
      <c r="D671" s="43">
        <v>100</v>
      </c>
      <c r="E671" s="86">
        <v>30</v>
      </c>
      <c r="F671" s="36">
        <v>300</v>
      </c>
      <c r="G671" s="59">
        <f t="shared" si="400"/>
        <v>66.38</v>
      </c>
      <c r="H671" s="37"/>
      <c r="I671" s="38" t="s">
        <v>158</v>
      </c>
      <c r="J671" s="39">
        <f t="shared" si="401"/>
        <v>0</v>
      </c>
      <c r="K671" s="64" t="s">
        <v>1436</v>
      </c>
      <c r="M671" s="64" t="s">
        <v>1437</v>
      </c>
      <c r="P671" s="68">
        <f t="shared" si="398"/>
        <v>0</v>
      </c>
      <c r="Q671" s="78"/>
      <c r="R671" s="71">
        <f t="shared" si="402"/>
        <v>0</v>
      </c>
      <c r="S671" s="32" t="str">
        <f t="shared" si="397"/>
        <v>-</v>
      </c>
      <c r="T671" s="2">
        <v>53.1</v>
      </c>
      <c r="U671" s="2"/>
      <c r="V671" s="49">
        <v>1.25</v>
      </c>
      <c r="W671" s="49">
        <f t="shared" si="403"/>
        <v>66.375</v>
      </c>
      <c r="X671" s="50">
        <f t="shared" si="404"/>
        <v>0</v>
      </c>
      <c r="Y671" s="63">
        <f t="shared" si="405"/>
        <v>66.375</v>
      </c>
      <c r="Z671" s="50">
        <f t="shared" si="406"/>
        <v>66.38</v>
      </c>
      <c r="AA671" s="51"/>
      <c r="AB671" s="52">
        <v>5.67E-2</v>
      </c>
      <c r="AC671" s="50">
        <f t="shared" si="407"/>
        <v>0</v>
      </c>
      <c r="AD671" s="50">
        <f t="shared" si="408"/>
        <v>0</v>
      </c>
      <c r="AE671" s="50">
        <f t="shared" si="409"/>
        <v>0.90720000000000001</v>
      </c>
      <c r="AF671" s="53">
        <f t="shared" si="314"/>
        <v>0.91</v>
      </c>
      <c r="AH671" s="4">
        <f t="shared" si="361"/>
        <v>66.38</v>
      </c>
      <c r="AJ671" s="4">
        <f t="shared" si="362"/>
        <v>66.38</v>
      </c>
      <c r="AL671" s="4">
        <f t="shared" si="363"/>
        <v>66.38</v>
      </c>
      <c r="AN671" s="4">
        <f t="shared" si="399"/>
        <v>66.38</v>
      </c>
      <c r="AO671" s="92"/>
      <c r="AQ671" s="93"/>
      <c r="AS671" s="93"/>
      <c r="AT671" s="93"/>
      <c r="AU671" s="93"/>
    </row>
    <row r="672" spans="1:47" ht="15" customHeight="1" x14ac:dyDescent="0.25">
      <c r="A672" s="203"/>
      <c r="B672" s="33" t="s">
        <v>566</v>
      </c>
      <c r="C672" s="34" t="s">
        <v>562</v>
      </c>
      <c r="D672" s="43">
        <v>100</v>
      </c>
      <c r="E672" s="86">
        <v>20</v>
      </c>
      <c r="F672" s="36">
        <v>200</v>
      </c>
      <c r="G672" s="59">
        <f t="shared" si="400"/>
        <v>99.75</v>
      </c>
      <c r="H672" s="37"/>
      <c r="I672" s="38" t="s">
        <v>158</v>
      </c>
      <c r="J672" s="39">
        <f t="shared" si="401"/>
        <v>0</v>
      </c>
      <c r="K672" s="64" t="s">
        <v>1438</v>
      </c>
      <c r="M672" s="64" t="s">
        <v>1439</v>
      </c>
      <c r="P672" s="68">
        <f t="shared" si="398"/>
        <v>0</v>
      </c>
      <c r="Q672" s="78"/>
      <c r="R672" s="71">
        <f t="shared" si="402"/>
        <v>0</v>
      </c>
      <c r="S672" s="32" t="str">
        <f t="shared" si="397"/>
        <v>-</v>
      </c>
      <c r="T672" s="2">
        <v>79.8</v>
      </c>
      <c r="U672" s="2"/>
      <c r="V672" s="49">
        <v>1.25</v>
      </c>
      <c r="W672" s="49">
        <f t="shared" si="403"/>
        <v>99.75</v>
      </c>
      <c r="X672" s="50">
        <f t="shared" si="404"/>
        <v>0</v>
      </c>
      <c r="Y672" s="63">
        <f t="shared" si="405"/>
        <v>99.75</v>
      </c>
      <c r="Z672" s="50">
        <f t="shared" si="406"/>
        <v>99.75</v>
      </c>
      <c r="AA672" s="51"/>
      <c r="AB672" s="52">
        <v>0.09</v>
      </c>
      <c r="AC672" s="50">
        <f t="shared" si="407"/>
        <v>0</v>
      </c>
      <c r="AD672" s="50">
        <f t="shared" si="408"/>
        <v>0</v>
      </c>
      <c r="AE672" s="50">
        <f t="shared" si="409"/>
        <v>1.44</v>
      </c>
      <c r="AF672" s="53">
        <f t="shared" si="314"/>
        <v>1.44</v>
      </c>
      <c r="AH672" s="4">
        <f t="shared" si="361"/>
        <v>99.75</v>
      </c>
      <c r="AJ672" s="4">
        <f t="shared" si="362"/>
        <v>99.75</v>
      </c>
      <c r="AL672" s="4">
        <f t="shared" si="363"/>
        <v>99.75</v>
      </c>
      <c r="AN672" s="4">
        <f t="shared" si="399"/>
        <v>99.75</v>
      </c>
      <c r="AO672" s="92"/>
      <c r="AQ672" s="93"/>
      <c r="AS672" s="93"/>
      <c r="AT672" s="93"/>
      <c r="AU672" s="93"/>
    </row>
    <row r="673" spans="1:47" ht="15" customHeight="1" x14ac:dyDescent="0.25">
      <c r="A673" s="203"/>
      <c r="B673" s="33" t="s">
        <v>608</v>
      </c>
      <c r="C673" s="34" t="s">
        <v>593</v>
      </c>
      <c r="D673" s="43">
        <v>100</v>
      </c>
      <c r="E673" s="86">
        <v>30</v>
      </c>
      <c r="F673" s="36">
        <v>300</v>
      </c>
      <c r="G673" s="59">
        <f t="shared" si="400"/>
        <v>73.150000000000006</v>
      </c>
      <c r="H673" s="37"/>
      <c r="I673" s="38" t="s">
        <v>158</v>
      </c>
      <c r="J673" s="39">
        <f t="shared" si="401"/>
        <v>0</v>
      </c>
      <c r="K673" s="64" t="s">
        <v>1440</v>
      </c>
      <c r="M673" s="64" t="s">
        <v>1441</v>
      </c>
      <c r="P673" s="68">
        <f t="shared" si="398"/>
        <v>0</v>
      </c>
      <c r="Q673" s="78"/>
      <c r="R673" s="71">
        <f t="shared" si="402"/>
        <v>0</v>
      </c>
      <c r="S673" s="32" t="str">
        <f t="shared" si="397"/>
        <v>-</v>
      </c>
      <c r="T673" s="2">
        <v>58.52</v>
      </c>
      <c r="U673" s="2"/>
      <c r="V673" s="49">
        <v>1.25</v>
      </c>
      <c r="W673" s="49">
        <f t="shared" si="403"/>
        <v>73.150000000000006</v>
      </c>
      <c r="X673" s="50">
        <f t="shared" si="404"/>
        <v>0</v>
      </c>
      <c r="Y673" s="63">
        <f t="shared" si="405"/>
        <v>73.150000000000006</v>
      </c>
      <c r="Z673" s="50">
        <f t="shared" si="406"/>
        <v>73.150000000000006</v>
      </c>
      <c r="AA673" s="51"/>
      <c r="AB673" s="52">
        <v>6.3299999999999995E-2</v>
      </c>
      <c r="AC673" s="50">
        <f t="shared" si="407"/>
        <v>0</v>
      </c>
      <c r="AD673" s="50">
        <f t="shared" si="408"/>
        <v>0</v>
      </c>
      <c r="AE673" s="50">
        <f t="shared" si="409"/>
        <v>1.0127999999999999</v>
      </c>
      <c r="AF673" s="53">
        <f t="shared" si="314"/>
        <v>1.01</v>
      </c>
      <c r="AH673" s="4">
        <f t="shared" si="361"/>
        <v>73.150000000000006</v>
      </c>
      <c r="AJ673" s="4">
        <f t="shared" si="362"/>
        <v>73.150000000000006</v>
      </c>
      <c r="AL673" s="4">
        <f t="shared" si="363"/>
        <v>73.150000000000006</v>
      </c>
      <c r="AN673" s="4">
        <f t="shared" si="399"/>
        <v>73.150000000000006</v>
      </c>
      <c r="AO673" s="92"/>
      <c r="AQ673" s="93"/>
      <c r="AS673" s="93"/>
      <c r="AT673" s="93"/>
      <c r="AU673" s="93"/>
    </row>
    <row r="674" spans="1:47" ht="15" customHeight="1" x14ac:dyDescent="0.25">
      <c r="A674" s="203"/>
      <c r="B674" s="33" t="s">
        <v>609</v>
      </c>
      <c r="C674" s="34" t="s">
        <v>594</v>
      </c>
      <c r="D674" s="43">
        <v>100</v>
      </c>
      <c r="E674" s="86">
        <v>30</v>
      </c>
      <c r="F674" s="36">
        <v>300</v>
      </c>
      <c r="G674" s="59">
        <f t="shared" si="400"/>
        <v>96.25</v>
      </c>
      <c r="H674" s="37"/>
      <c r="I674" s="38" t="s">
        <v>158</v>
      </c>
      <c r="J674" s="39">
        <f t="shared" si="401"/>
        <v>0</v>
      </c>
      <c r="K674" s="64" t="s">
        <v>1442</v>
      </c>
      <c r="M674" s="64" t="s">
        <v>1443</v>
      </c>
      <c r="P674" s="68">
        <f t="shared" si="398"/>
        <v>0</v>
      </c>
      <c r="Q674" s="78"/>
      <c r="R674" s="71">
        <f t="shared" si="402"/>
        <v>0</v>
      </c>
      <c r="S674" s="32" t="str">
        <f t="shared" si="397"/>
        <v>-</v>
      </c>
      <c r="T674" s="2">
        <v>77</v>
      </c>
      <c r="U674" s="2"/>
      <c r="V674" s="49">
        <v>1.25</v>
      </c>
      <c r="W674" s="49">
        <f t="shared" si="403"/>
        <v>96.25</v>
      </c>
      <c r="X674" s="50">
        <f t="shared" si="404"/>
        <v>0</v>
      </c>
      <c r="Y674" s="63">
        <f t="shared" si="405"/>
        <v>96.25</v>
      </c>
      <c r="Z674" s="50">
        <f t="shared" si="406"/>
        <v>96.25</v>
      </c>
      <c r="AA674" s="51"/>
      <c r="AB674" s="52">
        <v>7.6700000000000004E-2</v>
      </c>
      <c r="AC674" s="50">
        <f t="shared" si="407"/>
        <v>0</v>
      </c>
      <c r="AD674" s="50">
        <f t="shared" si="408"/>
        <v>0</v>
      </c>
      <c r="AE674" s="50">
        <f t="shared" si="409"/>
        <v>1.2272000000000001</v>
      </c>
      <c r="AF674" s="53">
        <f t="shared" si="314"/>
        <v>1.23</v>
      </c>
      <c r="AH674" s="4">
        <f t="shared" si="361"/>
        <v>96.25</v>
      </c>
      <c r="AJ674" s="4">
        <f t="shared" si="362"/>
        <v>96.25</v>
      </c>
      <c r="AL674" s="4">
        <f t="shared" si="363"/>
        <v>96.25</v>
      </c>
      <c r="AN674" s="4">
        <f t="shared" si="399"/>
        <v>96.25</v>
      </c>
      <c r="AO674" s="92"/>
      <c r="AQ674" s="93"/>
      <c r="AS674" s="93"/>
      <c r="AT674" s="93"/>
      <c r="AU674" s="93"/>
    </row>
    <row r="675" spans="1:47" ht="15" customHeight="1" x14ac:dyDescent="0.25">
      <c r="A675" s="203"/>
      <c r="B675" s="33" t="s">
        <v>610</v>
      </c>
      <c r="C675" s="34" t="s">
        <v>595</v>
      </c>
      <c r="D675" s="43">
        <v>100</v>
      </c>
      <c r="E675" s="86">
        <v>20</v>
      </c>
      <c r="F675" s="36">
        <v>200</v>
      </c>
      <c r="G675" s="59">
        <f t="shared" si="400"/>
        <v>132.94999999999999</v>
      </c>
      <c r="H675" s="37"/>
      <c r="I675" s="38" t="s">
        <v>158</v>
      </c>
      <c r="J675" s="39">
        <f t="shared" si="401"/>
        <v>0</v>
      </c>
      <c r="K675" s="64" t="s">
        <v>1444</v>
      </c>
      <c r="M675" s="64" t="s">
        <v>1445</v>
      </c>
      <c r="P675" s="68">
        <f t="shared" si="398"/>
        <v>0</v>
      </c>
      <c r="Q675" s="78"/>
      <c r="R675" s="71">
        <f t="shared" si="402"/>
        <v>0</v>
      </c>
      <c r="S675" s="32" t="str">
        <f t="shared" si="397"/>
        <v>-</v>
      </c>
      <c r="T675" s="2">
        <v>106.36</v>
      </c>
      <c r="U675" s="2"/>
      <c r="V675" s="49">
        <v>1.25</v>
      </c>
      <c r="W675" s="49">
        <f t="shared" si="403"/>
        <v>132.94999999999999</v>
      </c>
      <c r="X675" s="50">
        <f t="shared" si="404"/>
        <v>0</v>
      </c>
      <c r="Y675" s="63">
        <f t="shared" si="405"/>
        <v>132.94999999999999</v>
      </c>
      <c r="Z675" s="50">
        <f t="shared" si="406"/>
        <v>132.94999999999999</v>
      </c>
      <c r="AA675" s="51"/>
      <c r="AB675" s="52">
        <v>0.105</v>
      </c>
      <c r="AC675" s="50">
        <f t="shared" si="407"/>
        <v>0</v>
      </c>
      <c r="AD675" s="50">
        <f t="shared" si="408"/>
        <v>0</v>
      </c>
      <c r="AE675" s="50">
        <f t="shared" si="409"/>
        <v>1.68</v>
      </c>
      <c r="AF675" s="53">
        <f t="shared" si="314"/>
        <v>1.68</v>
      </c>
      <c r="AH675" s="4">
        <f t="shared" ref="AH675:AH745" si="410">ROUNDUP(AN675,2)</f>
        <v>132.94999999999999</v>
      </c>
      <c r="AJ675" s="4">
        <f t="shared" ref="AJ675:AJ745" si="411">IF($V$4,AL675+AF675,AL675)</f>
        <v>132.94999999999999</v>
      </c>
      <c r="AL675" s="4">
        <f t="shared" ref="AL675:AL745" si="412">IF($V$5,Z675-Z675*10%,Z675)</f>
        <v>132.94999999999999</v>
      </c>
      <c r="AN675" s="4">
        <f t="shared" si="399"/>
        <v>132.94999999999999</v>
      </c>
      <c r="AO675" s="92"/>
      <c r="AQ675" s="93"/>
      <c r="AS675" s="93"/>
      <c r="AT675" s="93"/>
      <c r="AU675" s="93"/>
    </row>
    <row r="676" spans="1:47" ht="15" customHeight="1" x14ac:dyDescent="0.25">
      <c r="A676" s="203"/>
      <c r="B676" s="33" t="s">
        <v>611</v>
      </c>
      <c r="C676" s="34" t="s">
        <v>596</v>
      </c>
      <c r="D676" s="43">
        <v>100</v>
      </c>
      <c r="E676" s="86">
        <v>15</v>
      </c>
      <c r="F676" s="36">
        <v>150</v>
      </c>
      <c r="G676" s="59">
        <f t="shared" si="400"/>
        <v>142.34</v>
      </c>
      <c r="H676" s="37"/>
      <c r="I676" s="38" t="s">
        <v>158</v>
      </c>
      <c r="J676" s="39">
        <f t="shared" si="401"/>
        <v>0</v>
      </c>
      <c r="K676" s="64" t="s">
        <v>1446</v>
      </c>
      <c r="M676" s="64" t="s">
        <v>1447</v>
      </c>
      <c r="P676" s="68">
        <f t="shared" si="398"/>
        <v>0</v>
      </c>
      <c r="Q676" s="78"/>
      <c r="R676" s="71">
        <f t="shared" si="402"/>
        <v>0</v>
      </c>
      <c r="S676" s="32" t="str">
        <f t="shared" si="397"/>
        <v>-</v>
      </c>
      <c r="T676" s="2">
        <v>113.87</v>
      </c>
      <c r="U676" s="2"/>
      <c r="V676" s="49">
        <v>1.25</v>
      </c>
      <c r="W676" s="49">
        <f t="shared" si="403"/>
        <v>142.33750000000001</v>
      </c>
      <c r="X676" s="50">
        <f t="shared" si="404"/>
        <v>0</v>
      </c>
      <c r="Y676" s="63">
        <f t="shared" si="405"/>
        <v>142.33750000000001</v>
      </c>
      <c r="Z676" s="50">
        <f t="shared" si="406"/>
        <v>142.34</v>
      </c>
      <c r="AA676" s="51"/>
      <c r="AB676" s="52">
        <v>0.12670000000000001</v>
      </c>
      <c r="AC676" s="50">
        <f t="shared" si="407"/>
        <v>0</v>
      </c>
      <c r="AD676" s="50">
        <f t="shared" si="408"/>
        <v>0</v>
      </c>
      <c r="AE676" s="50">
        <f t="shared" si="409"/>
        <v>2.0272000000000001</v>
      </c>
      <c r="AF676" s="53">
        <f t="shared" si="314"/>
        <v>2.0299999999999998</v>
      </c>
      <c r="AH676" s="4">
        <f t="shared" si="410"/>
        <v>142.34</v>
      </c>
      <c r="AJ676" s="4">
        <f t="shared" si="411"/>
        <v>142.34</v>
      </c>
      <c r="AL676" s="4">
        <f t="shared" si="412"/>
        <v>142.34</v>
      </c>
      <c r="AN676" s="4">
        <f t="shared" si="399"/>
        <v>142.34</v>
      </c>
      <c r="AO676" s="92"/>
      <c r="AQ676" s="93"/>
      <c r="AS676" s="93"/>
      <c r="AT676" s="93"/>
      <c r="AU676" s="93"/>
    </row>
    <row r="677" spans="1:47" ht="15" customHeight="1" x14ac:dyDescent="0.25">
      <c r="A677" s="204"/>
      <c r="B677" s="33" t="s">
        <v>612</v>
      </c>
      <c r="C677" s="34" t="s">
        <v>597</v>
      </c>
      <c r="D677" s="43">
        <v>100</v>
      </c>
      <c r="E677" s="86">
        <v>20</v>
      </c>
      <c r="F677" s="36">
        <v>200</v>
      </c>
      <c r="G677" s="59">
        <f t="shared" si="400"/>
        <v>132.19</v>
      </c>
      <c r="H677" s="37"/>
      <c r="I677" s="38" t="s">
        <v>158</v>
      </c>
      <c r="J677" s="39">
        <f t="shared" si="401"/>
        <v>0</v>
      </c>
      <c r="K677" s="64" t="s">
        <v>1448</v>
      </c>
      <c r="M677" s="64" t="s">
        <v>1449</v>
      </c>
      <c r="P677" s="68">
        <f t="shared" si="398"/>
        <v>0</v>
      </c>
      <c r="Q677" s="78"/>
      <c r="R677" s="71">
        <f t="shared" si="402"/>
        <v>0</v>
      </c>
      <c r="S677" s="32" t="str">
        <f t="shared" si="397"/>
        <v>-</v>
      </c>
      <c r="T677" s="2">
        <v>105.75</v>
      </c>
      <c r="U677" s="2"/>
      <c r="V677" s="49">
        <v>1.25</v>
      </c>
      <c r="W677" s="49">
        <f t="shared" si="403"/>
        <v>132.1875</v>
      </c>
      <c r="X677" s="50">
        <f t="shared" si="404"/>
        <v>0</v>
      </c>
      <c r="Y677" s="63">
        <f t="shared" si="405"/>
        <v>132.1875</v>
      </c>
      <c r="Z677" s="50">
        <f t="shared" si="406"/>
        <v>132.19</v>
      </c>
      <c r="AA677" s="51"/>
      <c r="AB677" s="52">
        <v>0.11</v>
      </c>
      <c r="AC677" s="50">
        <f t="shared" si="407"/>
        <v>0</v>
      </c>
      <c r="AD677" s="50">
        <f t="shared" si="408"/>
        <v>0</v>
      </c>
      <c r="AE677" s="50">
        <f t="shared" si="409"/>
        <v>1.76</v>
      </c>
      <c r="AF677" s="53">
        <f t="shared" si="314"/>
        <v>1.76</v>
      </c>
      <c r="AH677" s="4">
        <f t="shared" si="410"/>
        <v>132.19</v>
      </c>
      <c r="AJ677" s="4">
        <f t="shared" si="411"/>
        <v>132.19</v>
      </c>
      <c r="AL677" s="4">
        <f t="shared" si="412"/>
        <v>132.19</v>
      </c>
      <c r="AN677" s="4">
        <f t="shared" si="399"/>
        <v>132.19</v>
      </c>
      <c r="AO677" s="92"/>
      <c r="AQ677" s="93"/>
      <c r="AS677" s="93"/>
      <c r="AT677" s="93"/>
      <c r="AU677" s="93"/>
    </row>
    <row r="678" spans="1:47" x14ac:dyDescent="0.25">
      <c r="A678" s="201"/>
      <c r="B678" s="199" t="s">
        <v>764</v>
      </c>
      <c r="C678" s="199"/>
      <c r="D678" s="199"/>
      <c r="E678" s="199"/>
      <c r="F678" s="199"/>
      <c r="G678" s="199"/>
      <c r="H678" s="199"/>
      <c r="I678" s="199"/>
      <c r="J678" s="199"/>
      <c r="O678" s="74" t="s">
        <v>764</v>
      </c>
      <c r="P678" s="75"/>
      <c r="Q678" s="76"/>
      <c r="R678" s="71"/>
      <c r="S678" s="71"/>
      <c r="T678"/>
      <c r="U678"/>
      <c r="AB678"/>
      <c r="AC678"/>
      <c r="AD678"/>
      <c r="AE678"/>
      <c r="AN678" s="4"/>
      <c r="AO678" s="92"/>
      <c r="AQ678" s="93"/>
      <c r="AS678" s="93"/>
      <c r="AT678" s="93"/>
      <c r="AU678" s="93"/>
    </row>
    <row r="679" spans="1:47" ht="15" customHeight="1" x14ac:dyDescent="0.25">
      <c r="A679" s="201"/>
      <c r="B679" s="33" t="s">
        <v>541</v>
      </c>
      <c r="C679" s="96" t="s">
        <v>521</v>
      </c>
      <c r="D679" s="35">
        <v>1</v>
      </c>
      <c r="E679" s="86">
        <v>6</v>
      </c>
      <c r="F679" s="36">
        <v>48</v>
      </c>
      <c r="G679" s="59">
        <f>AH679</f>
        <v>354.69</v>
      </c>
      <c r="H679" s="37"/>
      <c r="I679" s="38" t="s">
        <v>158</v>
      </c>
      <c r="J679" s="39">
        <f>G679*H679</f>
        <v>0</v>
      </c>
      <c r="K679" s="64" t="s">
        <v>1450</v>
      </c>
      <c r="M679" s="64" t="s">
        <v>1451</v>
      </c>
      <c r="P679" s="68">
        <f t="shared" si="398"/>
        <v>0</v>
      </c>
      <c r="Q679" s="78"/>
      <c r="R679" s="71">
        <f>IF(Q679&gt;0,Q679,P679)</f>
        <v>0</v>
      </c>
      <c r="S679" s="32" t="str">
        <f t="shared" si="397"/>
        <v>-</v>
      </c>
      <c r="T679" s="2">
        <v>283.75</v>
      </c>
      <c r="U679" s="2"/>
      <c r="V679" s="49">
        <v>1.25</v>
      </c>
      <c r="W679" s="49">
        <f>T679*V679</f>
        <v>354.6875</v>
      </c>
      <c r="X679" s="50">
        <f>R679*0.01</f>
        <v>0</v>
      </c>
      <c r="Y679" s="63">
        <f>W679-(W679*X679)</f>
        <v>354.6875</v>
      </c>
      <c r="Z679" s="50">
        <f>ROUND(Y679,2)</f>
        <v>354.69</v>
      </c>
      <c r="AA679" s="51"/>
      <c r="AB679" s="52">
        <v>0.29170000000000001</v>
      </c>
      <c r="AC679" s="50">
        <f>H679*AB679</f>
        <v>0</v>
      </c>
      <c r="AD679" s="50">
        <f>AC679*$P$7</f>
        <v>0</v>
      </c>
      <c r="AE679" s="50">
        <f>AB679*$P$7</f>
        <v>4.6672000000000002</v>
      </c>
      <c r="AF679" s="53">
        <f t="shared" si="314"/>
        <v>4.67</v>
      </c>
      <c r="AH679" s="4">
        <f t="shared" si="410"/>
        <v>354.69</v>
      </c>
      <c r="AJ679" s="4">
        <f t="shared" si="411"/>
        <v>354.69</v>
      </c>
      <c r="AL679" s="4">
        <f t="shared" si="412"/>
        <v>354.69</v>
      </c>
      <c r="AN679" s="4">
        <f t="shared" si="399"/>
        <v>354.69</v>
      </c>
      <c r="AO679" s="92"/>
      <c r="AQ679" s="93"/>
      <c r="AS679" s="93"/>
      <c r="AT679" s="93"/>
      <c r="AU679" s="93"/>
    </row>
    <row r="680" spans="1:47" ht="15" customHeight="1" x14ac:dyDescent="0.25">
      <c r="A680" s="201"/>
      <c r="B680" s="33" t="s">
        <v>542</v>
      </c>
      <c r="C680" s="96" t="s">
        <v>522</v>
      </c>
      <c r="D680" s="35">
        <v>1</v>
      </c>
      <c r="E680" s="86">
        <v>6</v>
      </c>
      <c r="F680" s="36">
        <v>48</v>
      </c>
      <c r="G680" s="59">
        <f>AH680</f>
        <v>383.84</v>
      </c>
      <c r="H680" s="37"/>
      <c r="I680" s="38" t="s">
        <v>158</v>
      </c>
      <c r="J680" s="39">
        <f>G680*H680</f>
        <v>0</v>
      </c>
      <c r="K680" s="64" t="s">
        <v>1452</v>
      </c>
      <c r="M680" s="64" t="s">
        <v>1453</v>
      </c>
      <c r="P680" s="68">
        <f t="shared" si="398"/>
        <v>0</v>
      </c>
      <c r="Q680" s="78"/>
      <c r="R680" s="71">
        <f>IF(Q680&gt;0,Q680,P680)</f>
        <v>0</v>
      </c>
      <c r="S680" s="32" t="str">
        <f t="shared" si="397"/>
        <v>-</v>
      </c>
      <c r="T680" s="2">
        <v>307.07</v>
      </c>
      <c r="U680" s="2"/>
      <c r="V680" s="49">
        <v>1.25</v>
      </c>
      <c r="W680" s="49">
        <f>T680*V680</f>
        <v>383.83749999999998</v>
      </c>
      <c r="X680" s="50">
        <f>R680*0.01</f>
        <v>0</v>
      </c>
      <c r="Y680" s="63">
        <f>W680-(W680*X680)</f>
        <v>383.83749999999998</v>
      </c>
      <c r="Z680" s="50">
        <f>ROUND(Y680,2)</f>
        <v>383.84</v>
      </c>
      <c r="AA680" s="51"/>
      <c r="AB680" s="52">
        <v>0.33329999999999999</v>
      </c>
      <c r="AC680" s="50">
        <f>H680*AB680</f>
        <v>0</v>
      </c>
      <c r="AD680" s="50">
        <f>AC680*$P$7</f>
        <v>0</v>
      </c>
      <c r="AE680" s="50">
        <f>AB680*$P$7</f>
        <v>5.3327999999999998</v>
      </c>
      <c r="AF680" s="53">
        <f t="shared" si="314"/>
        <v>5.33</v>
      </c>
      <c r="AH680" s="4">
        <f t="shared" si="410"/>
        <v>383.84</v>
      </c>
      <c r="AJ680" s="4">
        <f t="shared" si="411"/>
        <v>383.84</v>
      </c>
      <c r="AL680" s="4">
        <f t="shared" si="412"/>
        <v>383.84</v>
      </c>
      <c r="AN680" s="4">
        <f t="shared" si="399"/>
        <v>383.84</v>
      </c>
      <c r="AO680" s="92"/>
      <c r="AQ680" s="93"/>
      <c r="AS680" s="93"/>
      <c r="AT680" s="93"/>
      <c r="AU680" s="93"/>
    </row>
    <row r="681" spans="1:47" ht="15" customHeight="1" x14ac:dyDescent="0.25">
      <c r="A681" s="201"/>
      <c r="B681" s="33" t="s">
        <v>543</v>
      </c>
      <c r="C681" s="96" t="s">
        <v>523</v>
      </c>
      <c r="D681" s="35">
        <v>1</v>
      </c>
      <c r="E681" s="86">
        <v>6</v>
      </c>
      <c r="F681" s="36">
        <v>48</v>
      </c>
      <c r="G681" s="59">
        <f>AH681</f>
        <v>452.35</v>
      </c>
      <c r="H681" s="37"/>
      <c r="I681" s="38" t="s">
        <v>158</v>
      </c>
      <c r="J681" s="39">
        <f>G681*H681</f>
        <v>0</v>
      </c>
      <c r="K681" s="64" t="s">
        <v>1454</v>
      </c>
      <c r="M681" s="64" t="s">
        <v>1455</v>
      </c>
      <c r="P681" s="68">
        <f t="shared" si="398"/>
        <v>0</v>
      </c>
      <c r="Q681" s="78"/>
      <c r="R681" s="71">
        <f>IF(Q681&gt;0,Q681,P681)</f>
        <v>0</v>
      </c>
      <c r="S681" s="32" t="str">
        <f t="shared" si="397"/>
        <v>-</v>
      </c>
      <c r="T681" s="2">
        <v>361.88</v>
      </c>
      <c r="U681" s="2"/>
      <c r="V681" s="49">
        <v>1.25</v>
      </c>
      <c r="W681" s="49">
        <f>T681*V681</f>
        <v>452.35</v>
      </c>
      <c r="X681" s="50">
        <f>R681*0.01</f>
        <v>0</v>
      </c>
      <c r="Y681" s="63">
        <f>W681-(W681*X681)</f>
        <v>452.35</v>
      </c>
      <c r="Z681" s="50">
        <f>ROUND(Y681,2)</f>
        <v>452.35</v>
      </c>
      <c r="AA681" s="51"/>
      <c r="AB681" s="52">
        <v>0.39579999999999999</v>
      </c>
      <c r="AC681" s="50">
        <f>H681*AB681</f>
        <v>0</v>
      </c>
      <c r="AD681" s="50">
        <f>AC681*$P$7</f>
        <v>0</v>
      </c>
      <c r="AE681" s="50">
        <f>AB681*$P$7</f>
        <v>6.3327999999999998</v>
      </c>
      <c r="AF681" s="53">
        <f t="shared" si="314"/>
        <v>6.33</v>
      </c>
      <c r="AH681" s="4">
        <f t="shared" si="410"/>
        <v>452.35</v>
      </c>
      <c r="AJ681" s="4">
        <f t="shared" si="411"/>
        <v>452.35</v>
      </c>
      <c r="AL681" s="4">
        <f t="shared" si="412"/>
        <v>452.35</v>
      </c>
      <c r="AN681" s="4">
        <f t="shared" si="399"/>
        <v>452.35</v>
      </c>
      <c r="AO681" s="92"/>
      <c r="AQ681" s="93"/>
      <c r="AS681" s="93"/>
      <c r="AT681" s="93"/>
      <c r="AU681" s="93"/>
    </row>
    <row r="682" spans="1:47" ht="15" customHeight="1" x14ac:dyDescent="0.25">
      <c r="A682" s="201"/>
      <c r="B682" s="33" t="s">
        <v>544</v>
      </c>
      <c r="C682" s="34" t="s">
        <v>524</v>
      </c>
      <c r="D682" s="35">
        <v>1</v>
      </c>
      <c r="E682" s="86">
        <v>6</v>
      </c>
      <c r="F682" s="36">
        <v>48</v>
      </c>
      <c r="G682" s="59">
        <f>AH682</f>
        <v>427.76</v>
      </c>
      <c r="H682" s="37"/>
      <c r="I682" s="38" t="s">
        <v>158</v>
      </c>
      <c r="J682" s="39">
        <f>G682*H682</f>
        <v>0</v>
      </c>
      <c r="K682" s="64" t="s">
        <v>1456</v>
      </c>
      <c r="M682" s="64" t="s">
        <v>1457</v>
      </c>
      <c r="P682" s="68">
        <f t="shared" si="398"/>
        <v>0</v>
      </c>
      <c r="Q682" s="78"/>
      <c r="R682" s="71">
        <f>IF(Q682&gt;0,Q682,P682)</f>
        <v>0</v>
      </c>
      <c r="S682" s="32" t="str">
        <f t="shared" si="397"/>
        <v>-</v>
      </c>
      <c r="T682" s="2">
        <v>342.20550000000003</v>
      </c>
      <c r="U682" s="2"/>
      <c r="V682" s="49">
        <v>1.25</v>
      </c>
      <c r="W682" s="49">
        <f>T682*V682</f>
        <v>427.75687500000004</v>
      </c>
      <c r="X682" s="50">
        <f>R682*0.01</f>
        <v>0</v>
      </c>
      <c r="Y682" s="63">
        <f>W682-(W682*X682)</f>
        <v>427.75687500000004</v>
      </c>
      <c r="Z682" s="50">
        <f>ROUND(Y682,2)</f>
        <v>427.76</v>
      </c>
      <c r="AA682" s="51"/>
      <c r="AB682" s="52">
        <v>0.4375</v>
      </c>
      <c r="AC682" s="50">
        <f>H682*AB682</f>
        <v>0</v>
      </c>
      <c r="AD682" s="50">
        <f>AC682*$P$7</f>
        <v>0</v>
      </c>
      <c r="AE682" s="50">
        <f>AB682*$P$7</f>
        <v>7</v>
      </c>
      <c r="AF682" s="53">
        <f t="shared" si="314"/>
        <v>7</v>
      </c>
      <c r="AH682" s="4">
        <f t="shared" si="410"/>
        <v>427.76</v>
      </c>
      <c r="AJ682" s="4">
        <f t="shared" si="411"/>
        <v>427.76</v>
      </c>
      <c r="AL682" s="4">
        <f t="shared" si="412"/>
        <v>427.76</v>
      </c>
      <c r="AN682" s="4">
        <f t="shared" si="399"/>
        <v>427.76</v>
      </c>
      <c r="AO682" s="92"/>
      <c r="AQ682" s="93"/>
      <c r="AS682" s="93"/>
      <c r="AT682" s="93"/>
      <c r="AU682" s="93"/>
    </row>
    <row r="683" spans="1:47" x14ac:dyDescent="0.25">
      <c r="A683" s="201"/>
      <c r="B683" s="199" t="s">
        <v>520</v>
      </c>
      <c r="C683" s="199"/>
      <c r="D683" s="199"/>
      <c r="E683" s="199"/>
      <c r="F683" s="199"/>
      <c r="G683" s="199"/>
      <c r="H683" s="199"/>
      <c r="I683" s="199"/>
      <c r="J683" s="199"/>
      <c r="O683" s="74" t="s">
        <v>520</v>
      </c>
      <c r="P683" s="75"/>
      <c r="Q683" s="76"/>
      <c r="R683" s="71"/>
      <c r="S683" s="71"/>
      <c r="T683"/>
      <c r="U683"/>
      <c r="AB683"/>
      <c r="AC683"/>
      <c r="AD683"/>
      <c r="AE683"/>
      <c r="AN683" s="4"/>
      <c r="AO683" s="92"/>
      <c r="AQ683" s="93"/>
      <c r="AS683" s="93"/>
      <c r="AT683" s="93"/>
      <c r="AU683" s="93"/>
    </row>
    <row r="684" spans="1:47" ht="39.75" customHeight="1" x14ac:dyDescent="0.25">
      <c r="A684" s="201"/>
      <c r="B684" s="33" t="s">
        <v>545</v>
      </c>
      <c r="C684" s="34" t="s">
        <v>525</v>
      </c>
      <c r="D684" s="35">
        <v>1</v>
      </c>
      <c r="E684" s="86">
        <v>6</v>
      </c>
      <c r="F684" s="36">
        <v>36</v>
      </c>
      <c r="G684" s="59">
        <f>AH684</f>
        <v>184.23</v>
      </c>
      <c r="H684" s="37"/>
      <c r="I684" s="38" t="s">
        <v>158</v>
      </c>
      <c r="J684" s="39">
        <f>G684*H684</f>
        <v>0</v>
      </c>
      <c r="K684" s="64" t="s">
        <v>1458</v>
      </c>
      <c r="M684" s="64" t="s">
        <v>1459</v>
      </c>
      <c r="P684" s="68">
        <f t="shared" si="398"/>
        <v>0</v>
      </c>
      <c r="Q684" s="78"/>
      <c r="R684" s="71">
        <f>IF(Q684&gt;0,Q684,P684)</f>
        <v>0</v>
      </c>
      <c r="S684" s="32" t="str">
        <f t="shared" si="397"/>
        <v>-</v>
      </c>
      <c r="T684" s="2">
        <v>147.38249999999999</v>
      </c>
      <c r="U684" s="2"/>
      <c r="V684" s="49">
        <v>1.25</v>
      </c>
      <c r="W684" s="49">
        <f>T684*V684</f>
        <v>184.22812499999998</v>
      </c>
      <c r="X684" s="50">
        <f>R684*0.01</f>
        <v>0</v>
      </c>
      <c r="Y684" s="63">
        <f>W684-(W684*X684)</f>
        <v>184.22812499999998</v>
      </c>
      <c r="Z684" s="50">
        <f>ROUND(Y684,2)</f>
        <v>184.23</v>
      </c>
      <c r="AA684" s="51"/>
      <c r="AB684" s="52">
        <v>0.33329999999999999</v>
      </c>
      <c r="AC684" s="50">
        <f>H684*AB684</f>
        <v>0</v>
      </c>
      <c r="AD684" s="50">
        <f>AC684*$P$7</f>
        <v>0</v>
      </c>
      <c r="AE684" s="50">
        <f>AB684*$P$7</f>
        <v>5.3327999999999998</v>
      </c>
      <c r="AF684" s="53">
        <f>ROUND(AE684,2)</f>
        <v>5.33</v>
      </c>
      <c r="AH684" s="4">
        <f t="shared" si="410"/>
        <v>184.23</v>
      </c>
      <c r="AJ684" s="4">
        <f t="shared" si="411"/>
        <v>184.23</v>
      </c>
      <c r="AL684" s="4">
        <f t="shared" si="412"/>
        <v>184.23</v>
      </c>
      <c r="AN684" s="4">
        <f t="shared" si="399"/>
        <v>184.23</v>
      </c>
      <c r="AO684" s="92"/>
      <c r="AQ684" s="93"/>
      <c r="AS684" s="93"/>
      <c r="AT684" s="93"/>
      <c r="AU684" s="93"/>
    </row>
    <row r="685" spans="1:47" x14ac:dyDescent="0.25">
      <c r="A685" s="202"/>
      <c r="B685" s="199" t="s">
        <v>1639</v>
      </c>
      <c r="C685" s="199"/>
      <c r="D685" s="199"/>
      <c r="E685" s="199"/>
      <c r="F685" s="199"/>
      <c r="G685" s="199"/>
      <c r="H685" s="199"/>
      <c r="I685" s="199"/>
      <c r="J685" s="199"/>
      <c r="O685" s="74" t="s">
        <v>1639</v>
      </c>
      <c r="P685" s="75"/>
      <c r="Q685" s="76"/>
      <c r="R685" s="71"/>
      <c r="S685" s="71"/>
      <c r="T685"/>
      <c r="U685"/>
      <c r="AB685"/>
      <c r="AC685"/>
      <c r="AD685"/>
      <c r="AE685"/>
      <c r="AN685" s="4"/>
      <c r="AO685" s="92"/>
      <c r="AQ685" s="93"/>
      <c r="AS685" s="93"/>
      <c r="AT685" s="93"/>
      <c r="AU685" s="93"/>
    </row>
    <row r="686" spans="1:47" ht="15" customHeight="1" x14ac:dyDescent="0.25">
      <c r="A686" s="203"/>
      <c r="B686" s="33" t="s">
        <v>1640</v>
      </c>
      <c r="C686" s="34" t="s">
        <v>3230</v>
      </c>
      <c r="D686" s="43">
        <v>5</v>
      </c>
      <c r="E686" s="86">
        <v>20</v>
      </c>
      <c r="F686" s="36">
        <v>400</v>
      </c>
      <c r="G686" s="59">
        <f t="shared" ref="G686:G708" si="413">AH686</f>
        <v>87.18</v>
      </c>
      <c r="H686" s="37"/>
      <c r="I686" s="38" t="s">
        <v>158</v>
      </c>
      <c r="J686" s="39">
        <f t="shared" ref="J686:J708" si="414">G686*H686</f>
        <v>0</v>
      </c>
      <c r="K686" s="64" t="s">
        <v>1663</v>
      </c>
      <c r="M686" s="64" t="s">
        <v>1664</v>
      </c>
      <c r="P686" s="68">
        <f t="shared" si="398"/>
        <v>0</v>
      </c>
      <c r="Q686" s="78"/>
      <c r="R686" s="71">
        <f t="shared" ref="R686:R708" si="415">IF(Q686&gt;0,Q686,P686)</f>
        <v>0</v>
      </c>
      <c r="S686" s="32" t="str">
        <f t="shared" si="397"/>
        <v>-</v>
      </c>
      <c r="T686" s="2">
        <v>69.739999999999995</v>
      </c>
      <c r="U686" s="2"/>
      <c r="V686" s="49">
        <v>1.25</v>
      </c>
      <c r="W686" s="49">
        <f t="shared" ref="W686:W708" si="416">T686*V686</f>
        <v>87.174999999999997</v>
      </c>
      <c r="X686" s="50">
        <f t="shared" ref="X686:X708" si="417">R686*0.01</f>
        <v>0</v>
      </c>
      <c r="Y686" s="63">
        <f t="shared" ref="Y686:Y708" si="418">W686-(W686*X686)</f>
        <v>87.174999999999997</v>
      </c>
      <c r="Z686" s="50">
        <f t="shared" ref="Z686:Z708" si="419">ROUND(Y686,2)</f>
        <v>87.18</v>
      </c>
      <c r="AA686" s="51"/>
      <c r="AB686" s="52">
        <v>4.4500000000000005E-2</v>
      </c>
      <c r="AC686" s="50">
        <f t="shared" ref="AC686:AC708" si="420">H686*AB686</f>
        <v>0</v>
      </c>
      <c r="AD686" s="50">
        <f t="shared" ref="AD686:AD708" si="421">AC686*$P$7</f>
        <v>0</v>
      </c>
      <c r="AE686" s="50">
        <f t="shared" ref="AE686:AE708" si="422">AB686*$P$7</f>
        <v>0.71200000000000008</v>
      </c>
      <c r="AF686" s="53">
        <f t="shared" ref="AF686:AF708" si="423">ROUND(AE686,2)</f>
        <v>0.71</v>
      </c>
      <c r="AH686" s="4">
        <f t="shared" si="410"/>
        <v>87.18</v>
      </c>
      <c r="AJ686" s="4">
        <f t="shared" si="411"/>
        <v>87.18</v>
      </c>
      <c r="AL686" s="4">
        <f t="shared" si="412"/>
        <v>87.18</v>
      </c>
      <c r="AN686" s="4">
        <f t="shared" si="399"/>
        <v>87.18</v>
      </c>
      <c r="AO686" s="92"/>
      <c r="AQ686" s="93"/>
      <c r="AS686" s="93"/>
      <c r="AT686" s="93"/>
      <c r="AU686" s="93"/>
    </row>
    <row r="687" spans="1:47" ht="15" customHeight="1" x14ac:dyDescent="0.25">
      <c r="A687" s="203"/>
      <c r="B687" s="33" t="s">
        <v>1641</v>
      </c>
      <c r="C687" s="34" t="s">
        <v>3231</v>
      </c>
      <c r="D687" s="43">
        <v>5</v>
      </c>
      <c r="E687" s="86">
        <v>20</v>
      </c>
      <c r="F687" s="36">
        <v>400</v>
      </c>
      <c r="G687" s="59">
        <f t="shared" si="413"/>
        <v>87.18</v>
      </c>
      <c r="H687" s="37"/>
      <c r="I687" s="38" t="s">
        <v>158</v>
      </c>
      <c r="J687" s="39">
        <f t="shared" si="414"/>
        <v>0</v>
      </c>
      <c r="K687" s="64" t="s">
        <v>1665</v>
      </c>
      <c r="M687" s="64" t="s">
        <v>1666</v>
      </c>
      <c r="P687" s="68">
        <f t="shared" si="398"/>
        <v>0</v>
      </c>
      <c r="Q687" s="78"/>
      <c r="R687" s="71">
        <f t="shared" si="415"/>
        <v>0</v>
      </c>
      <c r="S687" s="32" t="str">
        <f t="shared" si="397"/>
        <v>-</v>
      </c>
      <c r="T687" s="2">
        <v>69.739999999999995</v>
      </c>
      <c r="U687" s="2"/>
      <c r="V687" s="49">
        <v>1.25</v>
      </c>
      <c r="W687" s="49">
        <f t="shared" si="416"/>
        <v>87.174999999999997</v>
      </c>
      <c r="X687" s="50">
        <f t="shared" si="417"/>
        <v>0</v>
      </c>
      <c r="Y687" s="63">
        <f t="shared" si="418"/>
        <v>87.174999999999997</v>
      </c>
      <c r="Z687" s="50">
        <f t="shared" si="419"/>
        <v>87.18</v>
      </c>
      <c r="AA687" s="51"/>
      <c r="AB687" s="52">
        <v>4.4500000000000005E-2</v>
      </c>
      <c r="AC687" s="50">
        <f t="shared" si="420"/>
        <v>0</v>
      </c>
      <c r="AD687" s="50">
        <f t="shared" si="421"/>
        <v>0</v>
      </c>
      <c r="AE687" s="50">
        <f t="shared" si="422"/>
        <v>0.71200000000000008</v>
      </c>
      <c r="AF687" s="53">
        <f t="shared" si="423"/>
        <v>0.71</v>
      </c>
      <c r="AH687" s="4">
        <f t="shared" si="410"/>
        <v>87.18</v>
      </c>
      <c r="AJ687" s="4">
        <f t="shared" si="411"/>
        <v>87.18</v>
      </c>
      <c r="AL687" s="4">
        <f t="shared" si="412"/>
        <v>87.18</v>
      </c>
      <c r="AN687" s="4">
        <f t="shared" si="399"/>
        <v>87.18</v>
      </c>
      <c r="AO687" s="92"/>
      <c r="AQ687" s="93"/>
      <c r="AS687" s="93"/>
      <c r="AT687" s="93"/>
      <c r="AU687" s="93"/>
    </row>
    <row r="688" spans="1:47" ht="15" customHeight="1" x14ac:dyDescent="0.25">
      <c r="A688" s="203"/>
      <c r="B688" s="33" t="s">
        <v>1642</v>
      </c>
      <c r="C688" s="34" t="s">
        <v>3232</v>
      </c>
      <c r="D688" s="43">
        <v>5</v>
      </c>
      <c r="E688" s="86">
        <v>20</v>
      </c>
      <c r="F688" s="36">
        <v>400</v>
      </c>
      <c r="G688" s="59">
        <f t="shared" si="413"/>
        <v>87.18</v>
      </c>
      <c r="H688" s="37"/>
      <c r="I688" s="38" t="s">
        <v>158</v>
      </c>
      <c r="J688" s="39">
        <f t="shared" si="414"/>
        <v>0</v>
      </c>
      <c r="K688" s="64" t="s">
        <v>1667</v>
      </c>
      <c r="M688" s="64" t="s">
        <v>1668</v>
      </c>
      <c r="P688" s="68">
        <f t="shared" si="398"/>
        <v>0</v>
      </c>
      <c r="Q688" s="78"/>
      <c r="R688" s="71">
        <f t="shared" si="415"/>
        <v>0</v>
      </c>
      <c r="S688" s="32" t="str">
        <f t="shared" si="397"/>
        <v>-</v>
      </c>
      <c r="T688" s="2">
        <v>69.739999999999995</v>
      </c>
      <c r="U688" s="2"/>
      <c r="V688" s="49">
        <v>1.25</v>
      </c>
      <c r="W688" s="49">
        <f t="shared" si="416"/>
        <v>87.174999999999997</v>
      </c>
      <c r="X688" s="50">
        <f t="shared" si="417"/>
        <v>0</v>
      </c>
      <c r="Y688" s="63">
        <f t="shared" si="418"/>
        <v>87.174999999999997</v>
      </c>
      <c r="Z688" s="50">
        <f t="shared" si="419"/>
        <v>87.18</v>
      </c>
      <c r="AA688" s="51"/>
      <c r="AB688" s="52">
        <v>4.4500000000000005E-2</v>
      </c>
      <c r="AC688" s="50">
        <f t="shared" si="420"/>
        <v>0</v>
      </c>
      <c r="AD688" s="50">
        <f t="shared" si="421"/>
        <v>0</v>
      </c>
      <c r="AE688" s="50">
        <f t="shared" si="422"/>
        <v>0.71200000000000008</v>
      </c>
      <c r="AF688" s="53">
        <f t="shared" si="423"/>
        <v>0.71</v>
      </c>
      <c r="AH688" s="4">
        <f t="shared" si="410"/>
        <v>87.18</v>
      </c>
      <c r="AJ688" s="4">
        <f t="shared" si="411"/>
        <v>87.18</v>
      </c>
      <c r="AL688" s="4">
        <f t="shared" si="412"/>
        <v>87.18</v>
      </c>
      <c r="AN688" s="4">
        <f t="shared" si="399"/>
        <v>87.18</v>
      </c>
      <c r="AO688" s="92"/>
      <c r="AQ688" s="93"/>
      <c r="AS688" s="93"/>
      <c r="AT688" s="93"/>
      <c r="AU688" s="93"/>
    </row>
    <row r="689" spans="1:47" ht="15" customHeight="1" x14ac:dyDescent="0.25">
      <c r="A689" s="203"/>
      <c r="B689" s="33" t="s">
        <v>1643</v>
      </c>
      <c r="C689" s="34" t="s">
        <v>3233</v>
      </c>
      <c r="D689" s="43">
        <v>5</v>
      </c>
      <c r="E689" s="86">
        <v>20</v>
      </c>
      <c r="F689" s="36">
        <v>400</v>
      </c>
      <c r="G689" s="59">
        <f t="shared" si="413"/>
        <v>87.18</v>
      </c>
      <c r="H689" s="37"/>
      <c r="I689" s="38" t="s">
        <v>158</v>
      </c>
      <c r="J689" s="39">
        <f t="shared" si="414"/>
        <v>0</v>
      </c>
      <c r="K689" s="64" t="s">
        <v>1669</v>
      </c>
      <c r="M689" s="64" t="s">
        <v>1670</v>
      </c>
      <c r="P689" s="68">
        <f t="shared" si="398"/>
        <v>0</v>
      </c>
      <c r="Q689" s="78"/>
      <c r="R689" s="71">
        <f t="shared" si="415"/>
        <v>0</v>
      </c>
      <c r="S689" s="32" t="str">
        <f t="shared" si="397"/>
        <v>-</v>
      </c>
      <c r="T689" s="2">
        <v>69.739999999999995</v>
      </c>
      <c r="U689" s="2"/>
      <c r="V689" s="49">
        <v>1.25</v>
      </c>
      <c r="W689" s="49">
        <f t="shared" si="416"/>
        <v>87.174999999999997</v>
      </c>
      <c r="X689" s="50">
        <f t="shared" si="417"/>
        <v>0</v>
      </c>
      <c r="Y689" s="63">
        <f t="shared" si="418"/>
        <v>87.174999999999997</v>
      </c>
      <c r="Z689" s="50">
        <f t="shared" si="419"/>
        <v>87.18</v>
      </c>
      <c r="AA689" s="51"/>
      <c r="AB689" s="52">
        <v>4.4500000000000005E-2</v>
      </c>
      <c r="AC689" s="50">
        <f t="shared" si="420"/>
        <v>0</v>
      </c>
      <c r="AD689" s="50">
        <f t="shared" si="421"/>
        <v>0</v>
      </c>
      <c r="AE689" s="50">
        <f t="shared" si="422"/>
        <v>0.71200000000000008</v>
      </c>
      <c r="AF689" s="53">
        <f t="shared" si="423"/>
        <v>0.71</v>
      </c>
      <c r="AH689" s="4">
        <f t="shared" si="410"/>
        <v>87.18</v>
      </c>
      <c r="AJ689" s="4">
        <f t="shared" si="411"/>
        <v>87.18</v>
      </c>
      <c r="AL689" s="4">
        <f t="shared" si="412"/>
        <v>87.18</v>
      </c>
      <c r="AN689" s="4">
        <f t="shared" si="399"/>
        <v>87.18</v>
      </c>
      <c r="AO689" s="92"/>
      <c r="AQ689" s="93"/>
      <c r="AS689" s="93"/>
      <c r="AT689" s="93"/>
      <c r="AU689" s="93"/>
    </row>
    <row r="690" spans="1:47" ht="15" customHeight="1" x14ac:dyDescent="0.25">
      <c r="A690" s="203"/>
      <c r="B690" s="33" t="s">
        <v>1644</v>
      </c>
      <c r="C690" s="34" t="s">
        <v>3234</v>
      </c>
      <c r="D690" s="43">
        <v>5</v>
      </c>
      <c r="E690" s="86">
        <v>20</v>
      </c>
      <c r="F690" s="36">
        <v>400</v>
      </c>
      <c r="G690" s="59">
        <f t="shared" si="413"/>
        <v>87.18</v>
      </c>
      <c r="H690" s="37"/>
      <c r="I690" s="38" t="s">
        <v>158</v>
      </c>
      <c r="J690" s="39">
        <f t="shared" si="414"/>
        <v>0</v>
      </c>
      <c r="K690" s="64" t="s">
        <v>1671</v>
      </c>
      <c r="M690" s="64" t="s">
        <v>1672</v>
      </c>
      <c r="P690" s="68">
        <f t="shared" si="398"/>
        <v>0</v>
      </c>
      <c r="Q690" s="78"/>
      <c r="R690" s="71">
        <f t="shared" si="415"/>
        <v>0</v>
      </c>
      <c r="S690" s="32" t="str">
        <f t="shared" si="397"/>
        <v>-</v>
      </c>
      <c r="T690" s="2">
        <v>69.739999999999995</v>
      </c>
      <c r="U690" s="2"/>
      <c r="V690" s="49">
        <v>1.25</v>
      </c>
      <c r="W690" s="49">
        <f t="shared" si="416"/>
        <v>87.174999999999997</v>
      </c>
      <c r="X690" s="50">
        <f t="shared" si="417"/>
        <v>0</v>
      </c>
      <c r="Y690" s="63">
        <f t="shared" si="418"/>
        <v>87.174999999999997</v>
      </c>
      <c r="Z690" s="50">
        <f t="shared" si="419"/>
        <v>87.18</v>
      </c>
      <c r="AA690" s="51"/>
      <c r="AB690" s="52">
        <v>4.4500000000000005E-2</v>
      </c>
      <c r="AC690" s="50">
        <f t="shared" si="420"/>
        <v>0</v>
      </c>
      <c r="AD690" s="50">
        <f t="shared" si="421"/>
        <v>0</v>
      </c>
      <c r="AE690" s="50">
        <f t="shared" si="422"/>
        <v>0.71200000000000008</v>
      </c>
      <c r="AF690" s="53">
        <f t="shared" si="423"/>
        <v>0.71</v>
      </c>
      <c r="AH690" s="4">
        <f t="shared" si="410"/>
        <v>87.18</v>
      </c>
      <c r="AJ690" s="4">
        <f t="shared" si="411"/>
        <v>87.18</v>
      </c>
      <c r="AL690" s="4">
        <f t="shared" si="412"/>
        <v>87.18</v>
      </c>
      <c r="AN690" s="4">
        <f t="shared" si="399"/>
        <v>87.18</v>
      </c>
      <c r="AO690" s="92"/>
      <c r="AQ690" s="93"/>
      <c r="AS690" s="93"/>
      <c r="AT690" s="93"/>
      <c r="AU690" s="93"/>
    </row>
    <row r="691" spans="1:47" ht="15" customHeight="1" x14ac:dyDescent="0.25">
      <c r="A691" s="203"/>
      <c r="B691" s="33" t="s">
        <v>1645</v>
      </c>
      <c r="C691" s="34" t="s">
        <v>3235</v>
      </c>
      <c r="D691" s="43">
        <v>5</v>
      </c>
      <c r="E691" s="86">
        <v>20</v>
      </c>
      <c r="F691" s="36">
        <v>400</v>
      </c>
      <c r="G691" s="59">
        <f t="shared" si="413"/>
        <v>60.54</v>
      </c>
      <c r="H691" s="37"/>
      <c r="I691" s="38" t="s">
        <v>158</v>
      </c>
      <c r="J691" s="39">
        <f t="shared" si="414"/>
        <v>0</v>
      </c>
      <c r="K691" s="64" t="s">
        <v>1673</v>
      </c>
      <c r="M691" s="64" t="s">
        <v>1674</v>
      </c>
      <c r="P691" s="68">
        <f t="shared" si="398"/>
        <v>0</v>
      </c>
      <c r="Q691" s="78"/>
      <c r="R691" s="71">
        <f t="shared" si="415"/>
        <v>0</v>
      </c>
      <c r="S691" s="32" t="str">
        <f t="shared" si="397"/>
        <v>-</v>
      </c>
      <c r="T691" s="2">
        <v>48.43</v>
      </c>
      <c r="U691" s="2"/>
      <c r="V691" s="49">
        <v>1.25</v>
      </c>
      <c r="W691" s="49">
        <f t="shared" si="416"/>
        <v>60.537500000000001</v>
      </c>
      <c r="X691" s="50">
        <f t="shared" si="417"/>
        <v>0</v>
      </c>
      <c r="Y691" s="63">
        <f t="shared" si="418"/>
        <v>60.537500000000001</v>
      </c>
      <c r="Z691" s="50">
        <f t="shared" si="419"/>
        <v>60.54</v>
      </c>
      <c r="AA691" s="51"/>
      <c r="AB691" s="52">
        <v>4.4500000000000005E-2</v>
      </c>
      <c r="AC691" s="50">
        <f t="shared" si="420"/>
        <v>0</v>
      </c>
      <c r="AD691" s="50">
        <f t="shared" si="421"/>
        <v>0</v>
      </c>
      <c r="AE691" s="50">
        <f t="shared" si="422"/>
        <v>0.71200000000000008</v>
      </c>
      <c r="AF691" s="53">
        <f t="shared" si="423"/>
        <v>0.71</v>
      </c>
      <c r="AH691" s="4">
        <f t="shared" si="410"/>
        <v>60.54</v>
      </c>
      <c r="AJ691" s="4">
        <f t="shared" si="411"/>
        <v>60.54</v>
      </c>
      <c r="AL691" s="4">
        <f t="shared" si="412"/>
        <v>60.54</v>
      </c>
      <c r="AN691" s="4">
        <f t="shared" si="399"/>
        <v>60.54</v>
      </c>
      <c r="AO691" s="92"/>
      <c r="AQ691" s="93"/>
      <c r="AS691" s="93"/>
      <c r="AT691" s="93"/>
      <c r="AU691" s="93"/>
    </row>
    <row r="692" spans="1:47" ht="15" customHeight="1" x14ac:dyDescent="0.25">
      <c r="A692" s="203"/>
      <c r="B692" s="33" t="s">
        <v>1646</v>
      </c>
      <c r="C692" s="96" t="s">
        <v>3236</v>
      </c>
      <c r="D692" s="43">
        <v>5</v>
      </c>
      <c r="E692" s="86">
        <v>20</v>
      </c>
      <c r="F692" s="36">
        <v>400</v>
      </c>
      <c r="G692" s="59">
        <f t="shared" si="413"/>
        <v>60.54</v>
      </c>
      <c r="H692" s="37"/>
      <c r="I692" s="38" t="s">
        <v>158</v>
      </c>
      <c r="J692" s="39">
        <f t="shared" si="414"/>
        <v>0</v>
      </c>
      <c r="K692" s="64" t="s">
        <v>1675</v>
      </c>
      <c r="M692" s="64" t="s">
        <v>1676</v>
      </c>
      <c r="P692" s="68">
        <f t="shared" si="398"/>
        <v>0</v>
      </c>
      <c r="Q692" s="78"/>
      <c r="R692" s="71">
        <f t="shared" si="415"/>
        <v>0</v>
      </c>
      <c r="S692" s="32" t="str">
        <f t="shared" si="397"/>
        <v>-</v>
      </c>
      <c r="T692" s="2">
        <v>48.43</v>
      </c>
      <c r="U692" s="2"/>
      <c r="V692" s="49">
        <v>1.25</v>
      </c>
      <c r="W692" s="49">
        <f t="shared" si="416"/>
        <v>60.537500000000001</v>
      </c>
      <c r="X692" s="50">
        <f t="shared" si="417"/>
        <v>0</v>
      </c>
      <c r="Y692" s="63">
        <f t="shared" si="418"/>
        <v>60.537500000000001</v>
      </c>
      <c r="Z692" s="50">
        <f t="shared" si="419"/>
        <v>60.54</v>
      </c>
      <c r="AA692" s="51"/>
      <c r="AB692" s="52">
        <v>4.4500000000000005E-2</v>
      </c>
      <c r="AC692" s="50">
        <f t="shared" si="420"/>
        <v>0</v>
      </c>
      <c r="AD692" s="50">
        <f t="shared" si="421"/>
        <v>0</v>
      </c>
      <c r="AE692" s="50">
        <f t="shared" si="422"/>
        <v>0.71200000000000008</v>
      </c>
      <c r="AF692" s="53">
        <f t="shared" si="423"/>
        <v>0.71</v>
      </c>
      <c r="AH692" s="4">
        <f t="shared" si="410"/>
        <v>60.54</v>
      </c>
      <c r="AJ692" s="4">
        <f t="shared" si="411"/>
        <v>60.54</v>
      </c>
      <c r="AL692" s="4">
        <f t="shared" si="412"/>
        <v>60.54</v>
      </c>
      <c r="AN692" s="4">
        <f t="shared" si="399"/>
        <v>60.54</v>
      </c>
      <c r="AO692" s="92"/>
      <c r="AQ692" s="93"/>
      <c r="AS692" s="93"/>
      <c r="AT692" s="93"/>
      <c r="AU692" s="93"/>
    </row>
    <row r="693" spans="1:47" ht="15" customHeight="1" x14ac:dyDescent="0.25">
      <c r="A693" s="203"/>
      <c r="B693" s="33" t="s">
        <v>1647</v>
      </c>
      <c r="C693" s="96" t="s">
        <v>3237</v>
      </c>
      <c r="D693" s="43">
        <v>5</v>
      </c>
      <c r="E693" s="86">
        <v>20</v>
      </c>
      <c r="F693" s="36">
        <v>400</v>
      </c>
      <c r="G693" s="59">
        <f t="shared" si="413"/>
        <v>59.93</v>
      </c>
      <c r="H693" s="37"/>
      <c r="I693" s="38" t="s">
        <v>158</v>
      </c>
      <c r="J693" s="39">
        <f t="shared" si="414"/>
        <v>0</v>
      </c>
      <c r="K693" s="64" t="s">
        <v>1677</v>
      </c>
      <c r="M693" s="64" t="s">
        <v>1678</v>
      </c>
      <c r="P693" s="68">
        <f t="shared" si="398"/>
        <v>0</v>
      </c>
      <c r="Q693" s="78"/>
      <c r="R693" s="71">
        <f t="shared" si="415"/>
        <v>0</v>
      </c>
      <c r="S693" s="32" t="str">
        <f t="shared" si="397"/>
        <v>-</v>
      </c>
      <c r="T693" s="2">
        <v>47.94</v>
      </c>
      <c r="U693" s="2"/>
      <c r="V693" s="49">
        <v>1.25</v>
      </c>
      <c r="W693" s="49">
        <f t="shared" si="416"/>
        <v>59.924999999999997</v>
      </c>
      <c r="X693" s="50">
        <f t="shared" si="417"/>
        <v>0</v>
      </c>
      <c r="Y693" s="63">
        <f t="shared" si="418"/>
        <v>59.924999999999997</v>
      </c>
      <c r="Z693" s="50">
        <f t="shared" si="419"/>
        <v>59.93</v>
      </c>
      <c r="AA693" s="51"/>
      <c r="AB693" s="52">
        <v>4.4500000000000005E-2</v>
      </c>
      <c r="AC693" s="50">
        <f t="shared" si="420"/>
        <v>0</v>
      </c>
      <c r="AD693" s="50">
        <f t="shared" si="421"/>
        <v>0</v>
      </c>
      <c r="AE693" s="50">
        <f t="shared" si="422"/>
        <v>0.71200000000000008</v>
      </c>
      <c r="AF693" s="53">
        <f t="shared" si="423"/>
        <v>0.71</v>
      </c>
      <c r="AH693" s="4">
        <f t="shared" si="410"/>
        <v>59.93</v>
      </c>
      <c r="AJ693" s="4">
        <f t="shared" si="411"/>
        <v>59.93</v>
      </c>
      <c r="AL693" s="4">
        <f t="shared" si="412"/>
        <v>59.93</v>
      </c>
      <c r="AN693" s="4">
        <f t="shared" si="399"/>
        <v>59.93</v>
      </c>
      <c r="AO693" s="92"/>
      <c r="AQ693" s="93"/>
      <c r="AS693" s="93"/>
      <c r="AT693" s="93"/>
      <c r="AU693" s="93"/>
    </row>
    <row r="694" spans="1:47" ht="15" customHeight="1" x14ac:dyDescent="0.25">
      <c r="A694" s="203"/>
      <c r="B694" s="33" t="s">
        <v>1648</v>
      </c>
      <c r="C694" s="96" t="s">
        <v>3238</v>
      </c>
      <c r="D694" s="43">
        <v>5</v>
      </c>
      <c r="E694" s="86">
        <v>20</v>
      </c>
      <c r="F694" s="36">
        <v>400</v>
      </c>
      <c r="G694" s="59">
        <f t="shared" si="413"/>
        <v>59.93</v>
      </c>
      <c r="H694" s="37"/>
      <c r="I694" s="38" t="s">
        <v>158</v>
      </c>
      <c r="J694" s="39">
        <f t="shared" si="414"/>
        <v>0</v>
      </c>
      <c r="K694" s="64" t="s">
        <v>1679</v>
      </c>
      <c r="M694" s="64" t="s">
        <v>1680</v>
      </c>
      <c r="P694" s="68">
        <f t="shared" si="398"/>
        <v>0</v>
      </c>
      <c r="Q694" s="78"/>
      <c r="R694" s="71">
        <f t="shared" si="415"/>
        <v>0</v>
      </c>
      <c r="S694" s="32" t="str">
        <f t="shared" si="397"/>
        <v>-</v>
      </c>
      <c r="T694" s="2">
        <v>47.94</v>
      </c>
      <c r="U694" s="2"/>
      <c r="V694" s="49">
        <v>1.25</v>
      </c>
      <c r="W694" s="49">
        <f t="shared" si="416"/>
        <v>59.924999999999997</v>
      </c>
      <c r="X694" s="50">
        <f t="shared" si="417"/>
        <v>0</v>
      </c>
      <c r="Y694" s="63">
        <f t="shared" si="418"/>
        <v>59.924999999999997</v>
      </c>
      <c r="Z694" s="50">
        <f t="shared" si="419"/>
        <v>59.93</v>
      </c>
      <c r="AA694" s="51"/>
      <c r="AB694" s="52">
        <v>4.4500000000000005E-2</v>
      </c>
      <c r="AC694" s="50">
        <f t="shared" si="420"/>
        <v>0</v>
      </c>
      <c r="AD694" s="50">
        <f t="shared" si="421"/>
        <v>0</v>
      </c>
      <c r="AE694" s="50">
        <f t="shared" si="422"/>
        <v>0.71200000000000008</v>
      </c>
      <c r="AF694" s="53">
        <f t="shared" si="423"/>
        <v>0.71</v>
      </c>
      <c r="AH694" s="4">
        <f t="shared" si="410"/>
        <v>59.93</v>
      </c>
      <c r="AJ694" s="4">
        <f t="shared" si="411"/>
        <v>59.93</v>
      </c>
      <c r="AL694" s="4">
        <f t="shared" si="412"/>
        <v>59.93</v>
      </c>
      <c r="AN694" s="4">
        <f t="shared" si="399"/>
        <v>59.93</v>
      </c>
      <c r="AO694" s="92"/>
      <c r="AQ694" s="93"/>
      <c r="AS694" s="93"/>
      <c r="AT694" s="93"/>
      <c r="AU694" s="93"/>
    </row>
    <row r="695" spans="1:47" ht="15" customHeight="1" x14ac:dyDescent="0.25">
      <c r="A695" s="203"/>
      <c r="B695" s="33" t="s">
        <v>1649</v>
      </c>
      <c r="C695" s="96" t="s">
        <v>3239</v>
      </c>
      <c r="D695" s="43">
        <v>5</v>
      </c>
      <c r="E695" s="86">
        <v>20</v>
      </c>
      <c r="F695" s="36">
        <v>400</v>
      </c>
      <c r="G695" s="59">
        <f t="shared" si="413"/>
        <v>59.93</v>
      </c>
      <c r="H695" s="37"/>
      <c r="I695" s="38" t="s">
        <v>158</v>
      </c>
      <c r="J695" s="39">
        <f t="shared" si="414"/>
        <v>0</v>
      </c>
      <c r="K695" s="64" t="s">
        <v>1681</v>
      </c>
      <c r="M695" s="64" t="s">
        <v>1682</v>
      </c>
      <c r="P695" s="68">
        <f t="shared" si="398"/>
        <v>0</v>
      </c>
      <c r="Q695" s="78"/>
      <c r="R695" s="71">
        <f t="shared" si="415"/>
        <v>0</v>
      </c>
      <c r="S695" s="32" t="str">
        <f t="shared" si="397"/>
        <v>-</v>
      </c>
      <c r="T695" s="2">
        <v>47.94</v>
      </c>
      <c r="U695" s="2"/>
      <c r="V695" s="49">
        <v>1.25</v>
      </c>
      <c r="W695" s="49">
        <f t="shared" si="416"/>
        <v>59.924999999999997</v>
      </c>
      <c r="X695" s="50">
        <f t="shared" si="417"/>
        <v>0</v>
      </c>
      <c r="Y695" s="63">
        <f t="shared" si="418"/>
        <v>59.924999999999997</v>
      </c>
      <c r="Z695" s="50">
        <f t="shared" si="419"/>
        <v>59.93</v>
      </c>
      <c r="AA695" s="51"/>
      <c r="AB695" s="52">
        <v>4.4500000000000005E-2</v>
      </c>
      <c r="AC695" s="50">
        <f t="shared" si="420"/>
        <v>0</v>
      </c>
      <c r="AD695" s="50">
        <f t="shared" si="421"/>
        <v>0</v>
      </c>
      <c r="AE695" s="50">
        <f t="shared" si="422"/>
        <v>0.71200000000000008</v>
      </c>
      <c r="AF695" s="53">
        <f t="shared" si="423"/>
        <v>0.71</v>
      </c>
      <c r="AH695" s="4">
        <f t="shared" si="410"/>
        <v>59.93</v>
      </c>
      <c r="AJ695" s="4">
        <f t="shared" si="411"/>
        <v>59.93</v>
      </c>
      <c r="AL695" s="4">
        <f t="shared" si="412"/>
        <v>59.93</v>
      </c>
      <c r="AN695" s="4">
        <f t="shared" si="399"/>
        <v>59.93</v>
      </c>
      <c r="AO695" s="92"/>
      <c r="AQ695" s="93"/>
      <c r="AS695" s="93"/>
      <c r="AT695" s="93"/>
      <c r="AU695" s="93"/>
    </row>
    <row r="696" spans="1:47" ht="15" customHeight="1" x14ac:dyDescent="0.25">
      <c r="A696" s="203"/>
      <c r="B696" s="33" t="s">
        <v>1650</v>
      </c>
      <c r="C696" s="96" t="s">
        <v>3240</v>
      </c>
      <c r="D696" s="43">
        <v>5</v>
      </c>
      <c r="E696" s="86">
        <v>20</v>
      </c>
      <c r="F696" s="36">
        <v>400</v>
      </c>
      <c r="G696" s="59">
        <f t="shared" si="413"/>
        <v>59.93</v>
      </c>
      <c r="H696" s="37"/>
      <c r="I696" s="38" t="s">
        <v>158</v>
      </c>
      <c r="J696" s="39">
        <f t="shared" si="414"/>
        <v>0</v>
      </c>
      <c r="K696" s="64" t="s">
        <v>1683</v>
      </c>
      <c r="M696" s="64" t="s">
        <v>1684</v>
      </c>
      <c r="P696" s="68">
        <f t="shared" si="398"/>
        <v>0</v>
      </c>
      <c r="Q696" s="78"/>
      <c r="R696" s="71">
        <f t="shared" si="415"/>
        <v>0</v>
      </c>
      <c r="S696" s="32" t="str">
        <f t="shared" si="397"/>
        <v>-</v>
      </c>
      <c r="T696" s="2">
        <v>47.94</v>
      </c>
      <c r="U696" s="2"/>
      <c r="V696" s="49">
        <v>1.25</v>
      </c>
      <c r="W696" s="49">
        <f t="shared" si="416"/>
        <v>59.924999999999997</v>
      </c>
      <c r="X696" s="50">
        <f t="shared" si="417"/>
        <v>0</v>
      </c>
      <c r="Y696" s="63">
        <f t="shared" si="418"/>
        <v>59.924999999999997</v>
      </c>
      <c r="Z696" s="50">
        <f t="shared" si="419"/>
        <v>59.93</v>
      </c>
      <c r="AA696" s="51"/>
      <c r="AB696" s="52">
        <v>4.4500000000000005E-2</v>
      </c>
      <c r="AC696" s="50">
        <f t="shared" si="420"/>
        <v>0</v>
      </c>
      <c r="AD696" s="50">
        <f t="shared" si="421"/>
        <v>0</v>
      </c>
      <c r="AE696" s="50">
        <f t="shared" si="422"/>
        <v>0.71200000000000008</v>
      </c>
      <c r="AF696" s="53">
        <f t="shared" si="423"/>
        <v>0.71</v>
      </c>
      <c r="AH696" s="4">
        <f t="shared" si="410"/>
        <v>59.93</v>
      </c>
      <c r="AJ696" s="4">
        <f t="shared" si="411"/>
        <v>59.93</v>
      </c>
      <c r="AL696" s="4">
        <f t="shared" si="412"/>
        <v>59.93</v>
      </c>
      <c r="AN696" s="4">
        <f t="shared" si="399"/>
        <v>59.93</v>
      </c>
      <c r="AO696" s="92"/>
      <c r="AQ696" s="93"/>
      <c r="AS696" s="93"/>
      <c r="AT696" s="93"/>
      <c r="AU696" s="93"/>
    </row>
    <row r="697" spans="1:47" ht="15" customHeight="1" x14ac:dyDescent="0.25">
      <c r="A697" s="203"/>
      <c r="B697" s="33" t="s">
        <v>1651</v>
      </c>
      <c r="C697" s="96" t="s">
        <v>3241</v>
      </c>
      <c r="D697" s="43">
        <v>5</v>
      </c>
      <c r="E697" s="86">
        <v>20</v>
      </c>
      <c r="F697" s="36">
        <v>400</v>
      </c>
      <c r="G697" s="59">
        <f t="shared" si="413"/>
        <v>59.93</v>
      </c>
      <c r="H697" s="37"/>
      <c r="I697" s="38" t="s">
        <v>158</v>
      </c>
      <c r="J697" s="39">
        <f t="shared" si="414"/>
        <v>0</v>
      </c>
      <c r="K697" s="64" t="s">
        <v>1685</v>
      </c>
      <c r="M697" s="64" t="s">
        <v>1686</v>
      </c>
      <c r="P697" s="68">
        <f t="shared" si="398"/>
        <v>0</v>
      </c>
      <c r="Q697" s="78"/>
      <c r="R697" s="71">
        <f t="shared" si="415"/>
        <v>0</v>
      </c>
      <c r="S697" s="32" t="str">
        <f t="shared" si="397"/>
        <v>-</v>
      </c>
      <c r="T697" s="2">
        <v>47.94</v>
      </c>
      <c r="U697" s="2"/>
      <c r="V697" s="49">
        <v>1.25</v>
      </c>
      <c r="W697" s="49">
        <f t="shared" si="416"/>
        <v>59.924999999999997</v>
      </c>
      <c r="X697" s="50">
        <f t="shared" si="417"/>
        <v>0</v>
      </c>
      <c r="Y697" s="63">
        <f t="shared" si="418"/>
        <v>59.924999999999997</v>
      </c>
      <c r="Z697" s="50">
        <f t="shared" si="419"/>
        <v>59.93</v>
      </c>
      <c r="AA697" s="51"/>
      <c r="AB697" s="52">
        <v>4.4500000000000005E-2</v>
      </c>
      <c r="AC697" s="50">
        <f t="shared" si="420"/>
        <v>0</v>
      </c>
      <c r="AD697" s="50">
        <f t="shared" si="421"/>
        <v>0</v>
      </c>
      <c r="AE697" s="50">
        <f t="shared" si="422"/>
        <v>0.71200000000000008</v>
      </c>
      <c r="AF697" s="53">
        <f t="shared" si="423"/>
        <v>0.71</v>
      </c>
      <c r="AH697" s="4">
        <f t="shared" si="410"/>
        <v>59.93</v>
      </c>
      <c r="AJ697" s="4">
        <f t="shared" si="411"/>
        <v>59.93</v>
      </c>
      <c r="AL697" s="4">
        <f t="shared" si="412"/>
        <v>59.93</v>
      </c>
      <c r="AN697" s="4">
        <f t="shared" si="399"/>
        <v>59.93</v>
      </c>
      <c r="AO697" s="92"/>
      <c r="AQ697" s="93"/>
      <c r="AS697" s="93"/>
      <c r="AT697" s="93"/>
      <c r="AU697" s="93"/>
    </row>
    <row r="698" spans="1:47" ht="15" customHeight="1" x14ac:dyDescent="0.25">
      <c r="A698" s="203"/>
      <c r="B698" s="33" t="s">
        <v>1652</v>
      </c>
      <c r="C698" s="96" t="s">
        <v>3242</v>
      </c>
      <c r="D698" s="43">
        <v>5</v>
      </c>
      <c r="E698" s="86">
        <v>20</v>
      </c>
      <c r="F698" s="36">
        <v>400</v>
      </c>
      <c r="G698" s="59">
        <f t="shared" si="413"/>
        <v>60.54</v>
      </c>
      <c r="H698" s="37"/>
      <c r="I698" s="38" t="s">
        <v>158</v>
      </c>
      <c r="J698" s="39">
        <f t="shared" si="414"/>
        <v>0</v>
      </c>
      <c r="K698" s="64" t="s">
        <v>1687</v>
      </c>
      <c r="M698" s="64" t="s">
        <v>1688</v>
      </c>
      <c r="P698" s="68">
        <f t="shared" si="398"/>
        <v>0</v>
      </c>
      <c r="Q698" s="78"/>
      <c r="R698" s="71">
        <f t="shared" si="415"/>
        <v>0</v>
      </c>
      <c r="S698" s="32" t="str">
        <f t="shared" si="397"/>
        <v>-</v>
      </c>
      <c r="T698" s="2">
        <v>48.43</v>
      </c>
      <c r="U698" s="2"/>
      <c r="V698" s="49">
        <v>1.25</v>
      </c>
      <c r="W698" s="49">
        <f t="shared" si="416"/>
        <v>60.537500000000001</v>
      </c>
      <c r="X698" s="50">
        <f t="shared" si="417"/>
        <v>0</v>
      </c>
      <c r="Y698" s="63">
        <f t="shared" si="418"/>
        <v>60.537500000000001</v>
      </c>
      <c r="Z698" s="50">
        <f t="shared" si="419"/>
        <v>60.54</v>
      </c>
      <c r="AA698" s="51"/>
      <c r="AB698" s="52">
        <v>4.4500000000000005E-2</v>
      </c>
      <c r="AC698" s="50">
        <f t="shared" si="420"/>
        <v>0</v>
      </c>
      <c r="AD698" s="50">
        <f t="shared" si="421"/>
        <v>0</v>
      </c>
      <c r="AE698" s="50">
        <f t="shared" si="422"/>
        <v>0.71200000000000008</v>
      </c>
      <c r="AF698" s="53">
        <f t="shared" si="423"/>
        <v>0.71</v>
      </c>
      <c r="AH698" s="4">
        <f t="shared" si="410"/>
        <v>60.54</v>
      </c>
      <c r="AJ698" s="4">
        <f t="shared" si="411"/>
        <v>60.54</v>
      </c>
      <c r="AL698" s="4">
        <f t="shared" si="412"/>
        <v>60.54</v>
      </c>
      <c r="AN698" s="4">
        <f t="shared" si="399"/>
        <v>60.54</v>
      </c>
      <c r="AO698" s="92"/>
      <c r="AQ698" s="93"/>
      <c r="AS698" s="93"/>
      <c r="AT698" s="93"/>
      <c r="AU698" s="93"/>
    </row>
    <row r="699" spans="1:47" ht="15" customHeight="1" x14ac:dyDescent="0.25">
      <c r="A699" s="203"/>
      <c r="B699" s="33" t="s">
        <v>1653</v>
      </c>
      <c r="C699" s="96" t="s">
        <v>3243</v>
      </c>
      <c r="D699" s="43">
        <v>5</v>
      </c>
      <c r="E699" s="86">
        <v>20</v>
      </c>
      <c r="F699" s="36">
        <v>400</v>
      </c>
      <c r="G699" s="59">
        <f t="shared" si="413"/>
        <v>60.54</v>
      </c>
      <c r="H699" s="37"/>
      <c r="I699" s="38" t="s">
        <v>158</v>
      </c>
      <c r="J699" s="39">
        <f t="shared" si="414"/>
        <v>0</v>
      </c>
      <c r="K699" s="64" t="s">
        <v>1689</v>
      </c>
      <c r="M699" s="64" t="s">
        <v>1690</v>
      </c>
      <c r="P699" s="68">
        <f t="shared" si="398"/>
        <v>0</v>
      </c>
      <c r="Q699" s="78"/>
      <c r="R699" s="71">
        <f t="shared" si="415"/>
        <v>0</v>
      </c>
      <c r="S699" s="32" t="str">
        <f t="shared" si="397"/>
        <v>-</v>
      </c>
      <c r="T699" s="2">
        <v>48.43</v>
      </c>
      <c r="U699" s="2"/>
      <c r="V699" s="49">
        <v>1.25</v>
      </c>
      <c r="W699" s="49">
        <f t="shared" si="416"/>
        <v>60.537500000000001</v>
      </c>
      <c r="X699" s="50">
        <f t="shared" si="417"/>
        <v>0</v>
      </c>
      <c r="Y699" s="63">
        <f t="shared" si="418"/>
        <v>60.537500000000001</v>
      </c>
      <c r="Z699" s="50">
        <f t="shared" si="419"/>
        <v>60.54</v>
      </c>
      <c r="AA699" s="51"/>
      <c r="AB699" s="52">
        <v>4.4500000000000005E-2</v>
      </c>
      <c r="AC699" s="50">
        <f t="shared" si="420"/>
        <v>0</v>
      </c>
      <c r="AD699" s="50">
        <f t="shared" si="421"/>
        <v>0</v>
      </c>
      <c r="AE699" s="50">
        <f t="shared" si="422"/>
        <v>0.71200000000000008</v>
      </c>
      <c r="AF699" s="53">
        <f t="shared" si="423"/>
        <v>0.71</v>
      </c>
      <c r="AH699" s="4">
        <f t="shared" si="410"/>
        <v>60.54</v>
      </c>
      <c r="AJ699" s="4">
        <f t="shared" si="411"/>
        <v>60.54</v>
      </c>
      <c r="AL699" s="4">
        <f t="shared" si="412"/>
        <v>60.54</v>
      </c>
      <c r="AN699" s="4">
        <f t="shared" si="399"/>
        <v>60.54</v>
      </c>
      <c r="AO699" s="92"/>
      <c r="AQ699" s="93"/>
      <c r="AS699" s="93"/>
      <c r="AT699" s="93"/>
      <c r="AU699" s="93"/>
    </row>
    <row r="700" spans="1:47" ht="15" customHeight="1" x14ac:dyDescent="0.25">
      <c r="A700" s="203"/>
      <c r="B700" s="33" t="s">
        <v>1654</v>
      </c>
      <c r="C700" s="96" t="s">
        <v>3244</v>
      </c>
      <c r="D700" s="43">
        <v>5</v>
      </c>
      <c r="E700" s="86">
        <v>20</v>
      </c>
      <c r="F700" s="36">
        <v>400</v>
      </c>
      <c r="G700" s="59">
        <f t="shared" si="413"/>
        <v>60.54</v>
      </c>
      <c r="H700" s="37"/>
      <c r="I700" s="38" t="s">
        <v>158</v>
      </c>
      <c r="J700" s="39">
        <f t="shared" si="414"/>
        <v>0</v>
      </c>
      <c r="K700" s="64" t="s">
        <v>1691</v>
      </c>
      <c r="M700" s="64" t="s">
        <v>1692</v>
      </c>
      <c r="P700" s="68">
        <f t="shared" si="398"/>
        <v>0</v>
      </c>
      <c r="Q700" s="78"/>
      <c r="R700" s="71">
        <f t="shared" si="415"/>
        <v>0</v>
      </c>
      <c r="S700" s="32" t="str">
        <f t="shared" si="397"/>
        <v>-</v>
      </c>
      <c r="T700" s="2">
        <v>48.43</v>
      </c>
      <c r="U700" s="2"/>
      <c r="V700" s="49">
        <v>1.25</v>
      </c>
      <c r="W700" s="49">
        <f t="shared" si="416"/>
        <v>60.537500000000001</v>
      </c>
      <c r="X700" s="50">
        <f t="shared" si="417"/>
        <v>0</v>
      </c>
      <c r="Y700" s="63">
        <f t="shared" si="418"/>
        <v>60.537500000000001</v>
      </c>
      <c r="Z700" s="50">
        <f t="shared" si="419"/>
        <v>60.54</v>
      </c>
      <c r="AA700" s="51"/>
      <c r="AB700" s="52">
        <v>4.4500000000000005E-2</v>
      </c>
      <c r="AC700" s="50">
        <f t="shared" si="420"/>
        <v>0</v>
      </c>
      <c r="AD700" s="50">
        <f t="shared" si="421"/>
        <v>0</v>
      </c>
      <c r="AE700" s="50">
        <f t="shared" si="422"/>
        <v>0.71200000000000008</v>
      </c>
      <c r="AF700" s="53">
        <f t="shared" si="423"/>
        <v>0.71</v>
      </c>
      <c r="AH700" s="4">
        <f t="shared" si="410"/>
        <v>60.54</v>
      </c>
      <c r="AJ700" s="4">
        <f t="shared" si="411"/>
        <v>60.54</v>
      </c>
      <c r="AL700" s="4">
        <f t="shared" si="412"/>
        <v>60.54</v>
      </c>
      <c r="AN700" s="4">
        <f t="shared" si="399"/>
        <v>60.54</v>
      </c>
      <c r="AO700" s="92"/>
      <c r="AQ700" s="93"/>
      <c r="AS700" s="93"/>
      <c r="AT700" s="93"/>
      <c r="AU700" s="93"/>
    </row>
    <row r="701" spans="1:47" ht="15" customHeight="1" x14ac:dyDescent="0.25">
      <c r="A701" s="203"/>
      <c r="B701" s="33" t="s">
        <v>1655</v>
      </c>
      <c r="C701" s="34" t="s">
        <v>3245</v>
      </c>
      <c r="D701" s="43">
        <v>5</v>
      </c>
      <c r="E701" s="86">
        <v>20</v>
      </c>
      <c r="F701" s="36">
        <v>400</v>
      </c>
      <c r="G701" s="59">
        <f t="shared" si="413"/>
        <v>60.54</v>
      </c>
      <c r="H701" s="37"/>
      <c r="I701" s="38" t="s">
        <v>158</v>
      </c>
      <c r="J701" s="39">
        <f t="shared" si="414"/>
        <v>0</v>
      </c>
      <c r="K701" s="64" t="s">
        <v>1693</v>
      </c>
      <c r="M701" s="64" t="s">
        <v>1694</v>
      </c>
      <c r="P701" s="68">
        <f t="shared" si="398"/>
        <v>0</v>
      </c>
      <c r="Q701" s="78"/>
      <c r="R701" s="71">
        <f t="shared" si="415"/>
        <v>0</v>
      </c>
      <c r="S701" s="32" t="str">
        <f t="shared" si="397"/>
        <v>-</v>
      </c>
      <c r="T701" s="2">
        <v>48.43</v>
      </c>
      <c r="U701" s="2"/>
      <c r="V701" s="49">
        <v>1.25</v>
      </c>
      <c r="W701" s="49">
        <f t="shared" si="416"/>
        <v>60.537500000000001</v>
      </c>
      <c r="X701" s="50">
        <f t="shared" si="417"/>
        <v>0</v>
      </c>
      <c r="Y701" s="63">
        <f t="shared" si="418"/>
        <v>60.537500000000001</v>
      </c>
      <c r="Z701" s="50">
        <f t="shared" si="419"/>
        <v>60.54</v>
      </c>
      <c r="AA701" s="51"/>
      <c r="AB701" s="52">
        <v>4.4500000000000005E-2</v>
      </c>
      <c r="AC701" s="50">
        <f t="shared" si="420"/>
        <v>0</v>
      </c>
      <c r="AD701" s="50">
        <f t="shared" si="421"/>
        <v>0</v>
      </c>
      <c r="AE701" s="50">
        <f t="shared" si="422"/>
        <v>0.71200000000000008</v>
      </c>
      <c r="AF701" s="53">
        <f t="shared" si="423"/>
        <v>0.71</v>
      </c>
      <c r="AH701" s="4">
        <f t="shared" si="410"/>
        <v>60.54</v>
      </c>
      <c r="AJ701" s="4">
        <f t="shared" si="411"/>
        <v>60.54</v>
      </c>
      <c r="AL701" s="4">
        <f t="shared" si="412"/>
        <v>60.54</v>
      </c>
      <c r="AN701" s="4">
        <f t="shared" si="399"/>
        <v>60.54</v>
      </c>
      <c r="AO701" s="92"/>
      <c r="AQ701" s="93"/>
      <c r="AS701" s="93"/>
      <c r="AT701" s="93"/>
      <c r="AU701" s="93"/>
    </row>
    <row r="702" spans="1:47" ht="15" customHeight="1" x14ac:dyDescent="0.25">
      <c r="A702" s="203"/>
      <c r="B702" s="33" t="s">
        <v>1656</v>
      </c>
      <c r="C702" s="34" t="s">
        <v>3246</v>
      </c>
      <c r="D702" s="43">
        <v>5</v>
      </c>
      <c r="E702" s="86">
        <v>20</v>
      </c>
      <c r="F702" s="36">
        <v>400</v>
      </c>
      <c r="G702" s="59">
        <f t="shared" si="413"/>
        <v>59.93</v>
      </c>
      <c r="H702" s="37"/>
      <c r="I702" s="38" t="s">
        <v>158</v>
      </c>
      <c r="J702" s="39">
        <f t="shared" si="414"/>
        <v>0</v>
      </c>
      <c r="K702" s="64" t="s">
        <v>1695</v>
      </c>
      <c r="M702" s="64" t="s">
        <v>1696</v>
      </c>
      <c r="P702" s="68">
        <f t="shared" si="398"/>
        <v>0</v>
      </c>
      <c r="Q702" s="78"/>
      <c r="R702" s="71">
        <f t="shared" si="415"/>
        <v>0</v>
      </c>
      <c r="S702" s="32" t="str">
        <f t="shared" si="397"/>
        <v>-</v>
      </c>
      <c r="T702" s="2">
        <v>47.94</v>
      </c>
      <c r="U702" s="2"/>
      <c r="V702" s="49">
        <v>1.25</v>
      </c>
      <c r="W702" s="49">
        <f t="shared" si="416"/>
        <v>59.924999999999997</v>
      </c>
      <c r="X702" s="50">
        <f t="shared" si="417"/>
        <v>0</v>
      </c>
      <c r="Y702" s="63">
        <f t="shared" si="418"/>
        <v>59.924999999999997</v>
      </c>
      <c r="Z702" s="50">
        <f t="shared" si="419"/>
        <v>59.93</v>
      </c>
      <c r="AA702" s="51"/>
      <c r="AB702" s="52">
        <v>4.4500000000000005E-2</v>
      </c>
      <c r="AC702" s="50">
        <f t="shared" si="420"/>
        <v>0</v>
      </c>
      <c r="AD702" s="50">
        <f t="shared" si="421"/>
        <v>0</v>
      </c>
      <c r="AE702" s="50">
        <f t="shared" si="422"/>
        <v>0.71200000000000008</v>
      </c>
      <c r="AF702" s="53">
        <f t="shared" si="423"/>
        <v>0.71</v>
      </c>
      <c r="AH702" s="4">
        <f t="shared" si="410"/>
        <v>59.93</v>
      </c>
      <c r="AJ702" s="4">
        <f t="shared" si="411"/>
        <v>59.93</v>
      </c>
      <c r="AL702" s="4">
        <f t="shared" si="412"/>
        <v>59.93</v>
      </c>
      <c r="AN702" s="4">
        <f t="shared" si="399"/>
        <v>59.93</v>
      </c>
      <c r="AO702" s="92"/>
      <c r="AQ702" s="93"/>
      <c r="AS702" s="93"/>
      <c r="AT702" s="93"/>
      <c r="AU702" s="93"/>
    </row>
    <row r="703" spans="1:47" ht="15" customHeight="1" x14ac:dyDescent="0.25">
      <c r="A703" s="203"/>
      <c r="B703" s="33" t="s">
        <v>1657</v>
      </c>
      <c r="C703" s="34" t="s">
        <v>3247</v>
      </c>
      <c r="D703" s="43">
        <v>5</v>
      </c>
      <c r="E703" s="86">
        <v>20</v>
      </c>
      <c r="F703" s="36">
        <v>400</v>
      </c>
      <c r="G703" s="59">
        <f t="shared" si="413"/>
        <v>60.54</v>
      </c>
      <c r="H703" s="37"/>
      <c r="I703" s="38" t="s">
        <v>158</v>
      </c>
      <c r="J703" s="39">
        <f t="shared" si="414"/>
        <v>0</v>
      </c>
      <c r="K703" s="64" t="s">
        <v>1697</v>
      </c>
      <c r="M703" s="64" t="s">
        <v>1698</v>
      </c>
      <c r="P703" s="68">
        <f t="shared" si="398"/>
        <v>0</v>
      </c>
      <c r="Q703" s="78"/>
      <c r="R703" s="71">
        <f t="shared" si="415"/>
        <v>0</v>
      </c>
      <c r="S703" s="32" t="str">
        <f t="shared" si="397"/>
        <v>-</v>
      </c>
      <c r="T703" s="2">
        <v>48.43</v>
      </c>
      <c r="U703" s="2"/>
      <c r="V703" s="49">
        <v>1.25</v>
      </c>
      <c r="W703" s="49">
        <f t="shared" si="416"/>
        <v>60.537500000000001</v>
      </c>
      <c r="X703" s="50">
        <f t="shared" si="417"/>
        <v>0</v>
      </c>
      <c r="Y703" s="63">
        <f t="shared" si="418"/>
        <v>60.537500000000001</v>
      </c>
      <c r="Z703" s="50">
        <f t="shared" si="419"/>
        <v>60.54</v>
      </c>
      <c r="AA703" s="51"/>
      <c r="AB703" s="52">
        <v>4.4500000000000005E-2</v>
      </c>
      <c r="AC703" s="50">
        <f t="shared" si="420"/>
        <v>0</v>
      </c>
      <c r="AD703" s="50">
        <f t="shared" si="421"/>
        <v>0</v>
      </c>
      <c r="AE703" s="50">
        <f t="shared" si="422"/>
        <v>0.71200000000000008</v>
      </c>
      <c r="AF703" s="53">
        <f t="shared" si="423"/>
        <v>0.71</v>
      </c>
      <c r="AH703" s="4">
        <f t="shared" si="410"/>
        <v>60.54</v>
      </c>
      <c r="AJ703" s="4">
        <f t="shared" si="411"/>
        <v>60.54</v>
      </c>
      <c r="AL703" s="4">
        <f t="shared" si="412"/>
        <v>60.54</v>
      </c>
      <c r="AN703" s="4">
        <f t="shared" si="399"/>
        <v>60.54</v>
      </c>
      <c r="AO703" s="92"/>
      <c r="AQ703" s="93"/>
      <c r="AS703" s="93"/>
      <c r="AT703" s="93"/>
      <c r="AU703" s="93"/>
    </row>
    <row r="704" spans="1:47" ht="15" customHeight="1" x14ac:dyDescent="0.25">
      <c r="A704" s="203"/>
      <c r="B704" s="33" t="s">
        <v>1658</v>
      </c>
      <c r="C704" s="34" t="s">
        <v>3248</v>
      </c>
      <c r="D704" s="43">
        <v>5</v>
      </c>
      <c r="E704" s="86">
        <v>20</v>
      </c>
      <c r="F704" s="36">
        <v>400</v>
      </c>
      <c r="G704" s="59">
        <f t="shared" si="413"/>
        <v>122.29</v>
      </c>
      <c r="H704" s="37"/>
      <c r="I704" s="38" t="s">
        <v>158</v>
      </c>
      <c r="J704" s="39">
        <f t="shared" si="414"/>
        <v>0</v>
      </c>
      <c r="K704" s="64" t="s">
        <v>1699</v>
      </c>
      <c r="M704" s="64" t="s">
        <v>1700</v>
      </c>
      <c r="P704" s="68">
        <f t="shared" si="398"/>
        <v>0</v>
      </c>
      <c r="Q704" s="78"/>
      <c r="R704" s="71">
        <f t="shared" si="415"/>
        <v>0</v>
      </c>
      <c r="S704" s="32" t="str">
        <f t="shared" si="397"/>
        <v>-</v>
      </c>
      <c r="T704" s="2">
        <v>97.83</v>
      </c>
      <c r="U704" s="2"/>
      <c r="V704" s="49">
        <v>1.25</v>
      </c>
      <c r="W704" s="49">
        <f t="shared" si="416"/>
        <v>122.28749999999999</v>
      </c>
      <c r="X704" s="50">
        <f t="shared" si="417"/>
        <v>0</v>
      </c>
      <c r="Y704" s="63">
        <f t="shared" si="418"/>
        <v>122.28749999999999</v>
      </c>
      <c r="Z704" s="50">
        <f t="shared" si="419"/>
        <v>122.29</v>
      </c>
      <c r="AA704" s="51"/>
      <c r="AB704" s="52">
        <v>4.4500000000000005E-2</v>
      </c>
      <c r="AC704" s="50">
        <f t="shared" si="420"/>
        <v>0</v>
      </c>
      <c r="AD704" s="50">
        <f t="shared" si="421"/>
        <v>0</v>
      </c>
      <c r="AE704" s="50">
        <f t="shared" si="422"/>
        <v>0.71200000000000008</v>
      </c>
      <c r="AF704" s="53">
        <f t="shared" si="423"/>
        <v>0.71</v>
      </c>
      <c r="AH704" s="4">
        <f t="shared" si="410"/>
        <v>122.29</v>
      </c>
      <c r="AJ704" s="4">
        <f t="shared" si="411"/>
        <v>122.29</v>
      </c>
      <c r="AL704" s="4">
        <f t="shared" si="412"/>
        <v>122.29</v>
      </c>
      <c r="AN704" s="4">
        <f t="shared" si="399"/>
        <v>122.29</v>
      </c>
      <c r="AO704" s="92"/>
      <c r="AQ704" s="93"/>
      <c r="AS704" s="93"/>
      <c r="AT704" s="93"/>
      <c r="AU704" s="93"/>
    </row>
    <row r="705" spans="1:47" ht="15" customHeight="1" x14ac:dyDescent="0.25">
      <c r="A705" s="203"/>
      <c r="B705" s="33" t="s">
        <v>1659</v>
      </c>
      <c r="C705" s="34" t="s">
        <v>3249</v>
      </c>
      <c r="D705" s="43">
        <v>5</v>
      </c>
      <c r="E705" s="86">
        <v>20</v>
      </c>
      <c r="F705" s="36">
        <v>400</v>
      </c>
      <c r="G705" s="59">
        <f t="shared" si="413"/>
        <v>122.29</v>
      </c>
      <c r="H705" s="37"/>
      <c r="I705" s="38" t="s">
        <v>158</v>
      </c>
      <c r="J705" s="39">
        <f t="shared" si="414"/>
        <v>0</v>
      </c>
      <c r="K705" s="64" t="s">
        <v>1701</v>
      </c>
      <c r="M705" s="64" t="s">
        <v>1702</v>
      </c>
      <c r="P705" s="68">
        <f t="shared" si="398"/>
        <v>0</v>
      </c>
      <c r="Q705" s="78"/>
      <c r="R705" s="71">
        <f t="shared" si="415"/>
        <v>0</v>
      </c>
      <c r="S705" s="32" t="str">
        <f t="shared" si="397"/>
        <v>-</v>
      </c>
      <c r="T705" s="2">
        <v>97.83</v>
      </c>
      <c r="U705" s="2"/>
      <c r="V705" s="49">
        <v>1.25</v>
      </c>
      <c r="W705" s="49">
        <f t="shared" si="416"/>
        <v>122.28749999999999</v>
      </c>
      <c r="X705" s="50">
        <f t="shared" si="417"/>
        <v>0</v>
      </c>
      <c r="Y705" s="63">
        <f t="shared" si="418"/>
        <v>122.28749999999999</v>
      </c>
      <c r="Z705" s="50">
        <f t="shared" si="419"/>
        <v>122.29</v>
      </c>
      <c r="AA705" s="51"/>
      <c r="AB705" s="52">
        <v>4.4500000000000005E-2</v>
      </c>
      <c r="AC705" s="50">
        <f t="shared" si="420"/>
        <v>0</v>
      </c>
      <c r="AD705" s="50">
        <f t="shared" si="421"/>
        <v>0</v>
      </c>
      <c r="AE705" s="50">
        <f t="shared" si="422"/>
        <v>0.71200000000000008</v>
      </c>
      <c r="AF705" s="53">
        <f t="shared" si="423"/>
        <v>0.71</v>
      </c>
      <c r="AH705" s="4">
        <f t="shared" si="410"/>
        <v>122.29</v>
      </c>
      <c r="AJ705" s="4">
        <f t="shared" si="411"/>
        <v>122.29</v>
      </c>
      <c r="AL705" s="4">
        <f t="shared" si="412"/>
        <v>122.29</v>
      </c>
      <c r="AN705" s="4">
        <f t="shared" si="399"/>
        <v>122.29</v>
      </c>
      <c r="AO705" s="92"/>
      <c r="AQ705" s="93"/>
      <c r="AS705" s="93"/>
      <c r="AT705" s="93"/>
      <c r="AU705" s="93"/>
    </row>
    <row r="706" spans="1:47" ht="15" customHeight="1" x14ac:dyDescent="0.25">
      <c r="A706" s="203"/>
      <c r="B706" s="33" t="s">
        <v>1660</v>
      </c>
      <c r="C706" s="34" t="s">
        <v>3250</v>
      </c>
      <c r="D706" s="43">
        <v>5</v>
      </c>
      <c r="E706" s="86">
        <v>20</v>
      </c>
      <c r="F706" s="36">
        <v>400</v>
      </c>
      <c r="G706" s="59">
        <f t="shared" si="413"/>
        <v>121.04</v>
      </c>
      <c r="H706" s="37"/>
      <c r="I706" s="38" t="s">
        <v>158</v>
      </c>
      <c r="J706" s="39">
        <f t="shared" si="414"/>
        <v>0</v>
      </c>
      <c r="K706" s="64" t="s">
        <v>1703</v>
      </c>
      <c r="M706" s="64" t="s">
        <v>1704</v>
      </c>
      <c r="P706" s="68">
        <f t="shared" si="398"/>
        <v>0</v>
      </c>
      <c r="Q706" s="78"/>
      <c r="R706" s="71">
        <f t="shared" si="415"/>
        <v>0</v>
      </c>
      <c r="S706" s="32" t="str">
        <f t="shared" si="397"/>
        <v>-</v>
      </c>
      <c r="T706" s="2">
        <v>96.83</v>
      </c>
      <c r="U706" s="2"/>
      <c r="V706" s="49">
        <v>1.25</v>
      </c>
      <c r="W706" s="49">
        <f t="shared" si="416"/>
        <v>121.03749999999999</v>
      </c>
      <c r="X706" s="50">
        <f t="shared" si="417"/>
        <v>0</v>
      </c>
      <c r="Y706" s="63">
        <f t="shared" si="418"/>
        <v>121.03749999999999</v>
      </c>
      <c r="Z706" s="50">
        <f t="shared" si="419"/>
        <v>121.04</v>
      </c>
      <c r="AA706" s="51"/>
      <c r="AB706" s="52">
        <v>4.4500000000000005E-2</v>
      </c>
      <c r="AC706" s="50">
        <f t="shared" si="420"/>
        <v>0</v>
      </c>
      <c r="AD706" s="50">
        <f t="shared" si="421"/>
        <v>0</v>
      </c>
      <c r="AE706" s="50">
        <f t="shared" si="422"/>
        <v>0.71200000000000008</v>
      </c>
      <c r="AF706" s="53">
        <f t="shared" si="423"/>
        <v>0.71</v>
      </c>
      <c r="AH706" s="4">
        <f t="shared" si="410"/>
        <v>121.04</v>
      </c>
      <c r="AJ706" s="4">
        <f t="shared" si="411"/>
        <v>121.04</v>
      </c>
      <c r="AL706" s="4">
        <f t="shared" si="412"/>
        <v>121.04</v>
      </c>
      <c r="AN706" s="4">
        <f t="shared" si="399"/>
        <v>121.04</v>
      </c>
      <c r="AO706" s="92"/>
      <c r="AQ706" s="93"/>
      <c r="AS706" s="93"/>
      <c r="AT706" s="93"/>
      <c r="AU706" s="93"/>
    </row>
    <row r="707" spans="1:47" ht="15" customHeight="1" x14ac:dyDescent="0.25">
      <c r="A707" s="203"/>
      <c r="B707" s="33" t="s">
        <v>1661</v>
      </c>
      <c r="C707" s="34" t="s">
        <v>3251</v>
      </c>
      <c r="D707" s="43">
        <v>5</v>
      </c>
      <c r="E707" s="86">
        <v>20</v>
      </c>
      <c r="F707" s="36">
        <v>400</v>
      </c>
      <c r="G707" s="59">
        <f t="shared" si="413"/>
        <v>122.29</v>
      </c>
      <c r="H707" s="37"/>
      <c r="I707" s="38" t="s">
        <v>158</v>
      </c>
      <c r="J707" s="39">
        <f t="shared" si="414"/>
        <v>0</v>
      </c>
      <c r="K707" s="64" t="s">
        <v>1705</v>
      </c>
      <c r="M707" s="64" t="s">
        <v>1706</v>
      </c>
      <c r="P707" s="68">
        <f t="shared" si="398"/>
        <v>0</v>
      </c>
      <c r="Q707" s="78"/>
      <c r="R707" s="71">
        <f t="shared" si="415"/>
        <v>0</v>
      </c>
      <c r="S707" s="32" t="str">
        <f t="shared" si="397"/>
        <v>-</v>
      </c>
      <c r="T707" s="2">
        <v>97.83</v>
      </c>
      <c r="U707" s="2"/>
      <c r="V707" s="49">
        <v>1.25</v>
      </c>
      <c r="W707" s="49">
        <f t="shared" si="416"/>
        <v>122.28749999999999</v>
      </c>
      <c r="X707" s="50">
        <f t="shared" si="417"/>
        <v>0</v>
      </c>
      <c r="Y707" s="63">
        <f t="shared" si="418"/>
        <v>122.28749999999999</v>
      </c>
      <c r="Z707" s="50">
        <f t="shared" si="419"/>
        <v>122.29</v>
      </c>
      <c r="AA707" s="51"/>
      <c r="AB707" s="52">
        <v>4.4500000000000005E-2</v>
      </c>
      <c r="AC707" s="50">
        <f t="shared" si="420"/>
        <v>0</v>
      </c>
      <c r="AD707" s="50">
        <f t="shared" si="421"/>
        <v>0</v>
      </c>
      <c r="AE707" s="50">
        <f t="shared" si="422"/>
        <v>0.71200000000000008</v>
      </c>
      <c r="AF707" s="53">
        <f t="shared" si="423"/>
        <v>0.71</v>
      </c>
      <c r="AH707" s="4">
        <f t="shared" si="410"/>
        <v>122.29</v>
      </c>
      <c r="AJ707" s="4">
        <f t="shared" si="411"/>
        <v>122.29</v>
      </c>
      <c r="AL707" s="4">
        <f t="shared" si="412"/>
        <v>122.29</v>
      </c>
      <c r="AN707" s="4">
        <f t="shared" si="399"/>
        <v>122.29</v>
      </c>
      <c r="AO707" s="92"/>
      <c r="AQ707" s="93"/>
      <c r="AS707" s="93"/>
      <c r="AT707" s="93"/>
      <c r="AU707" s="93"/>
    </row>
    <row r="708" spans="1:47" ht="15" customHeight="1" x14ac:dyDescent="0.25">
      <c r="A708" s="204"/>
      <c r="B708" s="33" t="s">
        <v>1662</v>
      </c>
      <c r="C708" s="34" t="s">
        <v>3252</v>
      </c>
      <c r="D708" s="43">
        <v>5</v>
      </c>
      <c r="E708" s="86">
        <v>20</v>
      </c>
      <c r="F708" s="36">
        <v>400</v>
      </c>
      <c r="G708" s="59">
        <f t="shared" si="413"/>
        <v>121.04</v>
      </c>
      <c r="H708" s="37"/>
      <c r="I708" s="38" t="s">
        <v>158</v>
      </c>
      <c r="J708" s="39">
        <f t="shared" si="414"/>
        <v>0</v>
      </c>
      <c r="K708" s="64" t="s">
        <v>1707</v>
      </c>
      <c r="M708" s="64" t="s">
        <v>1708</v>
      </c>
      <c r="P708" s="68">
        <f t="shared" si="398"/>
        <v>0</v>
      </c>
      <c r="Q708" s="78"/>
      <c r="R708" s="71">
        <f t="shared" si="415"/>
        <v>0</v>
      </c>
      <c r="S708" s="32" t="str">
        <f t="shared" si="397"/>
        <v>-</v>
      </c>
      <c r="T708" s="2">
        <v>96.83</v>
      </c>
      <c r="U708" s="2"/>
      <c r="V708" s="49">
        <v>1.25</v>
      </c>
      <c r="W708" s="49">
        <f t="shared" si="416"/>
        <v>121.03749999999999</v>
      </c>
      <c r="X708" s="50">
        <f t="shared" si="417"/>
        <v>0</v>
      </c>
      <c r="Y708" s="63">
        <f t="shared" si="418"/>
        <v>121.03749999999999</v>
      </c>
      <c r="Z708" s="50">
        <f t="shared" si="419"/>
        <v>121.04</v>
      </c>
      <c r="AA708" s="51"/>
      <c r="AB708" s="52">
        <v>4.4500000000000005E-2</v>
      </c>
      <c r="AC708" s="50">
        <f t="shared" si="420"/>
        <v>0</v>
      </c>
      <c r="AD708" s="50">
        <f t="shared" si="421"/>
        <v>0</v>
      </c>
      <c r="AE708" s="50">
        <f t="shared" si="422"/>
        <v>0.71200000000000008</v>
      </c>
      <c r="AF708" s="53">
        <f t="shared" si="423"/>
        <v>0.71</v>
      </c>
      <c r="AH708" s="4">
        <f t="shared" si="410"/>
        <v>121.04</v>
      </c>
      <c r="AJ708" s="4">
        <f t="shared" si="411"/>
        <v>121.04</v>
      </c>
      <c r="AL708" s="4">
        <f t="shared" si="412"/>
        <v>121.04</v>
      </c>
      <c r="AN708" s="4">
        <f t="shared" si="399"/>
        <v>121.04</v>
      </c>
      <c r="AO708" s="92"/>
      <c r="AQ708" s="93"/>
      <c r="AS708" s="93"/>
      <c r="AT708" s="93"/>
      <c r="AU708" s="93"/>
    </row>
    <row r="709" spans="1:47" x14ac:dyDescent="0.25">
      <c r="A709" s="201"/>
      <c r="B709" s="199" t="s">
        <v>395</v>
      </c>
      <c r="C709" s="199"/>
      <c r="D709" s="199"/>
      <c r="E709" s="199"/>
      <c r="F709" s="199"/>
      <c r="G709" s="199"/>
      <c r="H709" s="199"/>
      <c r="I709" s="199"/>
      <c r="J709" s="199"/>
      <c r="O709" s="74" t="s">
        <v>395</v>
      </c>
      <c r="P709" s="75"/>
      <c r="Q709" s="76"/>
      <c r="R709" s="71"/>
      <c r="S709" s="71"/>
      <c r="T709"/>
      <c r="U709"/>
      <c r="AB709"/>
      <c r="AC709"/>
      <c r="AD709"/>
      <c r="AE709"/>
      <c r="AN709" s="4"/>
      <c r="AO709" s="92"/>
      <c r="AQ709" s="93"/>
      <c r="AS709" s="93"/>
      <c r="AT709" s="93"/>
      <c r="AU709" s="93"/>
    </row>
    <row r="710" spans="1:47" ht="20.25" customHeight="1" x14ac:dyDescent="0.25">
      <c r="A710" s="201"/>
      <c r="B710" s="33" t="s">
        <v>437</v>
      </c>
      <c r="C710" s="34" t="s">
        <v>3282</v>
      </c>
      <c r="D710" s="43">
        <v>2</v>
      </c>
      <c r="E710" s="86">
        <v>20</v>
      </c>
      <c r="F710" s="36">
        <v>200</v>
      </c>
      <c r="G710" s="59">
        <f>AH710</f>
        <v>281.69</v>
      </c>
      <c r="H710" s="37"/>
      <c r="I710" s="38" t="s">
        <v>158</v>
      </c>
      <c r="J710" s="39">
        <f>G710*H710</f>
        <v>0</v>
      </c>
      <c r="K710" s="64" t="s">
        <v>1460</v>
      </c>
      <c r="M710" s="64" t="s">
        <v>1461</v>
      </c>
      <c r="P710" s="68">
        <f t="shared" si="398"/>
        <v>0</v>
      </c>
      <c r="Q710" s="78"/>
      <c r="R710" s="71">
        <f>IF(Q710&gt;0,Q710,P710)</f>
        <v>0</v>
      </c>
      <c r="S710" s="32" t="str">
        <f t="shared" si="397"/>
        <v>-</v>
      </c>
      <c r="T710" s="2">
        <v>225.35</v>
      </c>
      <c r="U710" s="2"/>
      <c r="V710" s="49">
        <v>1.25</v>
      </c>
      <c r="W710" s="49">
        <f>T710*V710</f>
        <v>281.6875</v>
      </c>
      <c r="X710" s="50">
        <f>R710*0.01</f>
        <v>0</v>
      </c>
      <c r="Y710" s="63">
        <f>W710-(W710*X710)</f>
        <v>281.6875</v>
      </c>
      <c r="Z710" s="50">
        <f>ROUND(Y710,2)</f>
        <v>281.69</v>
      </c>
      <c r="AA710" s="51"/>
      <c r="AB710" s="52">
        <v>7.7499999999999999E-2</v>
      </c>
      <c r="AC710" s="50">
        <f>H710*AB710</f>
        <v>0</v>
      </c>
      <c r="AD710" s="50">
        <f>AC710*$P$7</f>
        <v>0</v>
      </c>
      <c r="AE710" s="50">
        <f>AB710*$P$7</f>
        <v>1.24</v>
      </c>
      <c r="AF710" s="53">
        <f>ROUND(AE710,2)</f>
        <v>1.24</v>
      </c>
      <c r="AH710" s="4">
        <f t="shared" si="410"/>
        <v>281.69</v>
      </c>
      <c r="AJ710" s="4">
        <f t="shared" si="411"/>
        <v>281.69</v>
      </c>
      <c r="AL710" s="4">
        <f t="shared" si="412"/>
        <v>281.69</v>
      </c>
      <c r="AN710" s="4">
        <f t="shared" si="399"/>
        <v>281.69</v>
      </c>
      <c r="AO710" s="92"/>
      <c r="AQ710" s="93"/>
      <c r="AS710" s="93"/>
      <c r="AT710" s="93"/>
      <c r="AU710" s="93"/>
    </row>
    <row r="711" spans="1:47" ht="20.25" customHeight="1" x14ac:dyDescent="0.25">
      <c r="A711" s="201"/>
      <c r="B711" s="33" t="s">
        <v>475</v>
      </c>
      <c r="C711" s="34" t="s">
        <v>3281</v>
      </c>
      <c r="D711" s="43">
        <v>2</v>
      </c>
      <c r="E711" s="86">
        <v>20</v>
      </c>
      <c r="F711" s="36">
        <v>200</v>
      </c>
      <c r="G711" s="59">
        <f>AH711</f>
        <v>240.6</v>
      </c>
      <c r="H711" s="37"/>
      <c r="I711" s="38" t="s">
        <v>158</v>
      </c>
      <c r="J711" s="39">
        <f>G711*H711</f>
        <v>0</v>
      </c>
      <c r="K711" s="64" t="s">
        <v>1462</v>
      </c>
      <c r="M711" s="64" t="s">
        <v>1463</v>
      </c>
      <c r="P711" s="68">
        <f t="shared" si="398"/>
        <v>0</v>
      </c>
      <c r="Q711" s="78"/>
      <c r="R711" s="71">
        <f>IF(Q711&gt;0,Q711,P711)</f>
        <v>0</v>
      </c>
      <c r="S711" s="32" t="str">
        <f t="shared" si="397"/>
        <v>-</v>
      </c>
      <c r="T711" s="2">
        <v>192.48</v>
      </c>
      <c r="U711" s="2"/>
      <c r="V711" s="49">
        <v>1.25</v>
      </c>
      <c r="W711" s="49">
        <f>T711*V711</f>
        <v>240.6</v>
      </c>
      <c r="X711" s="50">
        <f>R711*0.01</f>
        <v>0</v>
      </c>
      <c r="Y711" s="63">
        <f>W711-(W711*X711)</f>
        <v>240.6</v>
      </c>
      <c r="Z711" s="50">
        <f>ROUND(Y711,2)</f>
        <v>240.6</v>
      </c>
      <c r="AA711" s="51"/>
      <c r="AB711" s="52">
        <v>9.2499999999999999E-2</v>
      </c>
      <c r="AC711" s="50">
        <f>H711*AB711</f>
        <v>0</v>
      </c>
      <c r="AD711" s="50">
        <f>AC711*$P$7</f>
        <v>0</v>
      </c>
      <c r="AE711" s="50">
        <f>AB711*$P$7</f>
        <v>1.48</v>
      </c>
      <c r="AF711" s="53">
        <f>ROUND(AE711,2)</f>
        <v>1.48</v>
      </c>
      <c r="AH711" s="4">
        <f t="shared" si="410"/>
        <v>240.6</v>
      </c>
      <c r="AJ711" s="4">
        <f t="shared" si="411"/>
        <v>240.6</v>
      </c>
      <c r="AL711" s="4">
        <f t="shared" si="412"/>
        <v>240.6</v>
      </c>
      <c r="AN711" s="4">
        <f t="shared" si="399"/>
        <v>240.6</v>
      </c>
      <c r="AO711" s="92"/>
      <c r="AQ711" s="93"/>
      <c r="AS711" s="93"/>
      <c r="AT711" s="93"/>
      <c r="AU711" s="93"/>
    </row>
    <row r="712" spans="1:47" ht="20.25" customHeight="1" x14ac:dyDescent="0.25">
      <c r="A712" s="201"/>
      <c r="B712" s="33" t="s">
        <v>476</v>
      </c>
      <c r="C712" s="34" t="s">
        <v>3280</v>
      </c>
      <c r="D712" s="43">
        <v>2</v>
      </c>
      <c r="E712" s="86">
        <v>20</v>
      </c>
      <c r="F712" s="36">
        <v>200</v>
      </c>
      <c r="G712" s="59">
        <f>AH712</f>
        <v>173.31</v>
      </c>
      <c r="H712" s="37"/>
      <c r="I712" s="38" t="s">
        <v>158</v>
      </c>
      <c r="J712" s="39">
        <f>G712*H712</f>
        <v>0</v>
      </c>
      <c r="K712" s="64" t="s">
        <v>1464</v>
      </c>
      <c r="M712" s="64" t="s">
        <v>1465</v>
      </c>
      <c r="P712" s="68">
        <f t="shared" si="398"/>
        <v>0</v>
      </c>
      <c r="Q712" s="78"/>
      <c r="R712" s="71">
        <f>IF(Q712&gt;0,Q712,P712)</f>
        <v>0</v>
      </c>
      <c r="S712" s="32" t="str">
        <f t="shared" si="397"/>
        <v>-</v>
      </c>
      <c r="T712" s="2">
        <v>138.65</v>
      </c>
      <c r="U712" s="2"/>
      <c r="V712" s="49">
        <v>1.25</v>
      </c>
      <c r="W712" s="49">
        <f>T712*V712</f>
        <v>173.3125</v>
      </c>
      <c r="X712" s="50">
        <f>R712*0.01</f>
        <v>0</v>
      </c>
      <c r="Y712" s="63">
        <f>W712-(W712*X712)</f>
        <v>173.3125</v>
      </c>
      <c r="Z712" s="50">
        <f>ROUND(Y712,2)</f>
        <v>173.31</v>
      </c>
      <c r="AA712" s="51"/>
      <c r="AB712" s="52">
        <v>5.2499999999999998E-2</v>
      </c>
      <c r="AC712" s="50">
        <f>H712*AB712</f>
        <v>0</v>
      </c>
      <c r="AD712" s="50">
        <f>AC712*$P$7</f>
        <v>0</v>
      </c>
      <c r="AE712" s="50">
        <f>AB712*$P$7</f>
        <v>0.84</v>
      </c>
      <c r="AF712" s="53">
        <f>ROUND(AE712,2)</f>
        <v>0.84</v>
      </c>
      <c r="AH712" s="4">
        <f t="shared" si="410"/>
        <v>173.31</v>
      </c>
      <c r="AJ712" s="4">
        <f t="shared" si="411"/>
        <v>173.31</v>
      </c>
      <c r="AL712" s="4">
        <f t="shared" si="412"/>
        <v>173.31</v>
      </c>
      <c r="AN712" s="4">
        <f t="shared" si="399"/>
        <v>173.31</v>
      </c>
      <c r="AO712" s="92"/>
      <c r="AQ712" s="93"/>
      <c r="AS712" s="93"/>
      <c r="AT712" s="93"/>
      <c r="AU712" s="93"/>
    </row>
    <row r="713" spans="1:47" ht="20.25" customHeight="1" x14ac:dyDescent="0.25">
      <c r="A713" s="201"/>
      <c r="B713" s="33" t="s">
        <v>477</v>
      </c>
      <c r="C713" s="34" t="s">
        <v>3279</v>
      </c>
      <c r="D713" s="43">
        <v>2</v>
      </c>
      <c r="E713" s="86">
        <v>20</v>
      </c>
      <c r="F713" s="36">
        <v>200</v>
      </c>
      <c r="G713" s="59">
        <f>AH713</f>
        <v>192.56</v>
      </c>
      <c r="H713" s="37"/>
      <c r="I713" s="38" t="s">
        <v>158</v>
      </c>
      <c r="J713" s="39">
        <f>G713*H713</f>
        <v>0</v>
      </c>
      <c r="K713" s="64" t="s">
        <v>1466</v>
      </c>
      <c r="M713" s="64" t="s">
        <v>1467</v>
      </c>
      <c r="P713" s="68">
        <f t="shared" si="398"/>
        <v>0</v>
      </c>
      <c r="Q713" s="78"/>
      <c r="R713" s="71">
        <f>IF(Q713&gt;0,Q713,P713)</f>
        <v>0</v>
      </c>
      <c r="S713" s="32" t="str">
        <f t="shared" si="397"/>
        <v>-</v>
      </c>
      <c r="T713" s="2">
        <v>154.05000000000001</v>
      </c>
      <c r="U713" s="2"/>
      <c r="V713" s="49">
        <v>1.25</v>
      </c>
      <c r="W713" s="49">
        <f>T713*V713</f>
        <v>192.5625</v>
      </c>
      <c r="X713" s="50">
        <f>R713*0.01</f>
        <v>0</v>
      </c>
      <c r="Y713" s="63">
        <f>W713-(W713*X713)</f>
        <v>192.5625</v>
      </c>
      <c r="Z713" s="50">
        <f>ROUND(Y713,2)</f>
        <v>192.56</v>
      </c>
      <c r="AA713" s="51"/>
      <c r="AB713" s="52">
        <v>5.0999999999999997E-2</v>
      </c>
      <c r="AC713" s="50">
        <f>H713*AB713</f>
        <v>0</v>
      </c>
      <c r="AD713" s="50">
        <f>AC713*$P$7</f>
        <v>0</v>
      </c>
      <c r="AE713" s="50">
        <f>AB713*$P$7</f>
        <v>0.81599999999999995</v>
      </c>
      <c r="AF713" s="53">
        <f>ROUND(AE713,2)</f>
        <v>0.82</v>
      </c>
      <c r="AH713" s="4">
        <f t="shared" si="410"/>
        <v>192.56</v>
      </c>
      <c r="AJ713" s="4">
        <f t="shared" si="411"/>
        <v>192.56</v>
      </c>
      <c r="AL713" s="4">
        <f t="shared" si="412"/>
        <v>192.56</v>
      </c>
      <c r="AN713" s="4">
        <f t="shared" si="399"/>
        <v>192.56</v>
      </c>
      <c r="AO713" s="92"/>
      <c r="AQ713" s="93"/>
      <c r="AS713" s="93"/>
      <c r="AT713" s="93"/>
      <c r="AU713" s="93"/>
    </row>
    <row r="714" spans="1:47" ht="20.25" customHeight="1" x14ac:dyDescent="0.25">
      <c r="A714" s="201"/>
      <c r="B714" s="33" t="s">
        <v>478</v>
      </c>
      <c r="C714" s="34" t="s">
        <v>3283</v>
      </c>
      <c r="D714" s="43">
        <v>2</v>
      </c>
      <c r="E714" s="86">
        <v>20</v>
      </c>
      <c r="F714" s="36">
        <v>200</v>
      </c>
      <c r="G714" s="59">
        <f>AH714</f>
        <v>227.7</v>
      </c>
      <c r="H714" s="37"/>
      <c r="I714" s="38" t="s">
        <v>158</v>
      </c>
      <c r="J714" s="39">
        <f>G714*H714</f>
        <v>0</v>
      </c>
      <c r="K714" s="64" t="s">
        <v>1468</v>
      </c>
      <c r="M714" s="64" t="s">
        <v>1469</v>
      </c>
      <c r="P714" s="68">
        <f t="shared" si="398"/>
        <v>0</v>
      </c>
      <c r="Q714" s="78"/>
      <c r="R714" s="71">
        <f>IF(Q714&gt;0,Q714,P714)</f>
        <v>0</v>
      </c>
      <c r="S714" s="32" t="str">
        <f t="shared" ref="S714:S804" si="424">IF(P714&gt;18,"ПЕРЕБОР","-")</f>
        <v>-</v>
      </c>
      <c r="T714" s="2">
        <v>182.16</v>
      </c>
      <c r="U714" s="2"/>
      <c r="V714" s="49">
        <v>1.25</v>
      </c>
      <c r="W714" s="49">
        <f>T714*V714</f>
        <v>227.7</v>
      </c>
      <c r="X714" s="50">
        <f>R714*0.01</f>
        <v>0</v>
      </c>
      <c r="Y714" s="63">
        <f>W714-(W714*X714)</f>
        <v>227.7</v>
      </c>
      <c r="Z714" s="50">
        <f>ROUND(Y714,2)</f>
        <v>227.7</v>
      </c>
      <c r="AA714" s="51"/>
      <c r="AB714" s="52">
        <v>7.7499999999999999E-2</v>
      </c>
      <c r="AC714" s="50">
        <f>H714*AB714</f>
        <v>0</v>
      </c>
      <c r="AD714" s="50">
        <f>AC714*$P$7</f>
        <v>0</v>
      </c>
      <c r="AE714" s="50">
        <f>AB714*$P$7</f>
        <v>1.24</v>
      </c>
      <c r="AF714" s="53">
        <f>ROUND(AE714,2)</f>
        <v>1.24</v>
      </c>
      <c r="AH714" s="4">
        <f t="shared" si="410"/>
        <v>227.7</v>
      </c>
      <c r="AJ714" s="4">
        <f t="shared" si="411"/>
        <v>227.7</v>
      </c>
      <c r="AL714" s="4">
        <f t="shared" si="412"/>
        <v>227.7</v>
      </c>
      <c r="AN714" s="4">
        <f t="shared" si="399"/>
        <v>227.7</v>
      </c>
      <c r="AO714" s="92"/>
      <c r="AQ714" s="93"/>
      <c r="AS714" s="93"/>
      <c r="AT714" s="93"/>
      <c r="AU714" s="93"/>
    </row>
    <row r="715" spans="1:47" x14ac:dyDescent="0.25">
      <c r="A715" s="201"/>
      <c r="B715" s="199" t="s">
        <v>233</v>
      </c>
      <c r="C715" s="199"/>
      <c r="D715" s="199"/>
      <c r="E715" s="199"/>
      <c r="F715" s="199"/>
      <c r="G715" s="199"/>
      <c r="H715" s="199"/>
      <c r="I715" s="199"/>
      <c r="J715" s="199"/>
      <c r="O715" s="74" t="s">
        <v>233</v>
      </c>
      <c r="P715" s="75"/>
      <c r="Q715" s="76"/>
      <c r="R715" s="71"/>
      <c r="S715" s="71"/>
      <c r="T715"/>
      <c r="U715"/>
      <c r="AB715"/>
      <c r="AC715"/>
      <c r="AD715"/>
      <c r="AE715"/>
      <c r="AN715" s="4"/>
      <c r="AO715" s="92"/>
      <c r="AQ715" s="93"/>
      <c r="AS715" s="93"/>
      <c r="AT715" s="93"/>
      <c r="AU715" s="93"/>
    </row>
    <row r="716" spans="1:47" ht="57.75" customHeight="1" x14ac:dyDescent="0.25">
      <c r="A716" s="201"/>
      <c r="B716" s="33" t="s">
        <v>266</v>
      </c>
      <c r="C716" s="34" t="s">
        <v>234</v>
      </c>
      <c r="D716" s="35">
        <v>1</v>
      </c>
      <c r="E716" s="86">
        <v>50</v>
      </c>
      <c r="F716" s="36">
        <v>100</v>
      </c>
      <c r="G716" s="59">
        <f>AH716</f>
        <v>132.28</v>
      </c>
      <c r="H716" s="37"/>
      <c r="I716" s="38" t="s">
        <v>158</v>
      </c>
      <c r="J716" s="39">
        <f>G716*H716</f>
        <v>0</v>
      </c>
      <c r="K716" s="64" t="s">
        <v>1470</v>
      </c>
      <c r="M716" s="64" t="s">
        <v>1471</v>
      </c>
      <c r="P716" s="68">
        <f t="shared" ref="P716:P799" si="425">$P$8</f>
        <v>0</v>
      </c>
      <c r="Q716" s="78"/>
      <c r="R716" s="71">
        <f>IF(Q716&gt;0,Q716,P716)</f>
        <v>0</v>
      </c>
      <c r="S716" s="32" t="str">
        <f t="shared" si="424"/>
        <v>-</v>
      </c>
      <c r="T716" s="2">
        <v>105.82</v>
      </c>
      <c r="U716" s="2"/>
      <c r="V716" s="49">
        <v>1.25</v>
      </c>
      <c r="W716" s="49">
        <f>T716*V716</f>
        <v>132.27499999999998</v>
      </c>
      <c r="X716" s="50">
        <f>R716*0.01</f>
        <v>0</v>
      </c>
      <c r="Y716" s="63">
        <f>W716-(W716*X716)</f>
        <v>132.27499999999998</v>
      </c>
      <c r="Z716" s="50">
        <f>ROUND(Y716,2)</f>
        <v>132.28</v>
      </c>
      <c r="AA716" s="51"/>
      <c r="AB716" s="52">
        <v>0.15</v>
      </c>
      <c r="AC716" s="50">
        <f>H716*AB716</f>
        <v>0</v>
      </c>
      <c r="AD716" s="50">
        <f>AC716*$P$7</f>
        <v>0</v>
      </c>
      <c r="AE716" s="50">
        <f>AB716*$P$7</f>
        <v>2.4</v>
      </c>
      <c r="AF716" s="53">
        <f>ROUND(AE716,2)</f>
        <v>2.4</v>
      </c>
      <c r="AH716" s="4">
        <f t="shared" si="410"/>
        <v>132.28</v>
      </c>
      <c r="AJ716" s="4">
        <f t="shared" si="411"/>
        <v>132.28</v>
      </c>
      <c r="AL716" s="4">
        <f t="shared" si="412"/>
        <v>132.28</v>
      </c>
      <c r="AN716" s="4">
        <f t="shared" ref="AN716:AN778" si="426">IF($V$3,AJ716-((AJ716*1.18031)-AJ716),AJ716)</f>
        <v>132.28</v>
      </c>
      <c r="AO716" s="92"/>
      <c r="AQ716" s="93"/>
      <c r="AS716" s="93"/>
      <c r="AT716" s="93"/>
      <c r="AU716" s="93"/>
    </row>
    <row r="717" spans="1:47" x14ac:dyDescent="0.25">
      <c r="A717" s="201"/>
      <c r="B717" s="199" t="s">
        <v>598</v>
      </c>
      <c r="C717" s="199"/>
      <c r="D717" s="199"/>
      <c r="E717" s="199"/>
      <c r="F717" s="199"/>
      <c r="G717" s="199"/>
      <c r="H717" s="199"/>
      <c r="I717" s="199"/>
      <c r="J717" s="199"/>
      <c r="O717" s="74" t="s">
        <v>598</v>
      </c>
      <c r="P717" s="75"/>
      <c r="Q717" s="76"/>
      <c r="R717" s="71"/>
      <c r="S717" s="71"/>
      <c r="T717"/>
      <c r="U717"/>
      <c r="AB717"/>
      <c r="AC717"/>
      <c r="AD717"/>
      <c r="AE717"/>
      <c r="AN717" s="4"/>
      <c r="AO717" s="92"/>
      <c r="AQ717" s="93"/>
      <c r="AS717" s="93"/>
      <c r="AT717" s="93"/>
      <c r="AU717" s="93"/>
    </row>
    <row r="718" spans="1:47" ht="60" customHeight="1" x14ac:dyDescent="0.25">
      <c r="A718" s="201"/>
      <c r="B718" s="33" t="s">
        <v>600</v>
      </c>
      <c r="C718" s="34" t="s">
        <v>599</v>
      </c>
      <c r="D718" s="43">
        <v>10</v>
      </c>
      <c r="E718" s="87">
        <v>15</v>
      </c>
      <c r="F718" s="36">
        <v>150</v>
      </c>
      <c r="G718" s="59">
        <f>AH718</f>
        <v>66.709999999999994</v>
      </c>
      <c r="H718" s="37"/>
      <c r="I718" s="38" t="s">
        <v>158</v>
      </c>
      <c r="J718" s="39">
        <f>G718*H718</f>
        <v>0</v>
      </c>
      <c r="K718" s="64" t="s">
        <v>1472</v>
      </c>
      <c r="M718" s="64" t="s">
        <v>1473</v>
      </c>
      <c r="P718" s="68">
        <f t="shared" si="425"/>
        <v>0</v>
      </c>
      <c r="Q718" s="78"/>
      <c r="R718" s="71">
        <f>IF(Q718&gt;0,Q718,P718)</f>
        <v>0</v>
      </c>
      <c r="S718" s="32" t="str">
        <f t="shared" si="424"/>
        <v>-</v>
      </c>
      <c r="T718" s="2">
        <v>53.37</v>
      </c>
      <c r="U718" s="2"/>
      <c r="V718" s="49">
        <v>1.25</v>
      </c>
      <c r="W718" s="49">
        <f>T718*V718</f>
        <v>66.712499999999991</v>
      </c>
      <c r="X718" s="50">
        <f>R718*0.01</f>
        <v>0</v>
      </c>
      <c r="Y718" s="63">
        <f>W718-(W718*X718)</f>
        <v>66.712499999999991</v>
      </c>
      <c r="Z718" s="50">
        <f>ROUND(Y718,2)</f>
        <v>66.709999999999994</v>
      </c>
      <c r="AA718" s="51"/>
      <c r="AB718" s="52">
        <v>8.6699999999999999E-2</v>
      </c>
      <c r="AC718" s="50">
        <f>H718*AB718</f>
        <v>0</v>
      </c>
      <c r="AD718" s="50">
        <f>AC718*$P$7</f>
        <v>0</v>
      </c>
      <c r="AE718" s="50">
        <f>AB718*$P$7</f>
        <v>1.3872</v>
      </c>
      <c r="AF718" s="53">
        <f>ROUND(AE718,2)</f>
        <v>1.39</v>
      </c>
      <c r="AH718" s="4">
        <f t="shared" si="410"/>
        <v>66.709999999999994</v>
      </c>
      <c r="AJ718" s="4">
        <f t="shared" si="411"/>
        <v>66.709999999999994</v>
      </c>
      <c r="AL718" s="4">
        <f t="shared" si="412"/>
        <v>66.709999999999994</v>
      </c>
      <c r="AN718" s="4">
        <f t="shared" si="426"/>
        <v>66.709999999999994</v>
      </c>
      <c r="AO718" s="92"/>
      <c r="AQ718" s="93"/>
      <c r="AS718" s="93"/>
      <c r="AT718" s="93"/>
      <c r="AU718" s="93"/>
    </row>
    <row r="719" spans="1:47" x14ac:dyDescent="0.25">
      <c r="A719" s="202"/>
      <c r="B719" s="199" t="s">
        <v>2539</v>
      </c>
      <c r="C719" s="199"/>
      <c r="D719" s="199"/>
      <c r="E719" s="199"/>
      <c r="F719" s="199"/>
      <c r="G719" s="199"/>
      <c r="H719" s="199"/>
      <c r="I719" s="199"/>
      <c r="J719" s="199"/>
      <c r="O719" s="74" t="s">
        <v>2540</v>
      </c>
      <c r="P719" s="75"/>
      <c r="Q719" s="76"/>
      <c r="R719" s="71"/>
      <c r="S719" s="71"/>
      <c r="T719"/>
      <c r="U719"/>
      <c r="AB719"/>
      <c r="AC719"/>
      <c r="AD719"/>
      <c r="AE719"/>
      <c r="AN719" s="4"/>
      <c r="AO719" s="92"/>
      <c r="AQ719" s="93"/>
      <c r="AS719" s="93"/>
      <c r="AT719" s="93"/>
      <c r="AU719" s="93"/>
    </row>
    <row r="720" spans="1:47" ht="84" customHeight="1" x14ac:dyDescent="0.25">
      <c r="A720" s="204"/>
      <c r="B720" s="33" t="s">
        <v>2541</v>
      </c>
      <c r="C720" s="34" t="s">
        <v>2539</v>
      </c>
      <c r="D720" s="35">
        <v>1</v>
      </c>
      <c r="E720" s="86">
        <v>10</v>
      </c>
      <c r="F720" s="36">
        <v>100</v>
      </c>
      <c r="G720" s="59">
        <f>AH720</f>
        <v>211.26</v>
      </c>
      <c r="H720" s="37"/>
      <c r="I720" s="38" t="s">
        <v>158</v>
      </c>
      <c r="J720" s="39">
        <f>G720*H720</f>
        <v>0</v>
      </c>
      <c r="K720" s="64" t="s">
        <v>2542</v>
      </c>
      <c r="M720" s="64" t="s">
        <v>2543</v>
      </c>
      <c r="P720" s="68">
        <f>$P$8</f>
        <v>0</v>
      </c>
      <c r="Q720" s="78"/>
      <c r="R720" s="71">
        <f>IF(Q720&gt;0,Q720,P720)</f>
        <v>0</v>
      </c>
      <c r="S720" s="32" t="str">
        <f t="shared" si="424"/>
        <v>-</v>
      </c>
      <c r="T720" s="2">
        <v>169.01</v>
      </c>
      <c r="U720" s="2"/>
      <c r="V720" s="49">
        <v>1.25</v>
      </c>
      <c r="W720" s="49">
        <f>T720*V720</f>
        <v>211.26249999999999</v>
      </c>
      <c r="X720" s="50">
        <f>R720*0.01</f>
        <v>0</v>
      </c>
      <c r="Y720" s="63">
        <f>W720-(W720*X720)</f>
        <v>211.26249999999999</v>
      </c>
      <c r="Z720" s="50">
        <f>ROUND(Y720,2)</f>
        <v>211.26</v>
      </c>
      <c r="AA720" s="51"/>
      <c r="AB720" s="52">
        <v>0.10249999999999999</v>
      </c>
      <c r="AC720" s="50">
        <f>H720*AB720</f>
        <v>0</v>
      </c>
      <c r="AD720" s="50">
        <f>AC720*$P$7</f>
        <v>0</v>
      </c>
      <c r="AE720" s="50">
        <f>AB720*$P$7</f>
        <v>1.64</v>
      </c>
      <c r="AF720" s="53">
        <f>ROUND(AE720,2)</f>
        <v>1.64</v>
      </c>
      <c r="AH720" s="4">
        <f t="shared" si="410"/>
        <v>211.26</v>
      </c>
      <c r="AJ720" s="4">
        <f t="shared" si="411"/>
        <v>211.26</v>
      </c>
      <c r="AL720" s="4">
        <f t="shared" si="412"/>
        <v>211.26</v>
      </c>
      <c r="AN720" s="4">
        <f t="shared" si="426"/>
        <v>211.26</v>
      </c>
      <c r="AO720" s="92"/>
      <c r="AQ720" s="93"/>
      <c r="AS720" s="93"/>
      <c r="AT720" s="93"/>
      <c r="AU720" s="93"/>
    </row>
    <row r="721" spans="1:47" x14ac:dyDescent="0.25">
      <c r="A721" s="202"/>
      <c r="B721" s="199" t="s">
        <v>2544</v>
      </c>
      <c r="C721" s="199"/>
      <c r="D721" s="199"/>
      <c r="E721" s="199"/>
      <c r="F721" s="199"/>
      <c r="G721" s="199"/>
      <c r="H721" s="199"/>
      <c r="I721" s="199"/>
      <c r="J721" s="199"/>
      <c r="O721" s="74" t="s">
        <v>2544</v>
      </c>
      <c r="P721" s="75"/>
      <c r="Q721" s="76"/>
      <c r="R721" s="71"/>
      <c r="S721" s="71"/>
      <c r="T721"/>
      <c r="U721"/>
      <c r="AB721"/>
      <c r="AC721"/>
      <c r="AD721"/>
      <c r="AE721"/>
      <c r="AN721" s="4"/>
      <c r="AO721" s="92"/>
      <c r="AQ721" s="93"/>
      <c r="AS721" s="93"/>
      <c r="AT721" s="93"/>
      <c r="AU721" s="93"/>
    </row>
    <row r="722" spans="1:47" ht="69.75" customHeight="1" x14ac:dyDescent="0.25">
      <c r="A722" s="204"/>
      <c r="B722" s="33" t="s">
        <v>2545</v>
      </c>
      <c r="C722" s="34" t="s">
        <v>2544</v>
      </c>
      <c r="D722" s="35">
        <v>1</v>
      </c>
      <c r="E722" s="86">
        <v>30</v>
      </c>
      <c r="F722" s="36">
        <v>300</v>
      </c>
      <c r="G722" s="59">
        <f>AH722</f>
        <v>145.68</v>
      </c>
      <c r="H722" s="37"/>
      <c r="I722" s="38" t="s">
        <v>158</v>
      </c>
      <c r="J722" s="39">
        <f>G722*H722</f>
        <v>0</v>
      </c>
      <c r="K722" s="64" t="s">
        <v>2546</v>
      </c>
      <c r="M722" s="64" t="s">
        <v>2547</v>
      </c>
      <c r="P722" s="68">
        <f>$P$8</f>
        <v>0</v>
      </c>
      <c r="Q722" s="78"/>
      <c r="R722" s="71">
        <f>IF(Q722&gt;0,Q722,P722)</f>
        <v>0</v>
      </c>
      <c r="S722" s="32" t="str">
        <f>IF(P722&gt;18,"ПЕРЕБОР","-")</f>
        <v>-</v>
      </c>
      <c r="T722" s="2">
        <v>116.54</v>
      </c>
      <c r="U722" s="2"/>
      <c r="V722" s="49">
        <v>1.25</v>
      </c>
      <c r="W722" s="49">
        <f>T722*V722</f>
        <v>145.67500000000001</v>
      </c>
      <c r="X722" s="50">
        <f>R722*0.01</f>
        <v>0</v>
      </c>
      <c r="Y722" s="63">
        <f>W722-(W722*X722)</f>
        <v>145.67500000000001</v>
      </c>
      <c r="Z722" s="50">
        <f>ROUND(Y722,2)</f>
        <v>145.68</v>
      </c>
      <c r="AA722" s="51"/>
      <c r="AB722" s="52">
        <v>4.2166666666666665E-2</v>
      </c>
      <c r="AC722" s="50">
        <f>H722*AB722</f>
        <v>0</v>
      </c>
      <c r="AD722" s="50">
        <f>AC722*$P$7</f>
        <v>0</v>
      </c>
      <c r="AE722" s="50">
        <f>AB722*$P$7</f>
        <v>0.67466666666666664</v>
      </c>
      <c r="AF722" s="53">
        <f>ROUND(AE722,2)</f>
        <v>0.67</v>
      </c>
      <c r="AH722" s="4">
        <f>ROUNDUP(AN722,2)</f>
        <v>145.68</v>
      </c>
      <c r="AJ722" s="4">
        <f>IF($V$4,AL722+AF722,AL722)</f>
        <v>145.68</v>
      </c>
      <c r="AL722" s="4">
        <f>IF($V$5,Z722-Z722*10%,Z722)</f>
        <v>145.68</v>
      </c>
      <c r="AN722" s="4">
        <f t="shared" si="426"/>
        <v>145.68</v>
      </c>
      <c r="AO722" s="92"/>
      <c r="AQ722" s="93"/>
      <c r="AS722" s="93"/>
      <c r="AT722" s="93"/>
      <c r="AU722" s="93"/>
    </row>
    <row r="723" spans="1:47" x14ac:dyDescent="0.25">
      <c r="A723" s="202"/>
      <c r="B723" s="199" t="s">
        <v>275</v>
      </c>
      <c r="C723" s="199"/>
      <c r="D723" s="199"/>
      <c r="E723" s="199"/>
      <c r="F723" s="199"/>
      <c r="G723" s="199"/>
      <c r="H723" s="199"/>
      <c r="I723" s="199"/>
      <c r="J723" s="199"/>
      <c r="O723" s="74" t="s">
        <v>275</v>
      </c>
      <c r="P723" s="75"/>
      <c r="Q723" s="76"/>
      <c r="R723" s="71"/>
      <c r="S723" s="71"/>
      <c r="T723"/>
      <c r="U723"/>
      <c r="AB723"/>
      <c r="AC723"/>
      <c r="AD723"/>
      <c r="AE723"/>
      <c r="AN723" s="4"/>
      <c r="AO723" s="92"/>
      <c r="AQ723" s="93"/>
      <c r="AS723" s="93"/>
      <c r="AT723" s="93"/>
      <c r="AU723" s="93"/>
    </row>
    <row r="724" spans="1:47" ht="17.25" customHeight="1" x14ac:dyDescent="0.25">
      <c r="A724" s="203"/>
      <c r="B724" s="33" t="s">
        <v>314</v>
      </c>
      <c r="C724" s="34" t="s">
        <v>305</v>
      </c>
      <c r="D724" s="35">
        <v>1</v>
      </c>
      <c r="E724" s="86" t="s">
        <v>2584</v>
      </c>
      <c r="F724" s="36">
        <v>20</v>
      </c>
      <c r="G724" s="59">
        <f t="shared" ref="G724:G730" si="427">AH724</f>
        <v>402.15</v>
      </c>
      <c r="H724" s="37"/>
      <c r="I724" s="38" t="s">
        <v>158</v>
      </c>
      <c r="J724" s="39">
        <f t="shared" ref="J724:J730" si="428">G724*H724</f>
        <v>0</v>
      </c>
      <c r="K724" s="64" t="s">
        <v>1474</v>
      </c>
      <c r="M724" s="64" t="s">
        <v>1475</v>
      </c>
      <c r="P724" s="68">
        <f t="shared" ref="P724:P730" si="429">$P$8</f>
        <v>0</v>
      </c>
      <c r="Q724" s="78"/>
      <c r="R724" s="71">
        <f t="shared" ref="R724:R730" si="430">IF(Q724&gt;0,Q724,P724)</f>
        <v>0</v>
      </c>
      <c r="S724" s="32" t="str">
        <f t="shared" si="424"/>
        <v>-</v>
      </c>
      <c r="T724" s="2">
        <v>321.71999999999997</v>
      </c>
      <c r="U724" s="2"/>
      <c r="V724" s="49">
        <v>1.25</v>
      </c>
      <c r="W724" s="49">
        <f t="shared" ref="W724:W730" si="431">T724*V724</f>
        <v>402.15</v>
      </c>
      <c r="X724" s="50">
        <f t="shared" ref="X724:X730" si="432">R724*0.01</f>
        <v>0</v>
      </c>
      <c r="Y724" s="63">
        <f t="shared" ref="Y724:Y730" si="433">W724-(W724*X724)</f>
        <v>402.15</v>
      </c>
      <c r="Z724" s="50">
        <f t="shared" ref="Z724:Z730" si="434">ROUND(Y724,2)</f>
        <v>402.15</v>
      </c>
      <c r="AA724" s="51"/>
      <c r="AB724" s="52">
        <v>0.28999999999999998</v>
      </c>
      <c r="AC724" s="50">
        <f t="shared" ref="AC724:AC730" si="435">H724*AB724</f>
        <v>0</v>
      </c>
      <c r="AD724" s="50">
        <f t="shared" ref="AD724:AD730" si="436">AC724*$P$7</f>
        <v>0</v>
      </c>
      <c r="AE724" s="50">
        <f t="shared" ref="AE724:AE730" si="437">AB724*$P$7</f>
        <v>4.6399999999999997</v>
      </c>
      <c r="AF724" s="53">
        <f t="shared" ref="AF724:AF730" si="438">ROUND(AE724,2)</f>
        <v>4.6399999999999997</v>
      </c>
      <c r="AH724" s="4">
        <f t="shared" si="410"/>
        <v>402.15</v>
      </c>
      <c r="AJ724" s="4">
        <f t="shared" si="411"/>
        <v>402.15</v>
      </c>
      <c r="AL724" s="4">
        <f t="shared" si="412"/>
        <v>402.15</v>
      </c>
      <c r="AN724" s="4">
        <f t="shared" si="426"/>
        <v>402.15</v>
      </c>
      <c r="AO724" s="92"/>
      <c r="AQ724" s="93"/>
      <c r="AS724" s="93"/>
      <c r="AT724" s="93"/>
      <c r="AU724" s="93"/>
    </row>
    <row r="725" spans="1:47" ht="17.25" customHeight="1" x14ac:dyDescent="0.25">
      <c r="A725" s="203"/>
      <c r="B725" s="33" t="s">
        <v>582</v>
      </c>
      <c r="C725" s="34" t="s">
        <v>581</v>
      </c>
      <c r="D725" s="35">
        <v>1</v>
      </c>
      <c r="E725" s="86" t="s">
        <v>2584</v>
      </c>
      <c r="F725" s="36">
        <v>20</v>
      </c>
      <c r="G725" s="59">
        <f t="shared" si="427"/>
        <v>860.46</v>
      </c>
      <c r="H725" s="37"/>
      <c r="I725" s="38" t="s">
        <v>158</v>
      </c>
      <c r="J725" s="39">
        <f t="shared" si="428"/>
        <v>0</v>
      </c>
      <c r="K725" s="64" t="s">
        <v>1476</v>
      </c>
      <c r="M725" s="64" t="s">
        <v>1477</v>
      </c>
      <c r="P725" s="68">
        <f t="shared" si="429"/>
        <v>0</v>
      </c>
      <c r="Q725" s="78"/>
      <c r="R725" s="71">
        <f t="shared" si="430"/>
        <v>0</v>
      </c>
      <c r="S725" s="32" t="str">
        <f t="shared" si="424"/>
        <v>-</v>
      </c>
      <c r="T725" s="2">
        <v>688.37</v>
      </c>
      <c r="U725" s="2"/>
      <c r="V725" s="49">
        <v>1.25</v>
      </c>
      <c r="W725" s="49">
        <f t="shared" si="431"/>
        <v>860.46249999999998</v>
      </c>
      <c r="X725" s="50">
        <f t="shared" si="432"/>
        <v>0</v>
      </c>
      <c r="Y725" s="63">
        <f t="shared" si="433"/>
        <v>860.46249999999998</v>
      </c>
      <c r="Z725" s="50">
        <f t="shared" si="434"/>
        <v>860.46</v>
      </c>
      <c r="AA725" s="51"/>
      <c r="AB725" s="52">
        <v>0.42499999999999999</v>
      </c>
      <c r="AC725" s="50">
        <f t="shared" si="435"/>
        <v>0</v>
      </c>
      <c r="AD725" s="50">
        <f t="shared" si="436"/>
        <v>0</v>
      </c>
      <c r="AE725" s="50">
        <f t="shared" si="437"/>
        <v>6.8</v>
      </c>
      <c r="AF725" s="53">
        <f t="shared" si="438"/>
        <v>6.8</v>
      </c>
      <c r="AH725" s="4">
        <f t="shared" si="410"/>
        <v>860.46</v>
      </c>
      <c r="AJ725" s="4">
        <f t="shared" si="411"/>
        <v>860.46</v>
      </c>
      <c r="AL725" s="4">
        <f t="shared" si="412"/>
        <v>860.46</v>
      </c>
      <c r="AN725" s="4">
        <f t="shared" si="426"/>
        <v>860.46</v>
      </c>
      <c r="AO725" s="92"/>
      <c r="AQ725" s="93"/>
      <c r="AS725" s="93"/>
      <c r="AT725" s="93"/>
      <c r="AU725" s="93"/>
    </row>
    <row r="726" spans="1:47" ht="17.25" customHeight="1" x14ac:dyDescent="0.25">
      <c r="A726" s="203"/>
      <c r="B726" s="33" t="s">
        <v>680</v>
      </c>
      <c r="C726" s="34" t="s">
        <v>2718</v>
      </c>
      <c r="D726" s="43">
        <v>2</v>
      </c>
      <c r="E726" s="86" t="s">
        <v>2584</v>
      </c>
      <c r="F726" s="36">
        <v>20</v>
      </c>
      <c r="G726" s="59">
        <f t="shared" si="427"/>
        <v>877.19</v>
      </c>
      <c r="H726" s="37"/>
      <c r="I726" s="38" t="s">
        <v>158</v>
      </c>
      <c r="J726" s="39">
        <f t="shared" si="428"/>
        <v>0</v>
      </c>
      <c r="K726" s="64" t="s">
        <v>1478</v>
      </c>
      <c r="M726" s="64" t="s">
        <v>1479</v>
      </c>
      <c r="P726" s="68">
        <f t="shared" si="429"/>
        <v>0</v>
      </c>
      <c r="Q726" s="78"/>
      <c r="R726" s="71">
        <f t="shared" si="430"/>
        <v>0</v>
      </c>
      <c r="S726" s="32" t="str">
        <f t="shared" si="424"/>
        <v>-</v>
      </c>
      <c r="T726" s="2">
        <v>701.75</v>
      </c>
      <c r="U726" s="2"/>
      <c r="V726" s="49">
        <v>1.25</v>
      </c>
      <c r="W726" s="49">
        <f t="shared" si="431"/>
        <v>877.1875</v>
      </c>
      <c r="X726" s="50">
        <f t="shared" si="432"/>
        <v>0</v>
      </c>
      <c r="Y726" s="63">
        <f t="shared" si="433"/>
        <v>877.1875</v>
      </c>
      <c r="Z726" s="50">
        <f t="shared" si="434"/>
        <v>877.19</v>
      </c>
      <c r="AA726" s="51"/>
      <c r="AB726" s="52">
        <v>0.75</v>
      </c>
      <c r="AC726" s="50">
        <f t="shared" si="435"/>
        <v>0</v>
      </c>
      <c r="AD726" s="50">
        <f t="shared" si="436"/>
        <v>0</v>
      </c>
      <c r="AE726" s="50">
        <f t="shared" si="437"/>
        <v>12</v>
      </c>
      <c r="AF726" s="53">
        <f t="shared" si="438"/>
        <v>12</v>
      </c>
      <c r="AH726" s="4">
        <f t="shared" si="410"/>
        <v>877.19</v>
      </c>
      <c r="AJ726" s="4">
        <f t="shared" si="411"/>
        <v>877.19</v>
      </c>
      <c r="AL726" s="4">
        <f t="shared" si="412"/>
        <v>877.19</v>
      </c>
      <c r="AN726" s="4">
        <f t="shared" si="426"/>
        <v>877.19</v>
      </c>
      <c r="AO726" s="92"/>
      <c r="AQ726" s="93"/>
      <c r="AS726" s="93"/>
      <c r="AT726" s="93"/>
      <c r="AU726" s="93"/>
    </row>
    <row r="727" spans="1:47" ht="17.25" customHeight="1" x14ac:dyDescent="0.25">
      <c r="A727" s="203"/>
      <c r="B727" s="33" t="s">
        <v>285</v>
      </c>
      <c r="C727" s="34" t="s">
        <v>284</v>
      </c>
      <c r="D727" s="35">
        <v>1</v>
      </c>
      <c r="E727" s="86" t="s">
        <v>2584</v>
      </c>
      <c r="F727" s="36">
        <v>20</v>
      </c>
      <c r="G727" s="59">
        <f t="shared" si="427"/>
        <v>453.41</v>
      </c>
      <c r="H727" s="37"/>
      <c r="I727" s="38" t="s">
        <v>158</v>
      </c>
      <c r="J727" s="39">
        <f t="shared" si="428"/>
        <v>0</v>
      </c>
      <c r="K727" s="64" t="s">
        <v>1480</v>
      </c>
      <c r="M727" s="64" t="s">
        <v>1481</v>
      </c>
      <c r="P727" s="68">
        <f t="shared" si="429"/>
        <v>0</v>
      </c>
      <c r="Q727" s="78"/>
      <c r="R727" s="71">
        <f t="shared" si="430"/>
        <v>0</v>
      </c>
      <c r="S727" s="32" t="str">
        <f t="shared" si="424"/>
        <v>-</v>
      </c>
      <c r="T727" s="2">
        <v>362.73</v>
      </c>
      <c r="U727" s="2"/>
      <c r="V727" s="49">
        <v>1.25</v>
      </c>
      <c r="W727" s="49">
        <f t="shared" si="431"/>
        <v>453.41250000000002</v>
      </c>
      <c r="X727" s="50">
        <f t="shared" si="432"/>
        <v>0</v>
      </c>
      <c r="Y727" s="63">
        <f t="shared" si="433"/>
        <v>453.41250000000002</v>
      </c>
      <c r="Z727" s="50">
        <f t="shared" si="434"/>
        <v>453.41</v>
      </c>
      <c r="AA727" s="51"/>
      <c r="AB727" s="52">
        <v>0.40499999999999997</v>
      </c>
      <c r="AC727" s="50">
        <f t="shared" si="435"/>
        <v>0</v>
      </c>
      <c r="AD727" s="50">
        <f t="shared" si="436"/>
        <v>0</v>
      </c>
      <c r="AE727" s="50">
        <f t="shared" si="437"/>
        <v>6.4799999999999995</v>
      </c>
      <c r="AF727" s="53">
        <f t="shared" si="438"/>
        <v>6.48</v>
      </c>
      <c r="AH727" s="4">
        <f t="shared" si="410"/>
        <v>453.41</v>
      </c>
      <c r="AJ727" s="4">
        <f t="shared" si="411"/>
        <v>453.41</v>
      </c>
      <c r="AL727" s="4">
        <f t="shared" si="412"/>
        <v>453.41</v>
      </c>
      <c r="AN727" s="4">
        <f t="shared" si="426"/>
        <v>453.41</v>
      </c>
      <c r="AO727" s="92"/>
      <c r="AQ727" s="93"/>
      <c r="AS727" s="93"/>
      <c r="AT727" s="93"/>
      <c r="AU727" s="93"/>
    </row>
    <row r="728" spans="1:47" ht="17.25" customHeight="1" x14ac:dyDescent="0.25">
      <c r="A728" s="203"/>
      <c r="B728" s="33" t="s">
        <v>2205</v>
      </c>
      <c r="C728" s="34" t="s">
        <v>2206</v>
      </c>
      <c r="D728" s="35">
        <v>1</v>
      </c>
      <c r="E728" s="86">
        <v>18</v>
      </c>
      <c r="F728" s="36">
        <v>18</v>
      </c>
      <c r="G728" s="59">
        <f t="shared" si="427"/>
        <v>188.88</v>
      </c>
      <c r="H728" s="37"/>
      <c r="I728" s="38" t="s">
        <v>158</v>
      </c>
      <c r="J728" s="39">
        <f t="shared" si="428"/>
        <v>0</v>
      </c>
      <c r="K728" s="64" t="s">
        <v>2207</v>
      </c>
      <c r="L728" s="64" t="s">
        <v>2208</v>
      </c>
      <c r="M728" s="64" t="s">
        <v>2209</v>
      </c>
      <c r="P728" s="68">
        <f t="shared" si="429"/>
        <v>0</v>
      </c>
      <c r="Q728" s="78"/>
      <c r="R728" s="71">
        <f t="shared" si="430"/>
        <v>0</v>
      </c>
      <c r="S728" s="32" t="str">
        <f t="shared" si="424"/>
        <v>-</v>
      </c>
      <c r="T728" s="2">
        <v>151.1</v>
      </c>
      <c r="U728" s="2"/>
      <c r="V728" s="49">
        <v>1.25</v>
      </c>
      <c r="W728" s="49">
        <f t="shared" si="431"/>
        <v>188.875</v>
      </c>
      <c r="X728" s="50">
        <f t="shared" si="432"/>
        <v>0</v>
      </c>
      <c r="Y728" s="63">
        <f t="shared" si="433"/>
        <v>188.875</v>
      </c>
      <c r="Z728" s="50">
        <f t="shared" si="434"/>
        <v>188.88</v>
      </c>
      <c r="AA728" s="51"/>
      <c r="AB728" s="52">
        <v>0.11527777777777778</v>
      </c>
      <c r="AC728" s="50">
        <f t="shared" si="435"/>
        <v>0</v>
      </c>
      <c r="AD728" s="50">
        <f t="shared" si="436"/>
        <v>0</v>
      </c>
      <c r="AE728" s="50">
        <f t="shared" si="437"/>
        <v>1.8444444444444446</v>
      </c>
      <c r="AF728" s="53">
        <f t="shared" si="438"/>
        <v>1.84</v>
      </c>
      <c r="AH728" s="4">
        <f t="shared" si="410"/>
        <v>188.88</v>
      </c>
      <c r="AJ728" s="4">
        <f t="shared" si="411"/>
        <v>188.88</v>
      </c>
      <c r="AL728" s="4">
        <f t="shared" si="412"/>
        <v>188.88</v>
      </c>
      <c r="AN728" s="4">
        <f t="shared" si="426"/>
        <v>188.88</v>
      </c>
      <c r="AO728" s="92"/>
      <c r="AQ728" s="93"/>
      <c r="AS728" s="93"/>
      <c r="AT728" s="93"/>
      <c r="AU728" s="93"/>
    </row>
    <row r="729" spans="1:47" ht="17.25" customHeight="1" x14ac:dyDescent="0.25">
      <c r="A729" s="203"/>
      <c r="B729" s="33" t="s">
        <v>2210</v>
      </c>
      <c r="C729" s="34" t="s">
        <v>2211</v>
      </c>
      <c r="D729" s="35">
        <v>1</v>
      </c>
      <c r="E729" s="86">
        <v>18</v>
      </c>
      <c r="F729" s="36">
        <v>18</v>
      </c>
      <c r="G729" s="59">
        <f t="shared" si="427"/>
        <v>219.15</v>
      </c>
      <c r="H729" s="37"/>
      <c r="I729" s="38" t="s">
        <v>158</v>
      </c>
      <c r="J729" s="39">
        <f t="shared" si="428"/>
        <v>0</v>
      </c>
      <c r="K729" s="64" t="s">
        <v>2212</v>
      </c>
      <c r="L729" s="64" t="s">
        <v>2213</v>
      </c>
      <c r="M729" s="64" t="s">
        <v>2214</v>
      </c>
      <c r="P729" s="68">
        <f t="shared" si="429"/>
        <v>0</v>
      </c>
      <c r="Q729" s="78"/>
      <c r="R729" s="71">
        <f t="shared" si="430"/>
        <v>0</v>
      </c>
      <c r="S729" s="32" t="str">
        <f t="shared" si="424"/>
        <v>-</v>
      </c>
      <c r="T729" s="2">
        <v>175.32</v>
      </c>
      <c r="U729" s="2"/>
      <c r="V729" s="49">
        <v>1.25</v>
      </c>
      <c r="W729" s="49">
        <f t="shared" si="431"/>
        <v>219.14999999999998</v>
      </c>
      <c r="X729" s="50">
        <f t="shared" si="432"/>
        <v>0</v>
      </c>
      <c r="Y729" s="63">
        <f t="shared" si="433"/>
        <v>219.14999999999998</v>
      </c>
      <c r="Z729" s="50">
        <f t="shared" si="434"/>
        <v>219.15</v>
      </c>
      <c r="AA729" s="51"/>
      <c r="AB729" s="52">
        <v>0.11527777777777778</v>
      </c>
      <c r="AC729" s="50">
        <f t="shared" si="435"/>
        <v>0</v>
      </c>
      <c r="AD729" s="50">
        <f t="shared" si="436"/>
        <v>0</v>
      </c>
      <c r="AE729" s="50">
        <f t="shared" si="437"/>
        <v>1.8444444444444446</v>
      </c>
      <c r="AF729" s="53">
        <f t="shared" si="438"/>
        <v>1.84</v>
      </c>
      <c r="AH729" s="4">
        <f t="shared" si="410"/>
        <v>219.15</v>
      </c>
      <c r="AJ729" s="4">
        <f t="shared" si="411"/>
        <v>219.15</v>
      </c>
      <c r="AL729" s="4">
        <f t="shared" si="412"/>
        <v>219.15</v>
      </c>
      <c r="AN729" s="4">
        <f t="shared" si="426"/>
        <v>219.15</v>
      </c>
      <c r="AO729" s="92"/>
      <c r="AQ729" s="93"/>
      <c r="AS729" s="93"/>
      <c r="AT729" s="93"/>
      <c r="AU729" s="93"/>
    </row>
    <row r="730" spans="1:47" ht="17.25" customHeight="1" x14ac:dyDescent="0.25">
      <c r="A730" s="204"/>
      <c r="B730" s="33" t="s">
        <v>2215</v>
      </c>
      <c r="C730" s="34" t="s">
        <v>2216</v>
      </c>
      <c r="D730" s="35">
        <v>1</v>
      </c>
      <c r="E730" s="86">
        <v>18</v>
      </c>
      <c r="F730" s="36">
        <v>18</v>
      </c>
      <c r="G730" s="59">
        <f t="shared" si="427"/>
        <v>261.52999999999997</v>
      </c>
      <c r="H730" s="37"/>
      <c r="I730" s="38" t="s">
        <v>158</v>
      </c>
      <c r="J730" s="39">
        <f t="shared" si="428"/>
        <v>0</v>
      </c>
      <c r="K730" s="64" t="s">
        <v>2217</v>
      </c>
      <c r="L730" s="64" t="s">
        <v>2218</v>
      </c>
      <c r="M730" s="64" t="s">
        <v>2219</v>
      </c>
      <c r="P730" s="68">
        <f t="shared" si="429"/>
        <v>0</v>
      </c>
      <c r="Q730" s="78"/>
      <c r="R730" s="71">
        <f t="shared" si="430"/>
        <v>0</v>
      </c>
      <c r="S730" s="32" t="str">
        <f t="shared" si="424"/>
        <v>-</v>
      </c>
      <c r="T730" s="2">
        <v>209.22</v>
      </c>
      <c r="U730" s="2"/>
      <c r="V730" s="49">
        <v>1.25</v>
      </c>
      <c r="W730" s="49">
        <f t="shared" si="431"/>
        <v>261.52499999999998</v>
      </c>
      <c r="X730" s="50">
        <f t="shared" si="432"/>
        <v>0</v>
      </c>
      <c r="Y730" s="63">
        <f t="shared" si="433"/>
        <v>261.52499999999998</v>
      </c>
      <c r="Z730" s="50">
        <f t="shared" si="434"/>
        <v>261.52999999999997</v>
      </c>
      <c r="AA730" s="51"/>
      <c r="AB730" s="52">
        <v>0.11527777777777778</v>
      </c>
      <c r="AC730" s="50">
        <f t="shared" si="435"/>
        <v>0</v>
      </c>
      <c r="AD730" s="50">
        <f t="shared" si="436"/>
        <v>0</v>
      </c>
      <c r="AE730" s="50">
        <f t="shared" si="437"/>
        <v>1.8444444444444446</v>
      </c>
      <c r="AF730" s="53">
        <f t="shared" si="438"/>
        <v>1.84</v>
      </c>
      <c r="AH730" s="4">
        <f t="shared" si="410"/>
        <v>261.52999999999997</v>
      </c>
      <c r="AJ730" s="4">
        <f t="shared" si="411"/>
        <v>261.52999999999997</v>
      </c>
      <c r="AL730" s="4">
        <f t="shared" si="412"/>
        <v>261.52999999999997</v>
      </c>
      <c r="AN730" s="4">
        <f t="shared" si="426"/>
        <v>261.52999999999997</v>
      </c>
      <c r="AO730" s="92"/>
      <c r="AQ730" s="93"/>
      <c r="AS730" s="93"/>
      <c r="AT730" s="93"/>
      <c r="AU730" s="93"/>
    </row>
    <row r="731" spans="1:47" x14ac:dyDescent="0.25">
      <c r="A731" s="201"/>
      <c r="B731" s="199" t="s">
        <v>306</v>
      </c>
      <c r="C731" s="199"/>
      <c r="D731" s="199"/>
      <c r="E731" s="199"/>
      <c r="F731" s="199"/>
      <c r="G731" s="199"/>
      <c r="H731" s="199"/>
      <c r="I731" s="199"/>
      <c r="J731" s="199"/>
      <c r="O731" s="74" t="s">
        <v>306</v>
      </c>
      <c r="P731" s="75"/>
      <c r="Q731" s="76"/>
      <c r="R731" s="71"/>
      <c r="S731" s="71"/>
      <c r="T731"/>
      <c r="U731"/>
      <c r="AB731"/>
      <c r="AC731"/>
      <c r="AD731"/>
      <c r="AE731"/>
      <c r="AN731" s="4"/>
      <c r="AO731" s="92"/>
      <c r="AQ731" s="93"/>
      <c r="AS731" s="93"/>
      <c r="AT731" s="93"/>
      <c r="AU731" s="93"/>
    </row>
    <row r="732" spans="1:47" ht="24.75" customHeight="1" x14ac:dyDescent="0.25">
      <c r="A732" s="201"/>
      <c r="B732" s="33" t="s">
        <v>326</v>
      </c>
      <c r="C732" s="96" t="s">
        <v>307</v>
      </c>
      <c r="D732" s="35">
        <v>1</v>
      </c>
      <c r="E732" s="86" t="s">
        <v>2584</v>
      </c>
      <c r="F732" s="36">
        <v>24</v>
      </c>
      <c r="G732" s="59">
        <f t="shared" ref="G732:G750" si="439">AH732</f>
        <v>197.06</v>
      </c>
      <c r="H732" s="37"/>
      <c r="I732" s="38" t="s">
        <v>158</v>
      </c>
      <c r="J732" s="39">
        <f>G732*H732</f>
        <v>0</v>
      </c>
      <c r="K732" s="64" t="s">
        <v>1482</v>
      </c>
      <c r="M732" s="64" t="s">
        <v>1483</v>
      </c>
      <c r="P732" s="68">
        <f t="shared" si="425"/>
        <v>0</v>
      </c>
      <c r="Q732" s="78"/>
      <c r="R732" s="71">
        <f>IF(Q732&gt;0,Q732,P732)</f>
        <v>0</v>
      </c>
      <c r="S732" s="32" t="str">
        <f t="shared" si="424"/>
        <v>-</v>
      </c>
      <c r="T732" s="2">
        <v>157.65</v>
      </c>
      <c r="U732" s="2"/>
      <c r="V732" s="49">
        <v>1.25</v>
      </c>
      <c r="W732" s="49">
        <f>T732*V732</f>
        <v>197.0625</v>
      </c>
      <c r="X732" s="50">
        <f>R732*0.01</f>
        <v>0</v>
      </c>
      <c r="Y732" s="63">
        <f t="shared" ref="Y732:Y804" si="440">W732-(W732*X732)</f>
        <v>197.0625</v>
      </c>
      <c r="Z732" s="50">
        <f t="shared" ref="Z732:Z804" si="441">ROUND(Y732,2)</f>
        <v>197.06</v>
      </c>
      <c r="AA732" s="51"/>
      <c r="AB732" s="52">
        <v>0.3125</v>
      </c>
      <c r="AC732" s="50">
        <f>H732*AB732</f>
        <v>0</v>
      </c>
      <c r="AD732" s="50">
        <f>AC732*$P$7</f>
        <v>0</v>
      </c>
      <c r="AE732" s="50">
        <f>AB732*$P$7</f>
        <v>5</v>
      </c>
      <c r="AF732" s="53">
        <f>ROUND(AE732,2)</f>
        <v>5</v>
      </c>
      <c r="AH732" s="4">
        <f t="shared" si="410"/>
        <v>197.06</v>
      </c>
      <c r="AJ732" s="4">
        <f t="shared" si="411"/>
        <v>197.06</v>
      </c>
      <c r="AL732" s="4">
        <f t="shared" si="412"/>
        <v>197.06</v>
      </c>
      <c r="AN732" s="4">
        <f t="shared" si="426"/>
        <v>197.06</v>
      </c>
      <c r="AO732" s="92"/>
      <c r="AQ732" s="93"/>
      <c r="AS732" s="93"/>
      <c r="AT732" s="93"/>
      <c r="AU732" s="93"/>
    </row>
    <row r="733" spans="1:47" ht="24.75" customHeight="1" x14ac:dyDescent="0.25">
      <c r="A733" s="201"/>
      <c r="B733" s="33" t="s">
        <v>681</v>
      </c>
      <c r="C733" s="34" t="s">
        <v>653</v>
      </c>
      <c r="D733" s="35">
        <v>1</v>
      </c>
      <c r="E733" s="86" t="s">
        <v>2584</v>
      </c>
      <c r="F733" s="36">
        <v>12</v>
      </c>
      <c r="G733" s="59">
        <f t="shared" si="439"/>
        <v>405.23</v>
      </c>
      <c r="H733" s="37"/>
      <c r="I733" s="38" t="s">
        <v>158</v>
      </c>
      <c r="J733" s="39">
        <f>G733*H733</f>
        <v>0</v>
      </c>
      <c r="K733" s="64" t="s">
        <v>1484</v>
      </c>
      <c r="M733" s="64" t="s">
        <v>1485</v>
      </c>
      <c r="P733" s="68">
        <f t="shared" si="425"/>
        <v>0</v>
      </c>
      <c r="Q733" s="78"/>
      <c r="R733" s="71">
        <f>IF(Q733&gt;0,Q733,P733)</f>
        <v>0</v>
      </c>
      <c r="S733" s="32" t="str">
        <f t="shared" si="424"/>
        <v>-</v>
      </c>
      <c r="T733" s="2">
        <v>324.18699999999995</v>
      </c>
      <c r="U733" s="2"/>
      <c r="V733" s="49">
        <v>1.25</v>
      </c>
      <c r="W733" s="49">
        <f>T733*V733</f>
        <v>405.23374999999993</v>
      </c>
      <c r="X733" s="50">
        <f>R733*0.01</f>
        <v>0</v>
      </c>
      <c r="Y733" s="63">
        <f t="shared" si="440"/>
        <v>405.23374999999993</v>
      </c>
      <c r="Z733" s="50">
        <f t="shared" si="441"/>
        <v>405.23</v>
      </c>
      <c r="AA733" s="51"/>
      <c r="AB733" s="52">
        <v>0.5</v>
      </c>
      <c r="AC733" s="50">
        <f>H733*AB733</f>
        <v>0</v>
      </c>
      <c r="AD733" s="50">
        <f>AC733*$P$7</f>
        <v>0</v>
      </c>
      <c r="AE733" s="50">
        <f>AB733*$P$7</f>
        <v>8</v>
      </c>
      <c r="AF733" s="53">
        <f>ROUND(AE733,2)</f>
        <v>8</v>
      </c>
      <c r="AH733" s="4">
        <f t="shared" si="410"/>
        <v>405.23</v>
      </c>
      <c r="AJ733" s="4">
        <f t="shared" si="411"/>
        <v>405.23</v>
      </c>
      <c r="AL733" s="4">
        <f t="shared" si="412"/>
        <v>405.23</v>
      </c>
      <c r="AN733" s="4">
        <f t="shared" si="426"/>
        <v>405.23</v>
      </c>
      <c r="AO733" s="92"/>
      <c r="AQ733" s="93"/>
      <c r="AS733" s="93"/>
      <c r="AT733" s="93"/>
      <c r="AU733" s="93"/>
    </row>
    <row r="734" spans="1:47" ht="24.75" customHeight="1" x14ac:dyDescent="0.25">
      <c r="A734" s="201"/>
      <c r="B734" s="33" t="s">
        <v>438</v>
      </c>
      <c r="C734" s="34" t="s">
        <v>388</v>
      </c>
      <c r="D734" s="35">
        <v>1</v>
      </c>
      <c r="E734" s="86" t="s">
        <v>2584</v>
      </c>
      <c r="F734" s="36">
        <v>12</v>
      </c>
      <c r="G734" s="59">
        <f t="shared" si="439"/>
        <v>648.62</v>
      </c>
      <c r="H734" s="37"/>
      <c r="I734" s="38" t="s">
        <v>158</v>
      </c>
      <c r="J734" s="39">
        <f>G734*H734</f>
        <v>0</v>
      </c>
      <c r="K734" s="64" t="s">
        <v>1486</v>
      </c>
      <c r="M734" s="64" t="s">
        <v>1487</v>
      </c>
      <c r="P734" s="68">
        <f t="shared" si="425"/>
        <v>0</v>
      </c>
      <c r="Q734" s="78"/>
      <c r="R734" s="71">
        <f>IF(Q734&gt;0,Q734,P734)</f>
        <v>0</v>
      </c>
      <c r="S734" s="32" t="str">
        <f t="shared" si="424"/>
        <v>-</v>
      </c>
      <c r="T734" s="2">
        <v>518.89949999999999</v>
      </c>
      <c r="U734" s="2"/>
      <c r="V734" s="49">
        <v>1.25</v>
      </c>
      <c r="W734" s="49">
        <f>T734*V734</f>
        <v>648.62437499999999</v>
      </c>
      <c r="X734" s="50">
        <f>R734*0.01</f>
        <v>0</v>
      </c>
      <c r="Y734" s="63">
        <f t="shared" si="440"/>
        <v>648.62437499999999</v>
      </c>
      <c r="Z734" s="50">
        <f t="shared" si="441"/>
        <v>648.62</v>
      </c>
      <c r="AA734" s="51"/>
      <c r="AB734" s="52">
        <v>1</v>
      </c>
      <c r="AC734" s="50">
        <f>H734*AB734</f>
        <v>0</v>
      </c>
      <c r="AD734" s="50">
        <f>AC734*$P$7</f>
        <v>0</v>
      </c>
      <c r="AE734" s="50">
        <f>AB734*$P$7</f>
        <v>16</v>
      </c>
      <c r="AF734" s="53">
        <f>ROUND(AE734,2)</f>
        <v>16</v>
      </c>
      <c r="AH734" s="4">
        <f t="shared" si="410"/>
        <v>648.62</v>
      </c>
      <c r="AJ734" s="4">
        <f t="shared" si="411"/>
        <v>648.62</v>
      </c>
      <c r="AL734" s="4">
        <f t="shared" si="412"/>
        <v>648.62</v>
      </c>
      <c r="AN734" s="4">
        <f t="shared" si="426"/>
        <v>648.62</v>
      </c>
      <c r="AO734" s="92"/>
      <c r="AQ734" s="93"/>
      <c r="AS734" s="93"/>
      <c r="AT734" s="93"/>
      <c r="AU734" s="93"/>
    </row>
    <row r="735" spans="1:47" ht="24.75" customHeight="1" x14ac:dyDescent="0.25">
      <c r="A735" s="201"/>
      <c r="B735" s="33" t="s">
        <v>439</v>
      </c>
      <c r="C735" s="34" t="s">
        <v>389</v>
      </c>
      <c r="D735" s="35">
        <v>1</v>
      </c>
      <c r="E735" s="86" t="s">
        <v>2584</v>
      </c>
      <c r="F735" s="36">
        <v>12</v>
      </c>
      <c r="G735" s="59">
        <f t="shared" si="439"/>
        <v>690.14</v>
      </c>
      <c r="H735" s="37"/>
      <c r="I735" s="38" t="s">
        <v>158</v>
      </c>
      <c r="J735" s="39">
        <f>G735*H735</f>
        <v>0</v>
      </c>
      <c r="K735" s="64" t="s">
        <v>1488</v>
      </c>
      <c r="M735" s="64" t="s">
        <v>1489</v>
      </c>
      <c r="P735" s="68">
        <f t="shared" si="425"/>
        <v>0</v>
      </c>
      <c r="Q735" s="78"/>
      <c r="R735" s="71">
        <f>IF(Q735&gt;0,Q735,P735)</f>
        <v>0</v>
      </c>
      <c r="S735" s="32" t="str">
        <f t="shared" si="424"/>
        <v>-</v>
      </c>
      <c r="T735" s="2">
        <v>552.11</v>
      </c>
      <c r="U735" s="2"/>
      <c r="V735" s="49">
        <v>1.25</v>
      </c>
      <c r="W735" s="49">
        <f>T735*V735</f>
        <v>690.13750000000005</v>
      </c>
      <c r="X735" s="50">
        <f>R735*0.01</f>
        <v>0</v>
      </c>
      <c r="Y735" s="63">
        <f t="shared" si="440"/>
        <v>690.13750000000005</v>
      </c>
      <c r="Z735" s="50">
        <f t="shared" si="441"/>
        <v>690.14</v>
      </c>
      <c r="AA735" s="51"/>
      <c r="AB735" s="52">
        <v>0.83299999999999996</v>
      </c>
      <c r="AC735" s="50">
        <f>H735*AB735</f>
        <v>0</v>
      </c>
      <c r="AD735" s="50">
        <f>AC735*$P$7</f>
        <v>0</v>
      </c>
      <c r="AE735" s="50">
        <f>AB735*$P$7</f>
        <v>13.327999999999999</v>
      </c>
      <c r="AF735" s="53">
        <f>ROUND(AE735,2)</f>
        <v>13.33</v>
      </c>
      <c r="AH735" s="4">
        <f t="shared" si="410"/>
        <v>690.14</v>
      </c>
      <c r="AJ735" s="4">
        <f t="shared" si="411"/>
        <v>690.14</v>
      </c>
      <c r="AL735" s="4">
        <f t="shared" si="412"/>
        <v>690.14</v>
      </c>
      <c r="AN735" s="4">
        <f t="shared" si="426"/>
        <v>690.14</v>
      </c>
      <c r="AO735" s="92"/>
      <c r="AQ735" s="93"/>
      <c r="AS735" s="93"/>
      <c r="AT735" s="93"/>
      <c r="AU735" s="93"/>
    </row>
    <row r="736" spans="1:47" x14ac:dyDescent="0.25">
      <c r="A736" s="202"/>
      <c r="B736" s="199" t="s">
        <v>1874</v>
      </c>
      <c r="C736" s="199"/>
      <c r="D736" s="199"/>
      <c r="E736" s="199"/>
      <c r="F736" s="199"/>
      <c r="G736" s="199"/>
      <c r="H736" s="199"/>
      <c r="I736" s="199"/>
      <c r="J736" s="199"/>
      <c r="O736" s="74" t="s">
        <v>1874</v>
      </c>
      <c r="P736" s="75"/>
      <c r="Q736" s="76"/>
      <c r="R736" s="71"/>
      <c r="S736" s="71"/>
      <c r="T736"/>
      <c r="U736"/>
      <c r="AB736"/>
      <c r="AC736"/>
      <c r="AD736"/>
      <c r="AE736"/>
      <c r="AN736" s="4"/>
      <c r="AO736" s="92"/>
      <c r="AQ736" s="93"/>
      <c r="AS736" s="93"/>
      <c r="AT736" s="93"/>
      <c r="AU736" s="93"/>
    </row>
    <row r="737" spans="1:47" ht="15" customHeight="1" x14ac:dyDescent="0.25">
      <c r="A737" s="203"/>
      <c r="B737" s="33" t="s">
        <v>1880</v>
      </c>
      <c r="C737" s="96" t="s">
        <v>3552</v>
      </c>
      <c r="D737" s="43">
        <v>10</v>
      </c>
      <c r="E737" s="86">
        <v>25</v>
      </c>
      <c r="F737" s="36">
        <v>50</v>
      </c>
      <c r="G737" s="59">
        <f t="shared" si="439"/>
        <v>399.7</v>
      </c>
      <c r="H737" s="37"/>
      <c r="I737" s="38" t="s">
        <v>158</v>
      </c>
      <c r="J737" s="39">
        <f t="shared" ref="J737:J747" si="442">G737*H737</f>
        <v>0</v>
      </c>
      <c r="K737" s="64" t="s">
        <v>2175</v>
      </c>
      <c r="M737" s="64" t="s">
        <v>2186</v>
      </c>
      <c r="P737" s="68">
        <f t="shared" si="425"/>
        <v>0</v>
      </c>
      <c r="Q737" s="78"/>
      <c r="R737" s="71">
        <f t="shared" ref="R737:R747" si="443">IF(Q737&gt;0,Q737,P737)</f>
        <v>0</v>
      </c>
      <c r="S737" s="32" t="str">
        <f t="shared" ref="S737:S747" si="444">IF(P737&gt;18,"ПЕРЕБОР","-")</f>
        <v>-</v>
      </c>
      <c r="T737" s="2">
        <v>319.76</v>
      </c>
      <c r="U737" s="2"/>
      <c r="V737" s="49">
        <v>1.25</v>
      </c>
      <c r="W737" s="49">
        <f t="shared" ref="W737:W747" si="445">T737*V737</f>
        <v>399.7</v>
      </c>
      <c r="X737" s="50">
        <f t="shared" ref="X737:X747" si="446">R737*0.01</f>
        <v>0</v>
      </c>
      <c r="Y737" s="63">
        <f t="shared" ref="Y737:Y747" si="447">W737-(W737*X737)</f>
        <v>399.7</v>
      </c>
      <c r="Z737" s="50">
        <f t="shared" ref="Z737:Z747" si="448">ROUND(Y737,2)</f>
        <v>399.7</v>
      </c>
      <c r="AA737" s="51"/>
      <c r="AB737" s="52">
        <v>0.32</v>
      </c>
      <c r="AC737" s="50">
        <f t="shared" ref="AC737:AC747" si="449">H737*AB737</f>
        <v>0</v>
      </c>
      <c r="AD737" s="50">
        <f t="shared" ref="AD737:AD747" si="450">AC737*$P$7</f>
        <v>0</v>
      </c>
      <c r="AE737" s="50">
        <f t="shared" ref="AE737:AE747" si="451">AB737*$P$7</f>
        <v>5.12</v>
      </c>
      <c r="AF737" s="53">
        <f t="shared" ref="AF737:AF747" si="452">ROUND(AE737,2)</f>
        <v>5.12</v>
      </c>
      <c r="AH737" s="4">
        <f t="shared" si="410"/>
        <v>399.7</v>
      </c>
      <c r="AJ737" s="4">
        <f t="shared" si="411"/>
        <v>399.7</v>
      </c>
      <c r="AL737" s="4">
        <f t="shared" si="412"/>
        <v>399.7</v>
      </c>
      <c r="AN737" s="4">
        <f t="shared" si="426"/>
        <v>399.7</v>
      </c>
      <c r="AO737" s="92"/>
      <c r="AQ737" s="93"/>
      <c r="AS737" s="93"/>
      <c r="AT737" s="93"/>
      <c r="AU737" s="93"/>
    </row>
    <row r="738" spans="1:47" ht="15" customHeight="1" x14ac:dyDescent="0.25">
      <c r="A738" s="203"/>
      <c r="B738" s="33" t="s">
        <v>1881</v>
      </c>
      <c r="C738" s="96" t="s">
        <v>3560</v>
      </c>
      <c r="D738" s="43">
        <v>10</v>
      </c>
      <c r="E738" s="86">
        <v>25</v>
      </c>
      <c r="F738" s="36">
        <v>50</v>
      </c>
      <c r="G738" s="59">
        <f t="shared" si="439"/>
        <v>481.54</v>
      </c>
      <c r="H738" s="37"/>
      <c r="I738" s="38" t="s">
        <v>158</v>
      </c>
      <c r="J738" s="39">
        <f t="shared" si="442"/>
        <v>0</v>
      </c>
      <c r="K738" s="64" t="s">
        <v>2176</v>
      </c>
      <c r="M738" s="64" t="s">
        <v>2187</v>
      </c>
      <c r="P738" s="68">
        <f t="shared" si="425"/>
        <v>0</v>
      </c>
      <c r="Q738" s="78"/>
      <c r="R738" s="71">
        <f t="shared" si="443"/>
        <v>0</v>
      </c>
      <c r="S738" s="32" t="str">
        <f t="shared" si="444"/>
        <v>-</v>
      </c>
      <c r="T738" s="2">
        <v>385.23</v>
      </c>
      <c r="U738" s="2"/>
      <c r="V738" s="49">
        <v>1.25</v>
      </c>
      <c r="W738" s="49">
        <f t="shared" si="445"/>
        <v>481.53750000000002</v>
      </c>
      <c r="X738" s="50">
        <f t="shared" si="446"/>
        <v>0</v>
      </c>
      <c r="Y738" s="63">
        <f t="shared" si="447"/>
        <v>481.53750000000002</v>
      </c>
      <c r="Z738" s="50">
        <f t="shared" si="448"/>
        <v>481.54</v>
      </c>
      <c r="AA738" s="51"/>
      <c r="AB738" s="52">
        <v>0.36</v>
      </c>
      <c r="AC738" s="50">
        <f t="shared" si="449"/>
        <v>0</v>
      </c>
      <c r="AD738" s="50">
        <f t="shared" si="450"/>
        <v>0</v>
      </c>
      <c r="AE738" s="50">
        <f t="shared" si="451"/>
        <v>5.76</v>
      </c>
      <c r="AF738" s="53">
        <f t="shared" si="452"/>
        <v>5.76</v>
      </c>
      <c r="AH738" s="4">
        <f t="shared" si="410"/>
        <v>481.54</v>
      </c>
      <c r="AJ738" s="4">
        <f t="shared" si="411"/>
        <v>481.54</v>
      </c>
      <c r="AL738" s="4">
        <f t="shared" si="412"/>
        <v>481.54</v>
      </c>
      <c r="AN738" s="4">
        <f t="shared" si="426"/>
        <v>481.54</v>
      </c>
      <c r="AO738" s="92"/>
      <c r="AQ738" s="93"/>
      <c r="AS738" s="93"/>
      <c r="AT738" s="93"/>
      <c r="AU738" s="93"/>
    </row>
    <row r="739" spans="1:47" ht="15" customHeight="1" x14ac:dyDescent="0.25">
      <c r="A739" s="203"/>
      <c r="B739" s="33" t="s">
        <v>1882</v>
      </c>
      <c r="C739" s="96" t="s">
        <v>3554</v>
      </c>
      <c r="D739" s="43">
        <v>10</v>
      </c>
      <c r="E739" s="86">
        <v>25</v>
      </c>
      <c r="F739" s="36">
        <v>200</v>
      </c>
      <c r="G739" s="59">
        <f t="shared" si="439"/>
        <v>95.89</v>
      </c>
      <c r="H739" s="37"/>
      <c r="I739" s="38" t="s">
        <v>158</v>
      </c>
      <c r="J739" s="39">
        <f t="shared" si="442"/>
        <v>0</v>
      </c>
      <c r="K739" s="64" t="s">
        <v>2177</v>
      </c>
      <c r="M739" s="64" t="s">
        <v>2188</v>
      </c>
      <c r="P739" s="68">
        <f t="shared" si="425"/>
        <v>0</v>
      </c>
      <c r="Q739" s="78"/>
      <c r="R739" s="71">
        <f t="shared" si="443"/>
        <v>0</v>
      </c>
      <c r="S739" s="32" t="str">
        <f t="shared" si="444"/>
        <v>-</v>
      </c>
      <c r="T739" s="2">
        <v>76.713000000000008</v>
      </c>
      <c r="U739" s="2"/>
      <c r="V739" s="49">
        <v>1.25</v>
      </c>
      <c r="W739" s="49">
        <f t="shared" si="445"/>
        <v>95.891250000000014</v>
      </c>
      <c r="X739" s="50">
        <f t="shared" si="446"/>
        <v>0</v>
      </c>
      <c r="Y739" s="63">
        <f t="shared" si="447"/>
        <v>95.891250000000014</v>
      </c>
      <c r="Z739" s="50">
        <f t="shared" si="448"/>
        <v>95.89</v>
      </c>
      <c r="AA739" s="51"/>
      <c r="AB739" s="52">
        <v>0.06</v>
      </c>
      <c r="AC739" s="50">
        <f t="shared" si="449"/>
        <v>0</v>
      </c>
      <c r="AD739" s="50">
        <f t="shared" si="450"/>
        <v>0</v>
      </c>
      <c r="AE739" s="50">
        <f t="shared" si="451"/>
        <v>0.96</v>
      </c>
      <c r="AF739" s="53">
        <f t="shared" si="452"/>
        <v>0.96</v>
      </c>
      <c r="AH739" s="4">
        <f t="shared" si="410"/>
        <v>95.89</v>
      </c>
      <c r="AJ739" s="4">
        <f t="shared" si="411"/>
        <v>95.89</v>
      </c>
      <c r="AL739" s="4">
        <f t="shared" si="412"/>
        <v>95.89</v>
      </c>
      <c r="AN739" s="4">
        <f t="shared" si="426"/>
        <v>95.89</v>
      </c>
      <c r="AO739" s="92"/>
      <c r="AQ739" s="93"/>
      <c r="AS739" s="93"/>
      <c r="AT739" s="93"/>
      <c r="AU739" s="93"/>
    </row>
    <row r="740" spans="1:47" ht="15" customHeight="1" x14ac:dyDescent="0.25">
      <c r="A740" s="203"/>
      <c r="B740" s="33" t="s">
        <v>1883</v>
      </c>
      <c r="C740" s="96" t="s">
        <v>1875</v>
      </c>
      <c r="D740" s="43">
        <v>10</v>
      </c>
      <c r="E740" s="86">
        <v>25</v>
      </c>
      <c r="F740" s="36">
        <v>100</v>
      </c>
      <c r="G740" s="59">
        <f t="shared" si="439"/>
        <v>158.16</v>
      </c>
      <c r="H740" s="37"/>
      <c r="I740" s="38" t="s">
        <v>158</v>
      </c>
      <c r="J740" s="39">
        <f t="shared" si="442"/>
        <v>0</v>
      </c>
      <c r="K740" s="64" t="s">
        <v>2178</v>
      </c>
      <c r="M740" s="64" t="s">
        <v>2189</v>
      </c>
      <c r="P740" s="68">
        <f t="shared" si="425"/>
        <v>0</v>
      </c>
      <c r="Q740" s="78"/>
      <c r="R740" s="71">
        <f t="shared" si="443"/>
        <v>0</v>
      </c>
      <c r="S740" s="32" t="str">
        <f t="shared" si="444"/>
        <v>-</v>
      </c>
      <c r="T740" s="2">
        <v>126.52500000000001</v>
      </c>
      <c r="U740" s="2"/>
      <c r="V740" s="49">
        <v>1.25</v>
      </c>
      <c r="W740" s="49">
        <f t="shared" si="445"/>
        <v>158.15625</v>
      </c>
      <c r="X740" s="50">
        <f t="shared" si="446"/>
        <v>0</v>
      </c>
      <c r="Y740" s="63">
        <f t="shared" si="447"/>
        <v>158.15625</v>
      </c>
      <c r="Z740" s="50">
        <f t="shared" si="448"/>
        <v>158.16</v>
      </c>
      <c r="AA740" s="51"/>
      <c r="AB740" s="52">
        <v>0.13</v>
      </c>
      <c r="AC740" s="50">
        <f t="shared" si="449"/>
        <v>0</v>
      </c>
      <c r="AD740" s="50">
        <f t="shared" si="450"/>
        <v>0</v>
      </c>
      <c r="AE740" s="50">
        <f t="shared" si="451"/>
        <v>2.08</v>
      </c>
      <c r="AF740" s="53">
        <f t="shared" si="452"/>
        <v>2.08</v>
      </c>
      <c r="AH740" s="4">
        <f t="shared" si="410"/>
        <v>158.16</v>
      </c>
      <c r="AJ740" s="4">
        <f t="shared" si="411"/>
        <v>158.16</v>
      </c>
      <c r="AL740" s="4">
        <f t="shared" si="412"/>
        <v>158.16</v>
      </c>
      <c r="AN740" s="4">
        <f t="shared" si="426"/>
        <v>158.16</v>
      </c>
      <c r="AO740" s="92"/>
      <c r="AQ740" s="93"/>
      <c r="AS740" s="93"/>
      <c r="AT740" s="93"/>
      <c r="AU740" s="93"/>
    </row>
    <row r="741" spans="1:47" ht="15" customHeight="1" x14ac:dyDescent="0.25">
      <c r="A741" s="203"/>
      <c r="B741" s="33" t="s">
        <v>1884</v>
      </c>
      <c r="C741" s="96" t="s">
        <v>1876</v>
      </c>
      <c r="D741" s="43">
        <v>10</v>
      </c>
      <c r="E741" s="86">
        <v>20</v>
      </c>
      <c r="F741" s="36">
        <v>80</v>
      </c>
      <c r="G741" s="59">
        <f t="shared" si="439"/>
        <v>218.65</v>
      </c>
      <c r="H741" s="37"/>
      <c r="I741" s="38" t="s">
        <v>158</v>
      </c>
      <c r="J741" s="39">
        <f t="shared" si="442"/>
        <v>0</v>
      </c>
      <c r="K741" s="64" t="s">
        <v>2179</v>
      </c>
      <c r="M741" s="64" t="s">
        <v>2190</v>
      </c>
      <c r="P741" s="68">
        <f t="shared" si="425"/>
        <v>0</v>
      </c>
      <c r="Q741" s="78"/>
      <c r="R741" s="71">
        <f t="shared" si="443"/>
        <v>0</v>
      </c>
      <c r="S741" s="32" t="str">
        <f t="shared" si="444"/>
        <v>-</v>
      </c>
      <c r="T741" s="2">
        <v>174.92</v>
      </c>
      <c r="U741" s="2"/>
      <c r="V741" s="49">
        <v>1.25</v>
      </c>
      <c r="W741" s="49">
        <f t="shared" si="445"/>
        <v>218.64999999999998</v>
      </c>
      <c r="X741" s="50">
        <f t="shared" si="446"/>
        <v>0</v>
      </c>
      <c r="Y741" s="63">
        <f t="shared" si="447"/>
        <v>218.64999999999998</v>
      </c>
      <c r="Z741" s="50">
        <f t="shared" si="448"/>
        <v>218.65</v>
      </c>
      <c r="AA741" s="51"/>
      <c r="AB741" s="52">
        <v>0.17499999999999999</v>
      </c>
      <c r="AC741" s="50">
        <f t="shared" si="449"/>
        <v>0</v>
      </c>
      <c r="AD741" s="50">
        <f t="shared" si="450"/>
        <v>0</v>
      </c>
      <c r="AE741" s="50">
        <f t="shared" si="451"/>
        <v>2.8</v>
      </c>
      <c r="AF741" s="53">
        <f t="shared" si="452"/>
        <v>2.8</v>
      </c>
      <c r="AH741" s="4">
        <f t="shared" si="410"/>
        <v>218.65</v>
      </c>
      <c r="AJ741" s="4">
        <f t="shared" si="411"/>
        <v>218.65</v>
      </c>
      <c r="AL741" s="4">
        <f t="shared" si="412"/>
        <v>218.65</v>
      </c>
      <c r="AN741" s="4">
        <f t="shared" si="426"/>
        <v>218.65</v>
      </c>
      <c r="AO741" s="92"/>
      <c r="AQ741" s="93"/>
      <c r="AS741" s="93"/>
      <c r="AT741" s="93"/>
      <c r="AU741" s="93"/>
    </row>
    <row r="742" spans="1:47" ht="15" customHeight="1" x14ac:dyDescent="0.25">
      <c r="A742" s="203"/>
      <c r="B742" s="33" t="s">
        <v>1885</v>
      </c>
      <c r="C742" s="96" t="s">
        <v>3257</v>
      </c>
      <c r="D742" s="43">
        <v>10</v>
      </c>
      <c r="E742" s="86">
        <v>20</v>
      </c>
      <c r="F742" s="36">
        <v>80</v>
      </c>
      <c r="G742" s="59">
        <f t="shared" si="439"/>
        <v>296.08999999999997</v>
      </c>
      <c r="H742" s="37"/>
      <c r="I742" s="38" t="s">
        <v>158</v>
      </c>
      <c r="J742" s="39">
        <f t="shared" si="442"/>
        <v>0</v>
      </c>
      <c r="K742" s="64" t="s">
        <v>2180</v>
      </c>
      <c r="M742" s="64" t="s">
        <v>2191</v>
      </c>
      <c r="P742" s="68">
        <f t="shared" si="425"/>
        <v>0</v>
      </c>
      <c r="Q742" s="78"/>
      <c r="R742" s="71">
        <f t="shared" si="443"/>
        <v>0</v>
      </c>
      <c r="S742" s="32" t="str">
        <f t="shared" si="444"/>
        <v>-</v>
      </c>
      <c r="T742" s="2">
        <v>236.87</v>
      </c>
      <c r="U742" s="2"/>
      <c r="V742" s="49">
        <v>1.25</v>
      </c>
      <c r="W742" s="49">
        <f t="shared" si="445"/>
        <v>296.08749999999998</v>
      </c>
      <c r="X742" s="50">
        <f t="shared" si="446"/>
        <v>0</v>
      </c>
      <c r="Y742" s="63">
        <f t="shared" si="447"/>
        <v>296.08749999999998</v>
      </c>
      <c r="Z742" s="50">
        <f t="shared" si="448"/>
        <v>296.08999999999997</v>
      </c>
      <c r="AA742" s="51"/>
      <c r="AB742" s="52">
        <v>0.23749999999999999</v>
      </c>
      <c r="AC742" s="50">
        <f t="shared" si="449"/>
        <v>0</v>
      </c>
      <c r="AD742" s="50">
        <f t="shared" si="450"/>
        <v>0</v>
      </c>
      <c r="AE742" s="50">
        <f t="shared" si="451"/>
        <v>3.8</v>
      </c>
      <c r="AF742" s="53">
        <f t="shared" si="452"/>
        <v>3.8</v>
      </c>
      <c r="AH742" s="4">
        <f t="shared" si="410"/>
        <v>296.08999999999997</v>
      </c>
      <c r="AJ742" s="4">
        <f t="shared" si="411"/>
        <v>296.08999999999997</v>
      </c>
      <c r="AL742" s="4">
        <f t="shared" si="412"/>
        <v>296.08999999999997</v>
      </c>
      <c r="AN742" s="4">
        <f t="shared" si="426"/>
        <v>296.08999999999997</v>
      </c>
      <c r="AO742" s="92"/>
      <c r="AQ742" s="93"/>
      <c r="AS742" s="93"/>
      <c r="AT742" s="93"/>
      <c r="AU742" s="93"/>
    </row>
    <row r="743" spans="1:47" ht="15" customHeight="1" x14ac:dyDescent="0.25">
      <c r="A743" s="203"/>
      <c r="B743" s="33" t="s">
        <v>1886</v>
      </c>
      <c r="C743" s="96" t="s">
        <v>1877</v>
      </c>
      <c r="D743" s="43">
        <v>10</v>
      </c>
      <c r="E743" s="86">
        <v>25</v>
      </c>
      <c r="F743" s="36">
        <v>100</v>
      </c>
      <c r="G743" s="59">
        <f t="shared" si="439"/>
        <v>150.63</v>
      </c>
      <c r="H743" s="37"/>
      <c r="I743" s="38" t="s">
        <v>158</v>
      </c>
      <c r="J743" s="39">
        <f t="shared" si="442"/>
        <v>0</v>
      </c>
      <c r="K743" s="64" t="s">
        <v>2181</v>
      </c>
      <c r="M743" s="64" t="s">
        <v>2192</v>
      </c>
      <c r="P743" s="68">
        <f t="shared" si="425"/>
        <v>0</v>
      </c>
      <c r="Q743" s="78"/>
      <c r="R743" s="71">
        <f t="shared" si="443"/>
        <v>0</v>
      </c>
      <c r="S743" s="32" t="str">
        <f t="shared" si="444"/>
        <v>-</v>
      </c>
      <c r="T743" s="2">
        <v>120.5</v>
      </c>
      <c r="U743" s="2"/>
      <c r="V743" s="49">
        <v>1.25</v>
      </c>
      <c r="W743" s="49">
        <f t="shared" si="445"/>
        <v>150.625</v>
      </c>
      <c r="X743" s="50">
        <f t="shared" si="446"/>
        <v>0</v>
      </c>
      <c r="Y743" s="63">
        <f t="shared" si="447"/>
        <v>150.625</v>
      </c>
      <c r="Z743" s="50">
        <f t="shared" si="448"/>
        <v>150.63</v>
      </c>
      <c r="AA743" s="51"/>
      <c r="AB743" s="52">
        <v>0.13</v>
      </c>
      <c r="AC743" s="50">
        <f t="shared" si="449"/>
        <v>0</v>
      </c>
      <c r="AD743" s="50">
        <f t="shared" si="450"/>
        <v>0</v>
      </c>
      <c r="AE743" s="50">
        <f t="shared" si="451"/>
        <v>2.08</v>
      </c>
      <c r="AF743" s="53">
        <f t="shared" si="452"/>
        <v>2.08</v>
      </c>
      <c r="AH743" s="4">
        <f t="shared" si="410"/>
        <v>150.63</v>
      </c>
      <c r="AJ743" s="4">
        <f t="shared" si="411"/>
        <v>150.63</v>
      </c>
      <c r="AL743" s="4">
        <f t="shared" si="412"/>
        <v>150.63</v>
      </c>
      <c r="AN743" s="4">
        <f t="shared" si="426"/>
        <v>150.63</v>
      </c>
      <c r="AO743" s="92"/>
      <c r="AQ743" s="93"/>
      <c r="AS743" s="93"/>
      <c r="AT743" s="93"/>
      <c r="AU743" s="93"/>
    </row>
    <row r="744" spans="1:47" ht="15" customHeight="1" x14ac:dyDescent="0.25">
      <c r="A744" s="203"/>
      <c r="B744" s="33" t="s">
        <v>1887</v>
      </c>
      <c r="C744" s="96" t="s">
        <v>1878</v>
      </c>
      <c r="D744" s="43">
        <v>10</v>
      </c>
      <c r="E744" s="86">
        <v>25</v>
      </c>
      <c r="F744" s="36">
        <v>100</v>
      </c>
      <c r="G744" s="59">
        <f t="shared" si="439"/>
        <v>150.63</v>
      </c>
      <c r="H744" s="37"/>
      <c r="I744" s="38" t="s">
        <v>158</v>
      </c>
      <c r="J744" s="39">
        <f t="shared" si="442"/>
        <v>0</v>
      </c>
      <c r="K744" s="64" t="s">
        <v>2182</v>
      </c>
      <c r="M744" s="64" t="s">
        <v>2193</v>
      </c>
      <c r="P744" s="68">
        <f t="shared" si="425"/>
        <v>0</v>
      </c>
      <c r="Q744" s="78"/>
      <c r="R744" s="71">
        <f t="shared" si="443"/>
        <v>0</v>
      </c>
      <c r="S744" s="32" t="str">
        <f t="shared" si="444"/>
        <v>-</v>
      </c>
      <c r="T744" s="2">
        <v>120.5</v>
      </c>
      <c r="U744" s="2"/>
      <c r="V744" s="49">
        <v>1.25</v>
      </c>
      <c r="W744" s="49">
        <f t="shared" si="445"/>
        <v>150.625</v>
      </c>
      <c r="X744" s="50">
        <f t="shared" si="446"/>
        <v>0</v>
      </c>
      <c r="Y744" s="63">
        <f t="shared" si="447"/>
        <v>150.625</v>
      </c>
      <c r="Z744" s="50">
        <f t="shared" si="448"/>
        <v>150.63</v>
      </c>
      <c r="AA744" s="51"/>
      <c r="AB744" s="52">
        <v>0.13</v>
      </c>
      <c r="AC744" s="50">
        <f t="shared" si="449"/>
        <v>0</v>
      </c>
      <c r="AD744" s="50">
        <f t="shared" si="450"/>
        <v>0</v>
      </c>
      <c r="AE744" s="50">
        <f t="shared" si="451"/>
        <v>2.08</v>
      </c>
      <c r="AF744" s="53">
        <f t="shared" si="452"/>
        <v>2.08</v>
      </c>
      <c r="AH744" s="4">
        <f t="shared" si="410"/>
        <v>150.63</v>
      </c>
      <c r="AJ744" s="4">
        <f t="shared" si="411"/>
        <v>150.63</v>
      </c>
      <c r="AL744" s="4">
        <f t="shared" si="412"/>
        <v>150.63</v>
      </c>
      <c r="AN744" s="4">
        <f t="shared" si="426"/>
        <v>150.63</v>
      </c>
      <c r="AO744" s="92"/>
      <c r="AQ744" s="93"/>
      <c r="AS744" s="93"/>
      <c r="AT744" s="93"/>
      <c r="AU744" s="93"/>
    </row>
    <row r="745" spans="1:47" ht="15" customHeight="1" x14ac:dyDescent="0.25">
      <c r="A745" s="203"/>
      <c r="B745" s="33" t="s">
        <v>1888</v>
      </c>
      <c r="C745" s="96" t="s">
        <v>3262</v>
      </c>
      <c r="D745" s="43">
        <v>10</v>
      </c>
      <c r="E745" s="86">
        <v>25</v>
      </c>
      <c r="F745" s="36">
        <v>100</v>
      </c>
      <c r="G745" s="59">
        <f t="shared" si="439"/>
        <v>150.63</v>
      </c>
      <c r="H745" s="37"/>
      <c r="I745" s="38" t="s">
        <v>158</v>
      </c>
      <c r="J745" s="39">
        <f t="shared" si="442"/>
        <v>0</v>
      </c>
      <c r="K745" s="64" t="s">
        <v>2183</v>
      </c>
      <c r="M745" s="64" t="s">
        <v>2194</v>
      </c>
      <c r="P745" s="68">
        <f t="shared" si="425"/>
        <v>0</v>
      </c>
      <c r="Q745" s="78"/>
      <c r="R745" s="71">
        <f t="shared" si="443"/>
        <v>0</v>
      </c>
      <c r="S745" s="32" t="str">
        <f t="shared" si="444"/>
        <v>-</v>
      </c>
      <c r="T745" s="2">
        <v>120.5</v>
      </c>
      <c r="U745" s="2"/>
      <c r="V745" s="49">
        <v>1.25</v>
      </c>
      <c r="W745" s="49">
        <f t="shared" si="445"/>
        <v>150.625</v>
      </c>
      <c r="X745" s="50">
        <f t="shared" si="446"/>
        <v>0</v>
      </c>
      <c r="Y745" s="63">
        <f t="shared" si="447"/>
        <v>150.625</v>
      </c>
      <c r="Z745" s="50">
        <f t="shared" si="448"/>
        <v>150.63</v>
      </c>
      <c r="AA745" s="51"/>
      <c r="AB745" s="52">
        <v>0.13</v>
      </c>
      <c r="AC745" s="50">
        <f t="shared" si="449"/>
        <v>0</v>
      </c>
      <c r="AD745" s="50">
        <f t="shared" si="450"/>
        <v>0</v>
      </c>
      <c r="AE745" s="50">
        <f t="shared" si="451"/>
        <v>2.08</v>
      </c>
      <c r="AF745" s="53">
        <f t="shared" si="452"/>
        <v>2.08</v>
      </c>
      <c r="AH745" s="4">
        <f t="shared" si="410"/>
        <v>150.63</v>
      </c>
      <c r="AJ745" s="4">
        <f t="shared" si="411"/>
        <v>150.63</v>
      </c>
      <c r="AL745" s="4">
        <f t="shared" si="412"/>
        <v>150.63</v>
      </c>
      <c r="AN745" s="4">
        <f t="shared" si="426"/>
        <v>150.63</v>
      </c>
      <c r="AO745" s="92"/>
      <c r="AQ745" s="93"/>
      <c r="AS745" s="93"/>
      <c r="AT745" s="93"/>
      <c r="AU745" s="93"/>
    </row>
    <row r="746" spans="1:47" ht="15" customHeight="1" x14ac:dyDescent="0.25">
      <c r="A746" s="203"/>
      <c r="B746" s="33" t="s">
        <v>1889</v>
      </c>
      <c r="C746" s="96" t="s">
        <v>3259</v>
      </c>
      <c r="D746" s="43">
        <v>10</v>
      </c>
      <c r="E746" s="86">
        <v>25</v>
      </c>
      <c r="F746" s="36">
        <v>100</v>
      </c>
      <c r="G746" s="59">
        <f t="shared" si="439"/>
        <v>173.24</v>
      </c>
      <c r="H746" s="37"/>
      <c r="I746" s="38" t="s">
        <v>158</v>
      </c>
      <c r="J746" s="39">
        <f t="shared" si="442"/>
        <v>0</v>
      </c>
      <c r="K746" s="64" t="s">
        <v>2184</v>
      </c>
      <c r="M746" s="64" t="s">
        <v>2195</v>
      </c>
      <c r="P746" s="68">
        <f t="shared" si="425"/>
        <v>0</v>
      </c>
      <c r="Q746" s="78"/>
      <c r="R746" s="71">
        <f t="shared" si="443"/>
        <v>0</v>
      </c>
      <c r="S746" s="32" t="str">
        <f t="shared" si="444"/>
        <v>-</v>
      </c>
      <c r="T746" s="2">
        <v>138.59</v>
      </c>
      <c r="U746" s="2"/>
      <c r="V746" s="49">
        <v>1.25</v>
      </c>
      <c r="W746" s="49">
        <f t="shared" si="445"/>
        <v>173.23750000000001</v>
      </c>
      <c r="X746" s="50">
        <f t="shared" si="446"/>
        <v>0</v>
      </c>
      <c r="Y746" s="63">
        <f t="shared" si="447"/>
        <v>173.23750000000001</v>
      </c>
      <c r="Z746" s="50">
        <f t="shared" si="448"/>
        <v>173.24</v>
      </c>
      <c r="AA746" s="51"/>
      <c r="AB746" s="52">
        <v>0.13</v>
      </c>
      <c r="AC746" s="50">
        <f t="shared" si="449"/>
        <v>0</v>
      </c>
      <c r="AD746" s="50">
        <f t="shared" si="450"/>
        <v>0</v>
      </c>
      <c r="AE746" s="50">
        <f t="shared" si="451"/>
        <v>2.08</v>
      </c>
      <c r="AF746" s="53">
        <f t="shared" si="452"/>
        <v>2.08</v>
      </c>
      <c r="AH746" s="4">
        <f t="shared" ref="AH746:AH804" si="453">ROUNDUP(AN746,2)</f>
        <v>173.24</v>
      </c>
      <c r="AJ746" s="4">
        <f t="shared" ref="AJ746:AJ804" si="454">IF($V$4,AL746+AF746,AL746)</f>
        <v>173.24</v>
      </c>
      <c r="AL746" s="4">
        <f t="shared" ref="AL746:AL804" si="455">IF($V$5,Z746-Z746*10%,Z746)</f>
        <v>173.24</v>
      </c>
      <c r="AN746" s="4">
        <f t="shared" si="426"/>
        <v>173.24</v>
      </c>
      <c r="AO746" s="92"/>
      <c r="AQ746" s="93"/>
      <c r="AS746" s="93"/>
      <c r="AT746" s="93"/>
      <c r="AU746" s="93"/>
    </row>
    <row r="747" spans="1:47" ht="15" customHeight="1" x14ac:dyDescent="0.25">
      <c r="A747" s="204"/>
      <c r="B747" s="33" t="s">
        <v>1890</v>
      </c>
      <c r="C747" s="34" t="s">
        <v>1879</v>
      </c>
      <c r="D747" s="43">
        <v>10</v>
      </c>
      <c r="E747" s="86">
        <v>25</v>
      </c>
      <c r="F747" s="36">
        <v>100</v>
      </c>
      <c r="G747" s="59">
        <f t="shared" si="439"/>
        <v>494.04</v>
      </c>
      <c r="H747" s="37"/>
      <c r="I747" s="38" t="s">
        <v>158</v>
      </c>
      <c r="J747" s="39">
        <f t="shared" si="442"/>
        <v>0</v>
      </c>
      <c r="K747" s="64" t="s">
        <v>2185</v>
      </c>
      <c r="M747" s="64" t="s">
        <v>2196</v>
      </c>
      <c r="P747" s="68">
        <f t="shared" si="425"/>
        <v>0</v>
      </c>
      <c r="Q747" s="78"/>
      <c r="R747" s="71">
        <f t="shared" si="443"/>
        <v>0</v>
      </c>
      <c r="S747" s="32" t="str">
        <f t="shared" si="444"/>
        <v>-</v>
      </c>
      <c r="T747" s="2">
        <v>395.23</v>
      </c>
      <c r="U747" s="2"/>
      <c r="V747" s="49">
        <v>1.25</v>
      </c>
      <c r="W747" s="49">
        <f t="shared" si="445"/>
        <v>494.03750000000002</v>
      </c>
      <c r="X747" s="50">
        <f t="shared" si="446"/>
        <v>0</v>
      </c>
      <c r="Y747" s="63">
        <f t="shared" si="447"/>
        <v>494.03750000000002</v>
      </c>
      <c r="Z747" s="50">
        <f t="shared" si="448"/>
        <v>494.04</v>
      </c>
      <c r="AA747" s="51"/>
      <c r="AB747" s="52">
        <v>0.15</v>
      </c>
      <c r="AC747" s="50">
        <f t="shared" si="449"/>
        <v>0</v>
      </c>
      <c r="AD747" s="50">
        <f t="shared" si="450"/>
        <v>0</v>
      </c>
      <c r="AE747" s="50">
        <f t="shared" si="451"/>
        <v>2.4</v>
      </c>
      <c r="AF747" s="53">
        <f t="shared" si="452"/>
        <v>2.4</v>
      </c>
      <c r="AH747" s="4">
        <f t="shared" si="453"/>
        <v>494.04</v>
      </c>
      <c r="AJ747" s="4">
        <f t="shared" si="454"/>
        <v>494.04</v>
      </c>
      <c r="AL747" s="4">
        <f t="shared" si="455"/>
        <v>494.04</v>
      </c>
      <c r="AN747" s="4">
        <f t="shared" si="426"/>
        <v>494.04</v>
      </c>
      <c r="AO747" s="92"/>
      <c r="AQ747" s="93"/>
      <c r="AS747" s="93"/>
      <c r="AT747" s="93"/>
      <c r="AU747" s="93"/>
    </row>
    <row r="748" spans="1:47" x14ac:dyDescent="0.25">
      <c r="A748" s="202"/>
      <c r="B748" s="199" t="s">
        <v>1891</v>
      </c>
      <c r="C748" s="199"/>
      <c r="D748" s="199"/>
      <c r="E748" s="199"/>
      <c r="F748" s="199"/>
      <c r="G748" s="199"/>
      <c r="H748" s="199"/>
      <c r="I748" s="199"/>
      <c r="J748" s="199"/>
      <c r="O748" s="74" t="s">
        <v>1891</v>
      </c>
      <c r="P748" s="75"/>
      <c r="Q748" s="76"/>
      <c r="R748" s="71"/>
      <c r="S748" s="71"/>
      <c r="T748"/>
      <c r="U748"/>
      <c r="AB748"/>
      <c r="AC748"/>
      <c r="AD748"/>
      <c r="AE748"/>
      <c r="AN748" s="4"/>
      <c r="AO748" s="92"/>
      <c r="AQ748" s="93"/>
      <c r="AS748" s="93"/>
      <c r="AT748" s="93"/>
      <c r="AU748" s="93"/>
    </row>
    <row r="749" spans="1:47" ht="27.75" customHeight="1" x14ac:dyDescent="0.25">
      <c r="A749" s="203"/>
      <c r="B749" s="33" t="s">
        <v>1894</v>
      </c>
      <c r="C749" s="34" t="s">
        <v>1892</v>
      </c>
      <c r="D749" s="35">
        <v>1</v>
      </c>
      <c r="E749" s="86">
        <v>25</v>
      </c>
      <c r="F749" s="36">
        <v>200</v>
      </c>
      <c r="G749" s="59">
        <f t="shared" si="439"/>
        <v>205.91</v>
      </c>
      <c r="H749" s="37"/>
      <c r="I749" s="38" t="s">
        <v>158</v>
      </c>
      <c r="J749" s="39">
        <f>G749*H749</f>
        <v>0</v>
      </c>
      <c r="K749" s="64" t="s">
        <v>2197</v>
      </c>
      <c r="M749" s="64" t="s">
        <v>2199</v>
      </c>
      <c r="P749" s="68">
        <f t="shared" si="425"/>
        <v>0</v>
      </c>
      <c r="Q749" s="78"/>
      <c r="R749" s="71">
        <f>IF(Q749&gt;0,Q749,P749)</f>
        <v>0</v>
      </c>
      <c r="S749" s="32" t="str">
        <f>IF(P749&gt;18,"ПЕРЕБОР","-")</f>
        <v>-</v>
      </c>
      <c r="T749" s="2">
        <v>164.73</v>
      </c>
      <c r="U749" s="2"/>
      <c r="V749" s="49">
        <v>1.25</v>
      </c>
      <c r="W749" s="49">
        <f>T749*V749</f>
        <v>205.91249999999999</v>
      </c>
      <c r="X749" s="50">
        <f>R749*0.01</f>
        <v>0</v>
      </c>
      <c r="Y749" s="63">
        <f>W749-(W749*X749)</f>
        <v>205.91249999999999</v>
      </c>
      <c r="Z749" s="50">
        <f>ROUND(Y749,2)</f>
        <v>205.91</v>
      </c>
      <c r="AA749" s="51"/>
      <c r="AB749" s="52">
        <v>0.1</v>
      </c>
      <c r="AC749" s="50">
        <f>H749*AB749</f>
        <v>0</v>
      </c>
      <c r="AD749" s="50">
        <f>AC749*$P$7</f>
        <v>0</v>
      </c>
      <c r="AE749" s="50">
        <f>AB749*$P$7</f>
        <v>1.6</v>
      </c>
      <c r="AF749" s="53">
        <f>ROUND(AE749,2)</f>
        <v>1.6</v>
      </c>
      <c r="AH749" s="4">
        <f t="shared" si="453"/>
        <v>205.91</v>
      </c>
      <c r="AJ749" s="4">
        <f t="shared" si="454"/>
        <v>205.91</v>
      </c>
      <c r="AL749" s="4">
        <f t="shared" si="455"/>
        <v>205.91</v>
      </c>
      <c r="AN749" s="4">
        <f t="shared" si="426"/>
        <v>205.91</v>
      </c>
      <c r="AO749" s="92"/>
      <c r="AQ749" s="93"/>
      <c r="AS749" s="93"/>
      <c r="AT749" s="93"/>
      <c r="AU749" s="93"/>
    </row>
    <row r="750" spans="1:47" ht="27.75" customHeight="1" x14ac:dyDescent="0.25">
      <c r="A750" s="204"/>
      <c r="B750" s="33" t="s">
        <v>1895</v>
      </c>
      <c r="C750" s="34" t="s">
        <v>1893</v>
      </c>
      <c r="D750" s="35">
        <v>1</v>
      </c>
      <c r="E750" s="86">
        <v>25</v>
      </c>
      <c r="F750" s="36">
        <v>100</v>
      </c>
      <c r="G750" s="59">
        <f t="shared" si="439"/>
        <v>345.86</v>
      </c>
      <c r="H750" s="37"/>
      <c r="I750" s="38" t="s">
        <v>158</v>
      </c>
      <c r="J750" s="39">
        <f>G750*H750</f>
        <v>0</v>
      </c>
      <c r="K750" s="64" t="s">
        <v>2198</v>
      </c>
      <c r="M750" s="64" t="s">
        <v>2200</v>
      </c>
      <c r="P750" s="68">
        <f t="shared" si="425"/>
        <v>0</v>
      </c>
      <c r="Q750" s="78"/>
      <c r="R750" s="71">
        <f>IF(Q750&gt;0,Q750,P750)</f>
        <v>0</v>
      </c>
      <c r="S750" s="32" t="str">
        <f>IF(P750&gt;18,"ПЕРЕБОР","-")</f>
        <v>-</v>
      </c>
      <c r="T750" s="2">
        <v>276.69</v>
      </c>
      <c r="U750" s="2"/>
      <c r="V750" s="49">
        <v>1.25</v>
      </c>
      <c r="W750" s="49">
        <f>T750*V750</f>
        <v>345.86250000000001</v>
      </c>
      <c r="X750" s="50">
        <f>R750*0.01</f>
        <v>0</v>
      </c>
      <c r="Y750" s="63">
        <f>W750-(W750*X750)</f>
        <v>345.86250000000001</v>
      </c>
      <c r="Z750" s="50">
        <f>ROUND(Y750,2)</f>
        <v>345.86</v>
      </c>
      <c r="AA750" s="51"/>
      <c r="AB750" s="52">
        <v>0.18</v>
      </c>
      <c r="AC750" s="50">
        <f>H750*AB750</f>
        <v>0</v>
      </c>
      <c r="AD750" s="50">
        <f>AC750*$P$7</f>
        <v>0</v>
      </c>
      <c r="AE750" s="50">
        <f>AB750*$P$7</f>
        <v>2.88</v>
      </c>
      <c r="AF750" s="53">
        <f>ROUND(AE750,2)</f>
        <v>2.88</v>
      </c>
      <c r="AH750" s="4">
        <f t="shared" si="453"/>
        <v>345.86</v>
      </c>
      <c r="AJ750" s="4">
        <f t="shared" si="454"/>
        <v>345.86</v>
      </c>
      <c r="AL750" s="4">
        <f t="shared" si="455"/>
        <v>345.86</v>
      </c>
      <c r="AN750" s="4">
        <f t="shared" si="426"/>
        <v>345.86</v>
      </c>
      <c r="AO750" s="92"/>
      <c r="AQ750" s="93"/>
      <c r="AS750" s="93"/>
      <c r="AT750" s="93"/>
      <c r="AU750" s="93"/>
    </row>
    <row r="751" spans="1:47" x14ac:dyDescent="0.25">
      <c r="A751" s="201"/>
      <c r="B751" s="199" t="s">
        <v>1873</v>
      </c>
      <c r="C751" s="199"/>
      <c r="D751" s="199"/>
      <c r="E751" s="199"/>
      <c r="F751" s="199"/>
      <c r="G751" s="199"/>
      <c r="H751" s="199"/>
      <c r="I751" s="199"/>
      <c r="J751" s="199"/>
      <c r="O751" s="74" t="s">
        <v>765</v>
      </c>
      <c r="P751" s="75"/>
      <c r="Q751" s="76"/>
      <c r="R751" s="71"/>
      <c r="S751" s="71"/>
      <c r="T751"/>
      <c r="U751"/>
      <c r="AB751"/>
      <c r="AC751"/>
      <c r="AD751"/>
      <c r="AE751"/>
      <c r="AN751" s="4"/>
      <c r="AO751" s="92"/>
      <c r="AQ751" s="93"/>
      <c r="AS751" s="93"/>
      <c r="AT751" s="93"/>
      <c r="AU751" s="93"/>
    </row>
    <row r="752" spans="1:47" ht="46.5" customHeight="1" x14ac:dyDescent="0.25">
      <c r="A752" s="201"/>
      <c r="B752" s="33" t="s">
        <v>493</v>
      </c>
      <c r="C752" s="34" t="s">
        <v>1789</v>
      </c>
      <c r="D752" s="35">
        <v>1</v>
      </c>
      <c r="E752" s="86">
        <v>6</v>
      </c>
      <c r="F752" s="36">
        <v>24</v>
      </c>
      <c r="G752" s="59">
        <f>AH752</f>
        <v>755.39</v>
      </c>
      <c r="H752" s="37"/>
      <c r="I752" s="38" t="s">
        <v>158</v>
      </c>
      <c r="J752" s="39">
        <f>G752*H752</f>
        <v>0</v>
      </c>
      <c r="K752" s="64" t="s">
        <v>1490</v>
      </c>
      <c r="M752" s="64" t="s">
        <v>1491</v>
      </c>
      <c r="P752" s="68">
        <f t="shared" si="425"/>
        <v>0</v>
      </c>
      <c r="Q752" s="78"/>
      <c r="R752" s="71">
        <f>IF(Q752&gt;0,Q752,P752)</f>
        <v>0</v>
      </c>
      <c r="S752" s="32" t="str">
        <f t="shared" si="424"/>
        <v>-</v>
      </c>
      <c r="T752" s="2">
        <v>604.30999999999995</v>
      </c>
      <c r="U752" s="2"/>
      <c r="V752" s="49">
        <v>1.25</v>
      </c>
      <c r="W752" s="49">
        <f>T752*V752</f>
        <v>755.38749999999993</v>
      </c>
      <c r="X752" s="50">
        <f>R752*0.01</f>
        <v>0</v>
      </c>
      <c r="Y752" s="63">
        <f t="shared" si="440"/>
        <v>755.38749999999993</v>
      </c>
      <c r="Z752" s="50">
        <f t="shared" si="441"/>
        <v>755.39</v>
      </c>
      <c r="AA752" s="51"/>
      <c r="AB752" s="52">
        <v>0.6875</v>
      </c>
      <c r="AC752" s="50">
        <f>H752*AB752</f>
        <v>0</v>
      </c>
      <c r="AD752" s="50">
        <f>AC752*$P$7</f>
        <v>0</v>
      </c>
      <c r="AE752" s="50">
        <f>AB752*$P$7</f>
        <v>11</v>
      </c>
      <c r="AF752" s="53">
        <f>ROUND(AE752,2)</f>
        <v>11</v>
      </c>
      <c r="AH752" s="4">
        <f t="shared" si="453"/>
        <v>755.39</v>
      </c>
      <c r="AJ752" s="4">
        <f t="shared" si="454"/>
        <v>755.39</v>
      </c>
      <c r="AL752" s="4">
        <f t="shared" si="455"/>
        <v>755.39</v>
      </c>
      <c r="AN752" s="4">
        <f t="shared" si="426"/>
        <v>755.39</v>
      </c>
      <c r="AO752" s="92"/>
      <c r="AQ752" s="93"/>
      <c r="AS752" s="93"/>
      <c r="AT752" s="93"/>
      <c r="AU752" s="93"/>
    </row>
    <row r="753" spans="1:47" ht="46.5" customHeight="1" x14ac:dyDescent="0.25">
      <c r="A753" s="201"/>
      <c r="B753" s="33" t="s">
        <v>494</v>
      </c>
      <c r="C753" s="34" t="s">
        <v>1790</v>
      </c>
      <c r="D753" s="35">
        <v>1</v>
      </c>
      <c r="E753" s="86">
        <v>10</v>
      </c>
      <c r="F753" s="36">
        <v>30</v>
      </c>
      <c r="G753" s="59">
        <f>AH753</f>
        <v>755.39</v>
      </c>
      <c r="H753" s="37"/>
      <c r="I753" s="38" t="s">
        <v>158</v>
      </c>
      <c r="J753" s="39">
        <f>G753*H753</f>
        <v>0</v>
      </c>
      <c r="K753" s="64" t="s">
        <v>1492</v>
      </c>
      <c r="M753" s="64" t="s">
        <v>1493</v>
      </c>
      <c r="P753" s="68">
        <f t="shared" si="425"/>
        <v>0</v>
      </c>
      <c r="Q753" s="78"/>
      <c r="R753" s="71">
        <f>IF(Q753&gt;0,Q753,P753)</f>
        <v>0</v>
      </c>
      <c r="S753" s="32" t="str">
        <f t="shared" si="424"/>
        <v>-</v>
      </c>
      <c r="T753" s="2">
        <v>604.30999999999995</v>
      </c>
      <c r="U753" s="2"/>
      <c r="V753" s="49">
        <v>1.25</v>
      </c>
      <c r="W753" s="49">
        <f>T753*V753</f>
        <v>755.38749999999993</v>
      </c>
      <c r="X753" s="50">
        <f>R753*0.01</f>
        <v>0</v>
      </c>
      <c r="Y753" s="63">
        <f t="shared" si="440"/>
        <v>755.38749999999993</v>
      </c>
      <c r="Z753" s="50">
        <f t="shared" si="441"/>
        <v>755.39</v>
      </c>
      <c r="AA753" s="51"/>
      <c r="AB753" s="52">
        <v>0.6</v>
      </c>
      <c r="AC753" s="50">
        <f>H753*AB753</f>
        <v>0</v>
      </c>
      <c r="AD753" s="50">
        <f>AC753*$P$7</f>
        <v>0</v>
      </c>
      <c r="AE753" s="50">
        <f>AB753*$P$7</f>
        <v>9.6</v>
      </c>
      <c r="AF753" s="53">
        <f>ROUND(AE753,2)</f>
        <v>9.6</v>
      </c>
      <c r="AH753" s="4">
        <f t="shared" si="453"/>
        <v>755.39</v>
      </c>
      <c r="AJ753" s="4">
        <f t="shared" si="454"/>
        <v>755.39</v>
      </c>
      <c r="AL753" s="4">
        <f t="shared" si="455"/>
        <v>755.39</v>
      </c>
      <c r="AN753" s="4">
        <f t="shared" si="426"/>
        <v>755.39</v>
      </c>
      <c r="AO753" s="92"/>
      <c r="AQ753" s="93"/>
      <c r="AS753" s="93"/>
      <c r="AT753" s="93"/>
      <c r="AU753" s="93"/>
    </row>
    <row r="754" spans="1:47" x14ac:dyDescent="0.25">
      <c r="A754" s="201"/>
      <c r="B754" s="199" t="s">
        <v>273</v>
      </c>
      <c r="C754" s="199"/>
      <c r="D754" s="199"/>
      <c r="E754" s="199"/>
      <c r="F754" s="199"/>
      <c r="G754" s="199"/>
      <c r="H754" s="199"/>
      <c r="I754" s="199"/>
      <c r="J754" s="199"/>
      <c r="O754" s="74" t="s">
        <v>273</v>
      </c>
      <c r="P754" s="75"/>
      <c r="Q754" s="76"/>
      <c r="R754" s="71"/>
      <c r="S754" s="71"/>
      <c r="T754"/>
      <c r="U754"/>
      <c r="AB754"/>
      <c r="AC754"/>
      <c r="AD754"/>
      <c r="AE754"/>
      <c r="AN754" s="4"/>
      <c r="AO754" s="92"/>
      <c r="AQ754" s="93"/>
      <c r="AS754" s="93"/>
      <c r="AT754" s="93"/>
      <c r="AU754" s="93"/>
    </row>
    <row r="755" spans="1:47" ht="20.25" customHeight="1" x14ac:dyDescent="0.25">
      <c r="A755" s="201"/>
      <c r="B755" s="33" t="s">
        <v>282</v>
      </c>
      <c r="C755" s="34" t="s">
        <v>684</v>
      </c>
      <c r="D755" s="43">
        <v>12</v>
      </c>
      <c r="E755" s="86">
        <v>12</v>
      </c>
      <c r="F755" s="36">
        <v>72</v>
      </c>
      <c r="G755" s="59">
        <f>AH755</f>
        <v>703.14</v>
      </c>
      <c r="H755" s="37"/>
      <c r="I755" s="38" t="s">
        <v>158</v>
      </c>
      <c r="J755" s="39">
        <f>G755*H755</f>
        <v>0</v>
      </c>
      <c r="K755" s="64" t="s">
        <v>1600</v>
      </c>
      <c r="L755" s="64" t="s">
        <v>1595</v>
      </c>
      <c r="M755" s="64" t="s">
        <v>1494</v>
      </c>
      <c r="P755" s="68">
        <f t="shared" si="425"/>
        <v>0</v>
      </c>
      <c r="Q755" s="78"/>
      <c r="R755" s="71">
        <f>IF(Q755&gt;0,Q755,P755)</f>
        <v>0</v>
      </c>
      <c r="S755" s="32" t="str">
        <f t="shared" si="424"/>
        <v>-</v>
      </c>
      <c r="T755" s="2">
        <v>562.51</v>
      </c>
      <c r="U755" s="2"/>
      <c r="V755" s="49">
        <v>1.25</v>
      </c>
      <c r="W755" s="49">
        <f>T755*V755</f>
        <v>703.13750000000005</v>
      </c>
      <c r="X755" s="50">
        <f>R755*0.01</f>
        <v>0</v>
      </c>
      <c r="Y755" s="63">
        <f t="shared" si="440"/>
        <v>703.13750000000005</v>
      </c>
      <c r="Z755" s="50">
        <f t="shared" si="441"/>
        <v>703.14</v>
      </c>
      <c r="AA755" s="51"/>
      <c r="AB755" s="52">
        <v>0.24027777777777778</v>
      </c>
      <c r="AC755" s="50">
        <f>H755*AB755</f>
        <v>0</v>
      </c>
      <c r="AD755" s="50">
        <f>AC755*$P$7</f>
        <v>0</v>
      </c>
      <c r="AE755" s="50">
        <f>AB755*$P$7</f>
        <v>3.8444444444444446</v>
      </c>
      <c r="AF755" s="53">
        <f>ROUND(AE755,2)</f>
        <v>3.84</v>
      </c>
      <c r="AH755" s="4">
        <f t="shared" si="453"/>
        <v>703.14</v>
      </c>
      <c r="AJ755" s="4">
        <f t="shared" si="454"/>
        <v>703.14</v>
      </c>
      <c r="AL755" s="4">
        <f t="shared" si="455"/>
        <v>703.14</v>
      </c>
      <c r="AN755" s="4">
        <f t="shared" si="426"/>
        <v>703.14</v>
      </c>
      <c r="AO755" s="92"/>
      <c r="AQ755" s="93"/>
      <c r="AS755" s="93"/>
      <c r="AT755" s="93"/>
      <c r="AU755" s="93"/>
    </row>
    <row r="756" spans="1:47" ht="20.25" customHeight="1" x14ac:dyDescent="0.25">
      <c r="A756" s="201"/>
      <c r="B756" s="33" t="s">
        <v>283</v>
      </c>
      <c r="C756" s="34" t="s">
        <v>686</v>
      </c>
      <c r="D756" s="43">
        <v>12</v>
      </c>
      <c r="E756" s="86">
        <v>12</v>
      </c>
      <c r="F756" s="36">
        <v>72</v>
      </c>
      <c r="G756" s="59">
        <f>AH756</f>
        <v>703.14</v>
      </c>
      <c r="H756" s="37"/>
      <c r="I756" s="38" t="s">
        <v>158</v>
      </c>
      <c r="J756" s="39">
        <f>G756*H756</f>
        <v>0</v>
      </c>
      <c r="K756" s="64" t="s">
        <v>1599</v>
      </c>
      <c r="L756" s="64" t="s">
        <v>1596</v>
      </c>
      <c r="M756" s="64" t="s">
        <v>1495</v>
      </c>
      <c r="P756" s="68">
        <f t="shared" si="425"/>
        <v>0</v>
      </c>
      <c r="Q756" s="78"/>
      <c r="R756" s="71">
        <f>IF(Q756&gt;0,Q756,P756)</f>
        <v>0</v>
      </c>
      <c r="S756" s="32" t="str">
        <f t="shared" si="424"/>
        <v>-</v>
      </c>
      <c r="T756" s="2">
        <v>562.51</v>
      </c>
      <c r="U756" s="2"/>
      <c r="V756" s="49">
        <v>1.25</v>
      </c>
      <c r="W756" s="49">
        <f>T756*V756</f>
        <v>703.13750000000005</v>
      </c>
      <c r="X756" s="50">
        <f>R756*0.01</f>
        <v>0</v>
      </c>
      <c r="Y756" s="63">
        <f t="shared" si="440"/>
        <v>703.13750000000005</v>
      </c>
      <c r="Z756" s="50">
        <f t="shared" si="441"/>
        <v>703.14</v>
      </c>
      <c r="AA756" s="51"/>
      <c r="AB756" s="52">
        <v>0.24027777777777778</v>
      </c>
      <c r="AC756" s="50">
        <f>H756*AB756</f>
        <v>0</v>
      </c>
      <c r="AD756" s="50">
        <f>AC756*$P$7</f>
        <v>0</v>
      </c>
      <c r="AE756" s="50">
        <f>AB756*$P$7</f>
        <v>3.8444444444444446</v>
      </c>
      <c r="AF756" s="53">
        <f>ROUND(AE756,2)</f>
        <v>3.84</v>
      </c>
      <c r="AH756" s="4">
        <f t="shared" si="453"/>
        <v>703.14</v>
      </c>
      <c r="AJ756" s="4">
        <f t="shared" si="454"/>
        <v>703.14</v>
      </c>
      <c r="AL756" s="4">
        <f t="shared" si="455"/>
        <v>703.14</v>
      </c>
      <c r="AN756" s="4">
        <f t="shared" si="426"/>
        <v>703.14</v>
      </c>
      <c r="AO756" s="92"/>
      <c r="AQ756" s="93"/>
      <c r="AS756" s="93"/>
      <c r="AT756" s="93"/>
      <c r="AU756" s="93"/>
    </row>
    <row r="757" spans="1:47" ht="20.25" customHeight="1" x14ac:dyDescent="0.25">
      <c r="A757" s="201"/>
      <c r="B757" s="33" t="s">
        <v>546</v>
      </c>
      <c r="C757" s="34" t="s">
        <v>685</v>
      </c>
      <c r="D757" s="43">
        <v>12</v>
      </c>
      <c r="E757" s="86">
        <v>12</v>
      </c>
      <c r="F757" s="36">
        <v>72</v>
      </c>
      <c r="G757" s="59">
        <f>AH757</f>
        <v>703.14</v>
      </c>
      <c r="H757" s="37"/>
      <c r="I757" s="38" t="s">
        <v>158</v>
      </c>
      <c r="J757" s="39">
        <f>G757*H757</f>
        <v>0</v>
      </c>
      <c r="K757" s="64" t="s">
        <v>1598</v>
      </c>
      <c r="L757" s="64" t="s">
        <v>1597</v>
      </c>
      <c r="M757" s="64" t="s">
        <v>1496</v>
      </c>
      <c r="P757" s="68">
        <f t="shared" si="425"/>
        <v>0</v>
      </c>
      <c r="Q757" s="78"/>
      <c r="R757" s="71">
        <f>IF(Q757&gt;0,Q757,P757)</f>
        <v>0</v>
      </c>
      <c r="S757" s="32" t="str">
        <f t="shared" si="424"/>
        <v>-</v>
      </c>
      <c r="T757" s="2">
        <v>562.51</v>
      </c>
      <c r="U757" s="2"/>
      <c r="V757" s="49">
        <v>1.25</v>
      </c>
      <c r="W757" s="49">
        <f>T757*V757</f>
        <v>703.13750000000005</v>
      </c>
      <c r="X757" s="50">
        <f>R757*0.01</f>
        <v>0</v>
      </c>
      <c r="Y757" s="63">
        <f t="shared" si="440"/>
        <v>703.13750000000005</v>
      </c>
      <c r="Z757" s="50">
        <f t="shared" si="441"/>
        <v>703.14</v>
      </c>
      <c r="AA757" s="51"/>
      <c r="AB757" s="52">
        <v>0.24027777777777778</v>
      </c>
      <c r="AC757" s="50">
        <f>H757*AB757</f>
        <v>0</v>
      </c>
      <c r="AD757" s="50">
        <f>AC757*$P$7</f>
        <v>0</v>
      </c>
      <c r="AE757" s="50">
        <f>AB757*$P$7</f>
        <v>3.8444444444444446</v>
      </c>
      <c r="AF757" s="53">
        <f>ROUND(AE757,2)</f>
        <v>3.84</v>
      </c>
      <c r="AH757" s="4">
        <f t="shared" si="453"/>
        <v>703.14</v>
      </c>
      <c r="AJ757" s="4">
        <f t="shared" si="454"/>
        <v>703.14</v>
      </c>
      <c r="AL757" s="4">
        <f t="shared" si="455"/>
        <v>703.14</v>
      </c>
      <c r="AN757" s="4">
        <f t="shared" si="426"/>
        <v>703.14</v>
      </c>
      <c r="AO757" s="92"/>
      <c r="AQ757" s="93"/>
      <c r="AS757" s="93"/>
      <c r="AT757" s="93"/>
      <c r="AU757" s="93"/>
    </row>
    <row r="758" spans="1:47" x14ac:dyDescent="0.25">
      <c r="A758" s="201"/>
      <c r="B758" s="199" t="s">
        <v>766</v>
      </c>
      <c r="C758" s="199"/>
      <c r="D758" s="199"/>
      <c r="E758" s="199"/>
      <c r="F758" s="199"/>
      <c r="G758" s="199"/>
      <c r="H758" s="199"/>
      <c r="I758" s="199"/>
      <c r="J758" s="199"/>
      <c r="O758" s="74" t="s">
        <v>766</v>
      </c>
      <c r="P758" s="75"/>
      <c r="Q758" s="76"/>
      <c r="R758" s="71"/>
      <c r="S758" s="71"/>
      <c r="T758"/>
      <c r="U758"/>
      <c r="AB758"/>
      <c r="AC758"/>
      <c r="AD758"/>
      <c r="AE758"/>
      <c r="AN758" s="4"/>
      <c r="AO758" s="92"/>
      <c r="AQ758" s="93"/>
      <c r="AS758" s="93"/>
      <c r="AT758" s="93"/>
      <c r="AU758" s="93"/>
    </row>
    <row r="759" spans="1:47" ht="37.5" customHeight="1" x14ac:dyDescent="0.25">
      <c r="A759" s="201"/>
      <c r="B759" s="33" t="s">
        <v>53</v>
      </c>
      <c r="C759" s="34" t="s">
        <v>51</v>
      </c>
      <c r="D759" s="35">
        <v>1</v>
      </c>
      <c r="E759" s="86">
        <v>15</v>
      </c>
      <c r="F759" s="36">
        <v>150</v>
      </c>
      <c r="G759" s="59">
        <f>AH759</f>
        <v>59.77</v>
      </c>
      <c r="H759" s="37"/>
      <c r="I759" s="38" t="s">
        <v>158</v>
      </c>
      <c r="J759" s="39">
        <f>G759*H759</f>
        <v>0</v>
      </c>
      <c r="K759" s="64" t="s">
        <v>1497</v>
      </c>
      <c r="M759" s="64" t="s">
        <v>1498</v>
      </c>
      <c r="P759" s="68">
        <f t="shared" si="425"/>
        <v>0</v>
      </c>
      <c r="Q759" s="78"/>
      <c r="R759" s="71">
        <f>IF(Q759&gt;0,Q759,P759)</f>
        <v>0</v>
      </c>
      <c r="S759" s="32" t="str">
        <f t="shared" si="424"/>
        <v>-</v>
      </c>
      <c r="T759" s="2">
        <v>47.815999999999995</v>
      </c>
      <c r="U759" s="2"/>
      <c r="V759" s="49">
        <v>1.25</v>
      </c>
      <c r="W759" s="49">
        <f>T759*V759</f>
        <v>59.769999999999996</v>
      </c>
      <c r="X759" s="50">
        <f>R759*0.01</f>
        <v>0</v>
      </c>
      <c r="Y759" s="63">
        <f t="shared" si="440"/>
        <v>59.769999999999996</v>
      </c>
      <c r="Z759" s="50">
        <f t="shared" si="441"/>
        <v>59.77</v>
      </c>
      <c r="AA759" s="51"/>
      <c r="AB759" s="52">
        <v>0.08</v>
      </c>
      <c r="AC759" s="50">
        <f>H759*AB759</f>
        <v>0</v>
      </c>
      <c r="AD759" s="50">
        <f>AC759*$P$7</f>
        <v>0</v>
      </c>
      <c r="AE759" s="50">
        <f>AB759*$P$7</f>
        <v>1.28</v>
      </c>
      <c r="AF759" s="53">
        <f>ROUND(AE759,2)</f>
        <v>1.28</v>
      </c>
      <c r="AH759" s="4">
        <f t="shared" si="453"/>
        <v>59.77</v>
      </c>
      <c r="AJ759" s="4">
        <f t="shared" si="454"/>
        <v>59.77</v>
      </c>
      <c r="AL759" s="4">
        <f t="shared" si="455"/>
        <v>59.77</v>
      </c>
      <c r="AN759" s="4">
        <f t="shared" si="426"/>
        <v>59.77</v>
      </c>
      <c r="AO759" s="92"/>
      <c r="AQ759" s="93"/>
      <c r="AS759" s="93"/>
      <c r="AT759" s="93"/>
      <c r="AU759" s="93"/>
    </row>
    <row r="760" spans="1:47" ht="37.5" customHeight="1" x14ac:dyDescent="0.25">
      <c r="A760" s="35"/>
      <c r="B760" s="33" t="s">
        <v>280</v>
      </c>
      <c r="C760" s="34" t="s">
        <v>276</v>
      </c>
      <c r="D760" s="35">
        <v>1</v>
      </c>
      <c r="E760" s="86">
        <v>12</v>
      </c>
      <c r="F760" s="36">
        <v>360</v>
      </c>
      <c r="G760" s="59">
        <f>AH760</f>
        <v>51.94</v>
      </c>
      <c r="H760" s="37"/>
      <c r="I760" s="38" t="s">
        <v>158</v>
      </c>
      <c r="J760" s="39">
        <f>G760*H760</f>
        <v>0</v>
      </c>
      <c r="K760" s="64" t="s">
        <v>1499</v>
      </c>
      <c r="M760" s="64" t="s">
        <v>1500</v>
      </c>
      <c r="P760" s="68">
        <f t="shared" si="425"/>
        <v>0</v>
      </c>
      <c r="Q760" s="78"/>
      <c r="R760" s="71">
        <f>IF(Q760&gt;0,Q760,P760)</f>
        <v>0</v>
      </c>
      <c r="S760" s="32" t="str">
        <f t="shared" si="424"/>
        <v>-</v>
      </c>
      <c r="T760" s="2">
        <v>41.548500000000004</v>
      </c>
      <c r="U760" s="2"/>
      <c r="V760" s="49">
        <v>1.25</v>
      </c>
      <c r="W760" s="49">
        <f>T760*V760</f>
        <v>51.935625000000002</v>
      </c>
      <c r="X760" s="50">
        <f>R760*0.01</f>
        <v>0</v>
      </c>
      <c r="Y760" s="63">
        <f t="shared" si="440"/>
        <v>51.935625000000002</v>
      </c>
      <c r="Z760" s="50">
        <f t="shared" si="441"/>
        <v>51.94</v>
      </c>
      <c r="AA760" s="51"/>
      <c r="AB760" s="52">
        <v>0.05</v>
      </c>
      <c r="AC760" s="50">
        <f>H760*AB760</f>
        <v>0</v>
      </c>
      <c r="AD760" s="50">
        <f>AC760*$P$7</f>
        <v>0</v>
      </c>
      <c r="AE760" s="50">
        <f>AB760*$P$7</f>
        <v>0.8</v>
      </c>
      <c r="AF760" s="53">
        <f>ROUND(AE760,2)</f>
        <v>0.8</v>
      </c>
      <c r="AH760" s="4">
        <f t="shared" si="453"/>
        <v>51.94</v>
      </c>
      <c r="AJ760" s="4">
        <f t="shared" si="454"/>
        <v>51.94</v>
      </c>
      <c r="AL760" s="4">
        <f t="shared" si="455"/>
        <v>51.94</v>
      </c>
      <c r="AN760" s="4">
        <f t="shared" si="426"/>
        <v>51.94</v>
      </c>
      <c r="AO760" s="92"/>
      <c r="AQ760" s="93"/>
      <c r="AS760" s="93"/>
      <c r="AT760" s="93"/>
      <c r="AU760" s="93"/>
    </row>
    <row r="761" spans="1:47" ht="37.5" customHeight="1" x14ac:dyDescent="0.25">
      <c r="A761" s="35"/>
      <c r="B761" s="33" t="s">
        <v>232</v>
      </c>
      <c r="C761" s="34" t="s">
        <v>186</v>
      </c>
      <c r="D761" s="35">
        <v>1</v>
      </c>
      <c r="E761" s="86">
        <v>20</v>
      </c>
      <c r="F761" s="36">
        <v>200</v>
      </c>
      <c r="G761" s="59">
        <f>AH761</f>
        <v>102.48</v>
      </c>
      <c r="H761" s="37"/>
      <c r="I761" s="38" t="s">
        <v>158</v>
      </c>
      <c r="J761" s="39">
        <f>G761*H761</f>
        <v>0</v>
      </c>
      <c r="K761" s="64" t="s">
        <v>1501</v>
      </c>
      <c r="M761" s="64" t="s">
        <v>1502</v>
      </c>
      <c r="P761" s="68">
        <f t="shared" si="425"/>
        <v>0</v>
      </c>
      <c r="Q761" s="78"/>
      <c r="R761" s="71">
        <f>IF(Q761&gt;0,Q761,P761)</f>
        <v>0</v>
      </c>
      <c r="S761" s="32" t="str">
        <f t="shared" si="424"/>
        <v>-</v>
      </c>
      <c r="T761" s="2">
        <v>81.984000000000009</v>
      </c>
      <c r="U761" s="2"/>
      <c r="V761" s="49">
        <v>1.25</v>
      </c>
      <c r="W761" s="49">
        <f>T761*V761</f>
        <v>102.48000000000002</v>
      </c>
      <c r="X761" s="50">
        <f>R761*0.01</f>
        <v>0</v>
      </c>
      <c r="Y761" s="63">
        <f t="shared" si="440"/>
        <v>102.48000000000002</v>
      </c>
      <c r="Z761" s="50">
        <f t="shared" si="441"/>
        <v>102.48</v>
      </c>
      <c r="AA761" s="51"/>
      <c r="AB761" s="52">
        <v>8.5000000000000006E-2</v>
      </c>
      <c r="AC761" s="50">
        <f>H761*AB761</f>
        <v>0</v>
      </c>
      <c r="AD761" s="50">
        <f>AC761*$P$7</f>
        <v>0</v>
      </c>
      <c r="AE761" s="50">
        <f>AB761*$P$7</f>
        <v>1.36</v>
      </c>
      <c r="AF761" s="53">
        <f>ROUND(AE761,2)</f>
        <v>1.36</v>
      </c>
      <c r="AH761" s="4">
        <f t="shared" si="453"/>
        <v>102.48</v>
      </c>
      <c r="AJ761" s="4">
        <f t="shared" si="454"/>
        <v>102.48</v>
      </c>
      <c r="AL761" s="4">
        <f t="shared" si="455"/>
        <v>102.48</v>
      </c>
      <c r="AN761" s="4">
        <f t="shared" si="426"/>
        <v>102.48</v>
      </c>
      <c r="AO761" s="92"/>
      <c r="AQ761" s="93"/>
      <c r="AS761" s="93"/>
      <c r="AT761" s="93"/>
      <c r="AU761" s="93"/>
    </row>
    <row r="762" spans="1:47" ht="37.5" customHeight="1" x14ac:dyDescent="0.25">
      <c r="A762" s="35"/>
      <c r="B762" s="33" t="s">
        <v>601</v>
      </c>
      <c r="C762" s="34" t="s">
        <v>587</v>
      </c>
      <c r="D762" s="35">
        <v>1</v>
      </c>
      <c r="E762" s="86">
        <v>12</v>
      </c>
      <c r="F762" s="36">
        <v>96</v>
      </c>
      <c r="G762" s="59">
        <f>AH762</f>
        <v>170.18</v>
      </c>
      <c r="H762" s="37"/>
      <c r="I762" s="38" t="s">
        <v>158</v>
      </c>
      <c r="J762" s="39">
        <f>G762*H762</f>
        <v>0</v>
      </c>
      <c r="K762" s="64" t="s">
        <v>1503</v>
      </c>
      <c r="M762" s="64" t="s">
        <v>1504</v>
      </c>
      <c r="P762" s="68">
        <f t="shared" si="425"/>
        <v>0</v>
      </c>
      <c r="Q762" s="78"/>
      <c r="R762" s="71">
        <f>IF(Q762&gt;0,Q762,P762)</f>
        <v>0</v>
      </c>
      <c r="S762" s="32" t="str">
        <f t="shared" si="424"/>
        <v>-</v>
      </c>
      <c r="T762" s="2">
        <v>136.13999999999999</v>
      </c>
      <c r="U762" s="2"/>
      <c r="V762" s="49">
        <v>1.25</v>
      </c>
      <c r="W762" s="49">
        <f>T762*V762</f>
        <v>170.17499999999998</v>
      </c>
      <c r="X762" s="50">
        <f>R762*0.01</f>
        <v>0</v>
      </c>
      <c r="Y762" s="63">
        <f t="shared" si="440"/>
        <v>170.17499999999998</v>
      </c>
      <c r="Z762" s="50">
        <f t="shared" si="441"/>
        <v>170.18</v>
      </c>
      <c r="AA762" s="51"/>
      <c r="AB762" s="52">
        <v>0.15629999999999999</v>
      </c>
      <c r="AC762" s="50">
        <f>H762*AB762</f>
        <v>0</v>
      </c>
      <c r="AD762" s="50">
        <f>AC762*$P$7</f>
        <v>0</v>
      </c>
      <c r="AE762" s="50">
        <f>AB762*$P$7</f>
        <v>2.5007999999999999</v>
      </c>
      <c r="AF762" s="53">
        <f>ROUND(AE762,2)</f>
        <v>2.5</v>
      </c>
      <c r="AH762" s="4">
        <f t="shared" si="453"/>
        <v>170.18</v>
      </c>
      <c r="AJ762" s="4">
        <f t="shared" si="454"/>
        <v>170.18</v>
      </c>
      <c r="AL762" s="4">
        <f t="shared" si="455"/>
        <v>170.18</v>
      </c>
      <c r="AN762" s="4">
        <f t="shared" si="426"/>
        <v>170.18</v>
      </c>
      <c r="AO762" s="92"/>
      <c r="AQ762" s="93"/>
      <c r="AS762" s="93"/>
      <c r="AT762" s="93"/>
      <c r="AU762" s="93"/>
    </row>
    <row r="763" spans="1:47" ht="37.5" customHeight="1" x14ac:dyDescent="0.25">
      <c r="A763" s="35"/>
      <c r="B763" s="33" t="s">
        <v>281</v>
      </c>
      <c r="C763" s="34" t="s">
        <v>277</v>
      </c>
      <c r="D763" s="35">
        <v>1</v>
      </c>
      <c r="E763" s="86">
        <v>12</v>
      </c>
      <c r="F763" s="36">
        <v>96</v>
      </c>
      <c r="G763" s="59">
        <f>AH763</f>
        <v>172.96</v>
      </c>
      <c r="H763" s="37"/>
      <c r="I763" s="38" t="s">
        <v>158</v>
      </c>
      <c r="J763" s="39">
        <f>G763*H763</f>
        <v>0</v>
      </c>
      <c r="K763" s="64" t="s">
        <v>1505</v>
      </c>
      <c r="M763" s="64" t="s">
        <v>1506</v>
      </c>
      <c r="P763" s="68">
        <f t="shared" si="425"/>
        <v>0</v>
      </c>
      <c r="Q763" s="78"/>
      <c r="R763" s="71">
        <f>IF(Q763&gt;0,Q763,P763)</f>
        <v>0</v>
      </c>
      <c r="S763" s="32" t="str">
        <f t="shared" si="424"/>
        <v>-</v>
      </c>
      <c r="T763" s="2">
        <v>138.37</v>
      </c>
      <c r="U763" s="2"/>
      <c r="V763" s="49">
        <v>1.25</v>
      </c>
      <c r="W763" s="49">
        <f>T763*V763</f>
        <v>172.96250000000001</v>
      </c>
      <c r="X763" s="50">
        <f>R763*0.01</f>
        <v>0</v>
      </c>
      <c r="Y763" s="63">
        <f t="shared" si="440"/>
        <v>172.96250000000001</v>
      </c>
      <c r="Z763" s="50">
        <f t="shared" si="441"/>
        <v>172.96</v>
      </c>
      <c r="AA763" s="51"/>
      <c r="AB763" s="52">
        <v>0.1875</v>
      </c>
      <c r="AC763" s="50">
        <f>H763*AB763</f>
        <v>0</v>
      </c>
      <c r="AD763" s="50">
        <f>AC763*$P$7</f>
        <v>0</v>
      </c>
      <c r="AE763" s="50">
        <f>AB763*$P$7</f>
        <v>3</v>
      </c>
      <c r="AF763" s="53">
        <f>ROUND(AE763,2)</f>
        <v>3</v>
      </c>
      <c r="AH763" s="4">
        <f t="shared" si="453"/>
        <v>172.96</v>
      </c>
      <c r="AJ763" s="4">
        <f t="shared" si="454"/>
        <v>172.96</v>
      </c>
      <c r="AL763" s="4">
        <f t="shared" si="455"/>
        <v>172.96</v>
      </c>
      <c r="AN763" s="4">
        <f t="shared" si="426"/>
        <v>172.96</v>
      </c>
      <c r="AO763" s="92"/>
      <c r="AQ763" s="93"/>
      <c r="AS763" s="93"/>
      <c r="AT763" s="93"/>
      <c r="AU763" s="93"/>
    </row>
    <row r="764" spans="1:47" x14ac:dyDescent="0.25">
      <c r="A764" s="201"/>
      <c r="B764" s="199" t="s">
        <v>141</v>
      </c>
      <c r="C764" s="199"/>
      <c r="D764" s="199"/>
      <c r="E764" s="199"/>
      <c r="F764" s="199"/>
      <c r="G764" s="199"/>
      <c r="H764" s="199"/>
      <c r="I764" s="199"/>
      <c r="J764" s="199"/>
      <c r="O764" s="74" t="s">
        <v>141</v>
      </c>
      <c r="P764" s="75"/>
      <c r="Q764" s="76"/>
      <c r="R764" s="71"/>
      <c r="S764" s="71"/>
      <c r="T764"/>
      <c r="U764"/>
      <c r="AB764"/>
      <c r="AC764"/>
      <c r="AD764"/>
      <c r="AE764"/>
      <c r="AN764" s="4"/>
      <c r="AO764" s="92"/>
      <c r="AQ764" s="93"/>
      <c r="AS764" s="93"/>
      <c r="AT764" s="93"/>
      <c r="AU764" s="93"/>
    </row>
    <row r="765" spans="1:47" ht="15" customHeight="1" x14ac:dyDescent="0.25">
      <c r="A765" s="201"/>
      <c r="B765" s="33" t="s">
        <v>52</v>
      </c>
      <c r="C765" s="34" t="s">
        <v>50</v>
      </c>
      <c r="D765" s="43">
        <v>10</v>
      </c>
      <c r="E765" s="86">
        <v>20</v>
      </c>
      <c r="F765" s="36">
        <v>200</v>
      </c>
      <c r="G765" s="59">
        <f>AH765</f>
        <v>39.229999999999997</v>
      </c>
      <c r="H765" s="37"/>
      <c r="I765" s="38" t="s">
        <v>158</v>
      </c>
      <c r="J765" s="39">
        <f>G765*H765</f>
        <v>0</v>
      </c>
      <c r="K765" s="64" t="s">
        <v>1507</v>
      </c>
      <c r="M765" s="64" t="s">
        <v>1508</v>
      </c>
      <c r="P765" s="68">
        <f t="shared" si="425"/>
        <v>0</v>
      </c>
      <c r="Q765" s="78"/>
      <c r="R765" s="71">
        <f>IF(Q765&gt;0,Q765,P765)</f>
        <v>0</v>
      </c>
      <c r="S765" s="32" t="str">
        <f t="shared" si="424"/>
        <v>-</v>
      </c>
      <c r="T765" s="2">
        <v>31.382999999999999</v>
      </c>
      <c r="U765" s="2"/>
      <c r="V765" s="49">
        <v>1.25</v>
      </c>
      <c r="W765" s="49">
        <f>T765*V765</f>
        <v>39.228749999999998</v>
      </c>
      <c r="X765" s="50">
        <f>R765*0.01</f>
        <v>0</v>
      </c>
      <c r="Y765" s="63">
        <f t="shared" si="440"/>
        <v>39.228749999999998</v>
      </c>
      <c r="Z765" s="50">
        <f t="shared" si="441"/>
        <v>39.229999999999997</v>
      </c>
      <c r="AA765" s="51"/>
      <c r="AB765" s="52">
        <v>8.4000000000000005E-2</v>
      </c>
      <c r="AC765" s="50">
        <f>H765*AB765</f>
        <v>0</v>
      </c>
      <c r="AD765" s="50">
        <f>AC765*$P$7</f>
        <v>0</v>
      </c>
      <c r="AE765" s="50">
        <f>AB765*$P$7</f>
        <v>1.3440000000000001</v>
      </c>
      <c r="AF765" s="53">
        <f>ROUND(AE765,2)</f>
        <v>1.34</v>
      </c>
      <c r="AH765" s="4">
        <f t="shared" si="453"/>
        <v>39.229999999999997</v>
      </c>
      <c r="AJ765" s="4">
        <f t="shared" si="454"/>
        <v>39.229999999999997</v>
      </c>
      <c r="AL765" s="4">
        <f t="shared" si="455"/>
        <v>39.229999999999997</v>
      </c>
      <c r="AN765" s="4">
        <f t="shared" si="426"/>
        <v>39.229999999999997</v>
      </c>
      <c r="AO765" s="92"/>
      <c r="AQ765" s="93"/>
      <c r="AS765" s="93"/>
      <c r="AT765" s="93"/>
      <c r="AU765" s="93"/>
    </row>
    <row r="766" spans="1:47" ht="15" customHeight="1" x14ac:dyDescent="0.25">
      <c r="A766" s="201"/>
      <c r="B766" s="33" t="s">
        <v>279</v>
      </c>
      <c r="C766" s="34" t="s">
        <v>278</v>
      </c>
      <c r="D766" s="43">
        <v>10</v>
      </c>
      <c r="E766" s="86">
        <v>20</v>
      </c>
      <c r="F766" s="36">
        <v>200</v>
      </c>
      <c r="G766" s="59">
        <f>AH766</f>
        <v>117.38</v>
      </c>
      <c r="H766" s="37"/>
      <c r="I766" s="38" t="s">
        <v>158</v>
      </c>
      <c r="J766" s="39">
        <f>G766*H766</f>
        <v>0</v>
      </c>
      <c r="K766" s="64" t="s">
        <v>1509</v>
      </c>
      <c r="M766" s="64" t="s">
        <v>1510</v>
      </c>
      <c r="P766" s="68">
        <f t="shared" si="425"/>
        <v>0</v>
      </c>
      <c r="Q766" s="78"/>
      <c r="R766" s="71">
        <f>IF(Q766&gt;0,Q766,P766)</f>
        <v>0</v>
      </c>
      <c r="S766" s="32" t="str">
        <f t="shared" si="424"/>
        <v>-</v>
      </c>
      <c r="T766" s="2">
        <v>93.9</v>
      </c>
      <c r="U766" s="2"/>
      <c r="V766" s="49">
        <v>1.25</v>
      </c>
      <c r="W766" s="49">
        <f>T766*V766</f>
        <v>117.375</v>
      </c>
      <c r="X766" s="50">
        <f>R766*0.01</f>
        <v>0</v>
      </c>
      <c r="Y766" s="63">
        <f t="shared" si="440"/>
        <v>117.375</v>
      </c>
      <c r="Z766" s="50">
        <f t="shared" si="441"/>
        <v>117.38</v>
      </c>
      <c r="AA766" s="51"/>
      <c r="AB766" s="52">
        <v>0.16</v>
      </c>
      <c r="AC766" s="50">
        <f>H766*AB766</f>
        <v>0</v>
      </c>
      <c r="AD766" s="50">
        <f>AC766*$P$7</f>
        <v>0</v>
      </c>
      <c r="AE766" s="50">
        <f>AB766*$P$7</f>
        <v>2.56</v>
      </c>
      <c r="AF766" s="53">
        <f>ROUND(AE766,2)</f>
        <v>2.56</v>
      </c>
      <c r="AH766" s="4">
        <f t="shared" si="453"/>
        <v>117.38</v>
      </c>
      <c r="AJ766" s="4">
        <f t="shared" si="454"/>
        <v>117.38</v>
      </c>
      <c r="AL766" s="4">
        <f t="shared" si="455"/>
        <v>117.38</v>
      </c>
      <c r="AN766" s="4">
        <f t="shared" si="426"/>
        <v>117.38</v>
      </c>
      <c r="AO766" s="92"/>
      <c r="AQ766" s="93"/>
      <c r="AS766" s="93"/>
      <c r="AT766" s="93"/>
      <c r="AU766" s="93"/>
    </row>
    <row r="767" spans="1:47" x14ac:dyDescent="0.25">
      <c r="A767" s="201"/>
      <c r="B767" s="199" t="s">
        <v>1619</v>
      </c>
      <c r="C767" s="199"/>
      <c r="D767" s="199"/>
      <c r="E767" s="199"/>
      <c r="F767" s="199"/>
      <c r="G767" s="199"/>
      <c r="H767" s="199"/>
      <c r="I767" s="199"/>
      <c r="J767" s="199"/>
      <c r="O767" s="74" t="s">
        <v>1619</v>
      </c>
      <c r="P767" s="75"/>
      <c r="Q767" s="76"/>
      <c r="R767" s="71"/>
      <c r="S767" s="71"/>
      <c r="T767"/>
      <c r="U767"/>
      <c r="AB767"/>
      <c r="AC767"/>
      <c r="AD767"/>
      <c r="AE767"/>
      <c r="AN767" s="4"/>
      <c r="AO767" s="92"/>
      <c r="AQ767" s="93"/>
      <c r="AS767" s="93"/>
      <c r="AT767" s="93"/>
      <c r="AU767" s="93"/>
    </row>
    <row r="768" spans="1:47" ht="25.5" customHeight="1" x14ac:dyDescent="0.25">
      <c r="A768" s="201"/>
      <c r="B768" s="33" t="s">
        <v>1623</v>
      </c>
      <c r="C768" s="34" t="s">
        <v>1620</v>
      </c>
      <c r="D768" s="35">
        <v>1</v>
      </c>
      <c r="E768" s="86">
        <v>6</v>
      </c>
      <c r="F768" s="36">
        <v>60</v>
      </c>
      <c r="G768" s="59">
        <f>AH768</f>
        <v>343.26</v>
      </c>
      <c r="H768" s="37"/>
      <c r="I768" s="38" t="s">
        <v>158</v>
      </c>
      <c r="J768" s="39">
        <f>G768*H768</f>
        <v>0</v>
      </c>
      <c r="K768" s="64" t="s">
        <v>1633</v>
      </c>
      <c r="M768" s="64" t="s">
        <v>1634</v>
      </c>
      <c r="P768" s="68">
        <f t="shared" si="425"/>
        <v>0</v>
      </c>
      <c r="Q768" s="78"/>
      <c r="R768" s="71">
        <f>IF(Q768&gt;0,Q768,P768)</f>
        <v>0</v>
      </c>
      <c r="S768" s="32" t="str">
        <f t="shared" si="424"/>
        <v>-</v>
      </c>
      <c r="T768" s="2">
        <v>274.60649999999998</v>
      </c>
      <c r="U768" s="2"/>
      <c r="V768" s="49">
        <v>1.25</v>
      </c>
      <c r="W768" s="49">
        <f>T768*V768</f>
        <v>343.25812499999995</v>
      </c>
      <c r="X768" s="50">
        <f>R768*0.01</f>
        <v>0</v>
      </c>
      <c r="Y768" s="63">
        <f>W768-(W768*X768)</f>
        <v>343.25812499999995</v>
      </c>
      <c r="Z768" s="50">
        <f>ROUND(Y768,2)</f>
        <v>343.26</v>
      </c>
      <c r="AA768" s="51"/>
      <c r="AB768" s="52">
        <v>0.27666666666666667</v>
      </c>
      <c r="AC768" s="50">
        <f>H768*AB768</f>
        <v>0</v>
      </c>
      <c r="AD768" s="50">
        <f>AC768*$P$7</f>
        <v>0</v>
      </c>
      <c r="AE768" s="50">
        <f>AB768*$P$7</f>
        <v>4.4266666666666667</v>
      </c>
      <c r="AF768" s="53">
        <f>ROUND(AE768,2)</f>
        <v>4.43</v>
      </c>
      <c r="AH768" s="4">
        <f t="shared" si="453"/>
        <v>343.26</v>
      </c>
      <c r="AJ768" s="4">
        <f t="shared" si="454"/>
        <v>343.26</v>
      </c>
      <c r="AL768" s="4">
        <f t="shared" si="455"/>
        <v>343.26</v>
      </c>
      <c r="AN768" s="4">
        <f t="shared" si="426"/>
        <v>343.26</v>
      </c>
      <c r="AO768" s="92"/>
      <c r="AQ768" s="93"/>
      <c r="AS768" s="93"/>
      <c r="AT768" s="93"/>
      <c r="AU768" s="93"/>
    </row>
    <row r="769" spans="1:47" ht="25.5" customHeight="1" x14ac:dyDescent="0.25">
      <c r="A769" s="201"/>
      <c r="B769" s="33" t="s">
        <v>1624</v>
      </c>
      <c r="C769" s="34" t="s">
        <v>1621</v>
      </c>
      <c r="D769" s="35">
        <v>1</v>
      </c>
      <c r="E769" s="86">
        <v>6</v>
      </c>
      <c r="F769" s="36">
        <v>60</v>
      </c>
      <c r="G769" s="59">
        <f>AH769</f>
        <v>419.28</v>
      </c>
      <c r="H769" s="37"/>
      <c r="I769" s="38" t="s">
        <v>158</v>
      </c>
      <c r="J769" s="39">
        <f>G769*H769</f>
        <v>0</v>
      </c>
      <c r="K769" s="64" t="s">
        <v>1635</v>
      </c>
      <c r="M769" s="64" t="s">
        <v>1636</v>
      </c>
      <c r="P769" s="68">
        <f t="shared" si="425"/>
        <v>0</v>
      </c>
      <c r="Q769" s="78"/>
      <c r="R769" s="71">
        <f>IF(Q769&gt;0,Q769,P769)</f>
        <v>0</v>
      </c>
      <c r="S769" s="32" t="str">
        <f t="shared" si="424"/>
        <v>-</v>
      </c>
      <c r="T769" s="2">
        <v>335.42250000000001</v>
      </c>
      <c r="U769" s="2"/>
      <c r="V769" s="49">
        <v>1.25</v>
      </c>
      <c r="W769" s="49">
        <f>T769*V769</f>
        <v>419.27812500000005</v>
      </c>
      <c r="X769" s="50">
        <f>R769*0.01</f>
        <v>0</v>
      </c>
      <c r="Y769" s="63">
        <f>W769-(W769*X769)</f>
        <v>419.27812500000005</v>
      </c>
      <c r="Z769" s="50">
        <f>ROUND(Y769,2)</f>
        <v>419.28</v>
      </c>
      <c r="AA769" s="51"/>
      <c r="AB769" s="52">
        <v>0.43333333333333335</v>
      </c>
      <c r="AC769" s="50">
        <f>H769*AB769</f>
        <v>0</v>
      </c>
      <c r="AD769" s="50">
        <f>AC769*$P$7</f>
        <v>0</v>
      </c>
      <c r="AE769" s="50">
        <f>AB769*$P$7</f>
        <v>6.9333333333333336</v>
      </c>
      <c r="AF769" s="53">
        <f>ROUND(AE769,2)</f>
        <v>6.93</v>
      </c>
      <c r="AH769" s="4">
        <f t="shared" si="453"/>
        <v>419.28</v>
      </c>
      <c r="AJ769" s="4">
        <f t="shared" si="454"/>
        <v>419.28</v>
      </c>
      <c r="AL769" s="4">
        <f t="shared" si="455"/>
        <v>419.28</v>
      </c>
      <c r="AN769" s="4">
        <f t="shared" si="426"/>
        <v>419.28</v>
      </c>
      <c r="AO769" s="92"/>
      <c r="AQ769" s="93"/>
      <c r="AS769" s="93"/>
      <c r="AT769" s="93"/>
      <c r="AU769" s="93"/>
    </row>
    <row r="770" spans="1:47" ht="25.5" customHeight="1" x14ac:dyDescent="0.25">
      <c r="A770" s="201"/>
      <c r="B770" s="33" t="s">
        <v>1625</v>
      </c>
      <c r="C770" s="34" t="s">
        <v>1622</v>
      </c>
      <c r="D770" s="35">
        <v>1</v>
      </c>
      <c r="E770" s="86">
        <v>6</v>
      </c>
      <c r="F770" s="36">
        <v>36</v>
      </c>
      <c r="G770" s="59">
        <f>AH770</f>
        <v>645.95000000000005</v>
      </c>
      <c r="H770" s="37"/>
      <c r="I770" s="38" t="s">
        <v>158</v>
      </c>
      <c r="J770" s="39">
        <f>G770*H770</f>
        <v>0</v>
      </c>
      <c r="K770" s="64" t="s">
        <v>1637</v>
      </c>
      <c r="M770" s="64" t="s">
        <v>1638</v>
      </c>
      <c r="P770" s="68">
        <f t="shared" si="425"/>
        <v>0</v>
      </c>
      <c r="Q770" s="78"/>
      <c r="R770" s="71">
        <f>IF(Q770&gt;0,Q770,P770)</f>
        <v>0</v>
      </c>
      <c r="S770" s="32" t="str">
        <f t="shared" si="424"/>
        <v>-</v>
      </c>
      <c r="T770" s="2">
        <v>516.75799999999992</v>
      </c>
      <c r="U770" s="2"/>
      <c r="V770" s="49">
        <v>1.25</v>
      </c>
      <c r="W770" s="49">
        <f>T770*V770</f>
        <v>645.94749999999988</v>
      </c>
      <c r="X770" s="50">
        <f>R770*0.01</f>
        <v>0</v>
      </c>
      <c r="Y770" s="63">
        <f>W770-(W770*X770)</f>
        <v>645.94749999999988</v>
      </c>
      <c r="Z770" s="50">
        <f>ROUND(Y770,2)</f>
        <v>645.95000000000005</v>
      </c>
      <c r="AA770" s="51"/>
      <c r="AB770" s="52">
        <v>0.66666666666666663</v>
      </c>
      <c r="AC770" s="50">
        <f>H770*AB770</f>
        <v>0</v>
      </c>
      <c r="AD770" s="50">
        <f>AC770*$P$7</f>
        <v>0</v>
      </c>
      <c r="AE770" s="50">
        <f>AB770*$P$7</f>
        <v>10.666666666666666</v>
      </c>
      <c r="AF770" s="53">
        <f>ROUND(AE770,2)</f>
        <v>10.67</v>
      </c>
      <c r="AH770" s="4">
        <f t="shared" si="453"/>
        <v>645.95000000000005</v>
      </c>
      <c r="AJ770" s="4">
        <f t="shared" si="454"/>
        <v>645.95000000000005</v>
      </c>
      <c r="AL770" s="4">
        <f t="shared" si="455"/>
        <v>645.95000000000005</v>
      </c>
      <c r="AN770" s="4">
        <f t="shared" si="426"/>
        <v>645.95000000000005</v>
      </c>
      <c r="AO770" s="92"/>
      <c r="AQ770" s="93"/>
      <c r="AS770" s="93"/>
      <c r="AT770" s="93"/>
      <c r="AU770" s="93"/>
    </row>
    <row r="771" spans="1:47" x14ac:dyDescent="0.25">
      <c r="A771" s="201"/>
      <c r="B771" s="199" t="s">
        <v>767</v>
      </c>
      <c r="C771" s="199"/>
      <c r="D771" s="199"/>
      <c r="E771" s="199"/>
      <c r="F771" s="199"/>
      <c r="G771" s="199"/>
      <c r="H771" s="199"/>
      <c r="I771" s="199"/>
      <c r="J771" s="199"/>
      <c r="O771" s="74" t="s">
        <v>328</v>
      </c>
      <c r="P771" s="75"/>
      <c r="Q771" s="76"/>
      <c r="R771" s="71"/>
      <c r="S771" s="71"/>
      <c r="T771"/>
      <c r="U771"/>
      <c r="AB771"/>
      <c r="AC771"/>
      <c r="AD771"/>
      <c r="AE771"/>
      <c r="AN771" s="4"/>
      <c r="AO771" s="92"/>
      <c r="AQ771" s="93"/>
      <c r="AS771" s="93"/>
      <c r="AT771" s="93"/>
      <c r="AU771" s="93"/>
    </row>
    <row r="772" spans="1:47" ht="16.5" customHeight="1" x14ac:dyDescent="0.25">
      <c r="A772" s="201"/>
      <c r="B772" s="33" t="s">
        <v>337</v>
      </c>
      <c r="C772" s="34" t="s">
        <v>333</v>
      </c>
      <c r="D772" s="35">
        <v>1</v>
      </c>
      <c r="E772" s="86">
        <v>6</v>
      </c>
      <c r="F772" s="36">
        <v>120</v>
      </c>
      <c r="G772" s="59">
        <f>AH772</f>
        <v>202.69</v>
      </c>
      <c r="H772" s="37"/>
      <c r="I772" s="38" t="s">
        <v>158</v>
      </c>
      <c r="J772" s="39">
        <f>G772*H772</f>
        <v>0</v>
      </c>
      <c r="K772" s="64" t="s">
        <v>1511</v>
      </c>
      <c r="M772" s="64" t="s">
        <v>1512</v>
      </c>
      <c r="P772" s="68">
        <f t="shared" si="425"/>
        <v>0</v>
      </c>
      <c r="Q772" s="78"/>
      <c r="R772" s="71">
        <f>IF(Q772&gt;0,Q772,P772)</f>
        <v>0</v>
      </c>
      <c r="S772" s="32" t="str">
        <f t="shared" si="424"/>
        <v>-</v>
      </c>
      <c r="T772" s="2">
        <v>162.15</v>
      </c>
      <c r="U772" s="2"/>
      <c r="V772" s="49">
        <v>1.25</v>
      </c>
      <c r="W772" s="49">
        <f>T772*V772</f>
        <v>202.6875</v>
      </c>
      <c r="X772" s="50">
        <f>R772*0.01</f>
        <v>0</v>
      </c>
      <c r="Y772" s="63">
        <f t="shared" si="440"/>
        <v>202.6875</v>
      </c>
      <c r="Z772" s="50">
        <f t="shared" si="441"/>
        <v>202.69</v>
      </c>
      <c r="AA772" s="51"/>
      <c r="AB772" s="52">
        <v>0.16700000000000001</v>
      </c>
      <c r="AC772" s="50">
        <f>H772*AB772</f>
        <v>0</v>
      </c>
      <c r="AD772" s="50">
        <f>AC772*$P$7</f>
        <v>0</v>
      </c>
      <c r="AE772" s="50">
        <f>AB772*$P$7</f>
        <v>2.6720000000000002</v>
      </c>
      <c r="AF772" s="53">
        <f>ROUND(AE772,2)</f>
        <v>2.67</v>
      </c>
      <c r="AH772" s="4">
        <f t="shared" si="453"/>
        <v>202.69</v>
      </c>
      <c r="AJ772" s="4">
        <f t="shared" si="454"/>
        <v>202.69</v>
      </c>
      <c r="AL772" s="4">
        <f t="shared" si="455"/>
        <v>202.69</v>
      </c>
      <c r="AN772" s="4">
        <f t="shared" si="426"/>
        <v>202.69</v>
      </c>
      <c r="AO772" s="92"/>
      <c r="AQ772" s="93"/>
      <c r="AS772" s="93"/>
      <c r="AT772" s="93"/>
      <c r="AU772" s="93"/>
    </row>
    <row r="773" spans="1:47" ht="16.5" customHeight="1" x14ac:dyDescent="0.25">
      <c r="A773" s="201"/>
      <c r="B773" s="33" t="s">
        <v>338</v>
      </c>
      <c r="C773" s="34" t="s">
        <v>334</v>
      </c>
      <c r="D773" s="35">
        <v>1</v>
      </c>
      <c r="E773" s="86">
        <v>6</v>
      </c>
      <c r="F773" s="36">
        <v>60</v>
      </c>
      <c r="G773" s="59">
        <f>AH773</f>
        <v>251.31</v>
      </c>
      <c r="H773" s="37"/>
      <c r="I773" s="38" t="s">
        <v>158</v>
      </c>
      <c r="J773" s="39">
        <f>G773*H773</f>
        <v>0</v>
      </c>
      <c r="K773" s="64" t="s">
        <v>1513</v>
      </c>
      <c r="M773" s="64" t="s">
        <v>1514</v>
      </c>
      <c r="P773" s="68">
        <f t="shared" si="425"/>
        <v>0</v>
      </c>
      <c r="Q773" s="78"/>
      <c r="R773" s="71">
        <f>IF(Q773&gt;0,Q773,P773)</f>
        <v>0</v>
      </c>
      <c r="S773" s="32" t="str">
        <f t="shared" si="424"/>
        <v>-</v>
      </c>
      <c r="T773" s="2">
        <v>201.05</v>
      </c>
      <c r="U773" s="2"/>
      <c r="V773" s="49">
        <v>1.25</v>
      </c>
      <c r="W773" s="49">
        <f>T773*V773</f>
        <v>251.3125</v>
      </c>
      <c r="X773" s="50">
        <f>R773*0.01</f>
        <v>0</v>
      </c>
      <c r="Y773" s="63">
        <f t="shared" si="440"/>
        <v>251.3125</v>
      </c>
      <c r="Z773" s="50">
        <f t="shared" si="441"/>
        <v>251.31</v>
      </c>
      <c r="AA773" s="51"/>
      <c r="AB773" s="52">
        <v>0.317</v>
      </c>
      <c r="AC773" s="50">
        <f>H773*AB773</f>
        <v>0</v>
      </c>
      <c r="AD773" s="50">
        <f>AC773*$P$7</f>
        <v>0</v>
      </c>
      <c r="AE773" s="50">
        <f>AB773*$P$7</f>
        <v>5.0720000000000001</v>
      </c>
      <c r="AF773" s="53">
        <f>ROUND(AE773,2)</f>
        <v>5.07</v>
      </c>
      <c r="AH773" s="4">
        <f t="shared" si="453"/>
        <v>251.31</v>
      </c>
      <c r="AJ773" s="4">
        <f t="shared" si="454"/>
        <v>251.31</v>
      </c>
      <c r="AL773" s="4">
        <f t="shared" si="455"/>
        <v>251.31</v>
      </c>
      <c r="AN773" s="4">
        <f t="shared" si="426"/>
        <v>251.31</v>
      </c>
      <c r="AO773" s="92"/>
      <c r="AQ773" s="93"/>
      <c r="AS773" s="93"/>
      <c r="AT773" s="93"/>
      <c r="AU773" s="93"/>
    </row>
    <row r="774" spans="1:47" ht="16.5" customHeight="1" x14ac:dyDescent="0.25">
      <c r="A774" s="201"/>
      <c r="B774" s="33" t="s">
        <v>339</v>
      </c>
      <c r="C774" s="96" t="s">
        <v>335</v>
      </c>
      <c r="D774" s="35">
        <v>1</v>
      </c>
      <c r="E774" s="86">
        <v>6</v>
      </c>
      <c r="F774" s="36">
        <v>60</v>
      </c>
      <c r="G774" s="59">
        <f>AH774</f>
        <v>454.18</v>
      </c>
      <c r="H774" s="37"/>
      <c r="I774" s="38" t="s">
        <v>158</v>
      </c>
      <c r="J774" s="39">
        <f>G774*H774</f>
        <v>0</v>
      </c>
      <c r="K774" s="64" t="s">
        <v>1515</v>
      </c>
      <c r="M774" s="64" t="s">
        <v>1516</v>
      </c>
      <c r="P774" s="68">
        <f t="shared" si="425"/>
        <v>0</v>
      </c>
      <c r="Q774" s="78"/>
      <c r="R774" s="71">
        <f>IF(Q774&gt;0,Q774,P774)</f>
        <v>0</v>
      </c>
      <c r="S774" s="32" t="str">
        <f t="shared" si="424"/>
        <v>-</v>
      </c>
      <c r="T774" s="2">
        <v>363.34</v>
      </c>
      <c r="U774" s="2"/>
      <c r="V774" s="49">
        <v>1.25</v>
      </c>
      <c r="W774" s="49">
        <f>T774*V774</f>
        <v>454.17499999999995</v>
      </c>
      <c r="X774" s="50">
        <f>R774*0.01</f>
        <v>0</v>
      </c>
      <c r="Y774" s="63">
        <f t="shared" si="440"/>
        <v>454.17499999999995</v>
      </c>
      <c r="Z774" s="50">
        <f t="shared" si="441"/>
        <v>454.18</v>
      </c>
      <c r="AA774" s="51"/>
      <c r="AB774" s="52">
        <v>0.5</v>
      </c>
      <c r="AC774" s="50">
        <f>H774*AB774</f>
        <v>0</v>
      </c>
      <c r="AD774" s="50">
        <f>AC774*$P$7</f>
        <v>0</v>
      </c>
      <c r="AE774" s="50">
        <f>AB774*$P$7</f>
        <v>8</v>
      </c>
      <c r="AF774" s="53">
        <f>ROUND(AE774,2)</f>
        <v>8</v>
      </c>
      <c r="AH774" s="4">
        <f t="shared" si="453"/>
        <v>454.18</v>
      </c>
      <c r="AJ774" s="4">
        <f t="shared" si="454"/>
        <v>454.18</v>
      </c>
      <c r="AL774" s="4">
        <f t="shared" si="455"/>
        <v>454.18</v>
      </c>
      <c r="AN774" s="4">
        <f t="shared" si="426"/>
        <v>454.18</v>
      </c>
      <c r="AO774" s="92"/>
      <c r="AQ774" s="93"/>
      <c r="AS774" s="93"/>
      <c r="AT774" s="93"/>
      <c r="AU774" s="93"/>
    </row>
    <row r="775" spans="1:47" ht="16.5" customHeight="1" x14ac:dyDescent="0.25">
      <c r="A775" s="201"/>
      <c r="B775" s="33" t="s">
        <v>340</v>
      </c>
      <c r="C775" s="96" t="s">
        <v>336</v>
      </c>
      <c r="D775" s="35">
        <v>1</v>
      </c>
      <c r="E775" s="86">
        <v>6</v>
      </c>
      <c r="F775" s="36">
        <v>36</v>
      </c>
      <c r="G775" s="59">
        <f>AH775</f>
        <v>576.75</v>
      </c>
      <c r="H775" s="37"/>
      <c r="I775" s="38" t="s">
        <v>158</v>
      </c>
      <c r="J775" s="39">
        <f>G775*H775</f>
        <v>0</v>
      </c>
      <c r="K775" s="64" t="s">
        <v>1517</v>
      </c>
      <c r="M775" s="64" t="s">
        <v>1518</v>
      </c>
      <c r="P775" s="68">
        <f t="shared" si="425"/>
        <v>0</v>
      </c>
      <c r="Q775" s="78"/>
      <c r="R775" s="71">
        <f>IF(Q775&gt;0,Q775,P775)</f>
        <v>0</v>
      </c>
      <c r="S775" s="32" t="str">
        <f t="shared" si="424"/>
        <v>-</v>
      </c>
      <c r="T775" s="2">
        <v>461.4</v>
      </c>
      <c r="U775" s="2"/>
      <c r="V775" s="49">
        <v>1.25</v>
      </c>
      <c r="W775" s="49">
        <f>T775*V775</f>
        <v>576.75</v>
      </c>
      <c r="X775" s="50">
        <f>R775*0.01</f>
        <v>0</v>
      </c>
      <c r="Y775" s="63">
        <f t="shared" si="440"/>
        <v>576.75</v>
      </c>
      <c r="Z775" s="50">
        <f t="shared" si="441"/>
        <v>576.75</v>
      </c>
      <c r="AA775" s="51"/>
      <c r="AB775" s="52">
        <v>0.77800000000000002</v>
      </c>
      <c r="AC775" s="50">
        <f>H775*AB775</f>
        <v>0</v>
      </c>
      <c r="AD775" s="50">
        <f>AC775*$P$7</f>
        <v>0</v>
      </c>
      <c r="AE775" s="50">
        <f>AB775*$P$7</f>
        <v>12.448</v>
      </c>
      <c r="AF775" s="53">
        <f>ROUND(AE775,2)</f>
        <v>12.45</v>
      </c>
      <c r="AH775" s="4">
        <f t="shared" si="453"/>
        <v>576.75</v>
      </c>
      <c r="AJ775" s="4">
        <f t="shared" si="454"/>
        <v>576.75</v>
      </c>
      <c r="AL775" s="4">
        <f t="shared" si="455"/>
        <v>576.75</v>
      </c>
      <c r="AN775" s="4">
        <f t="shared" si="426"/>
        <v>576.75</v>
      </c>
      <c r="AO775" s="92"/>
      <c r="AQ775" s="93"/>
      <c r="AS775" s="93"/>
      <c r="AT775" s="93"/>
      <c r="AU775" s="93"/>
    </row>
    <row r="776" spans="1:47" x14ac:dyDescent="0.25">
      <c r="A776" s="201"/>
      <c r="B776" s="199" t="s">
        <v>329</v>
      </c>
      <c r="C776" s="199"/>
      <c r="D776" s="199"/>
      <c r="E776" s="199"/>
      <c r="F776" s="199"/>
      <c r="G776" s="199"/>
      <c r="H776" s="199"/>
      <c r="I776" s="199"/>
      <c r="J776" s="199"/>
      <c r="O776" s="74" t="s">
        <v>329</v>
      </c>
      <c r="P776" s="75"/>
      <c r="Q776" s="76"/>
      <c r="R776" s="71"/>
      <c r="S776" s="71"/>
      <c r="T776"/>
      <c r="U776"/>
      <c r="AB776"/>
      <c r="AC776"/>
      <c r="AD776"/>
      <c r="AE776"/>
      <c r="AN776" s="4"/>
      <c r="AO776" s="92"/>
      <c r="AQ776" s="93"/>
      <c r="AS776" s="93"/>
      <c r="AT776" s="93"/>
      <c r="AU776" s="93"/>
    </row>
    <row r="777" spans="1:47" ht="25.5" customHeight="1" x14ac:dyDescent="0.25">
      <c r="A777" s="201"/>
      <c r="B777" s="33" t="s">
        <v>341</v>
      </c>
      <c r="C777" s="34" t="s">
        <v>344</v>
      </c>
      <c r="D777" s="35">
        <v>1</v>
      </c>
      <c r="E777" s="86">
        <v>6</v>
      </c>
      <c r="F777" s="36">
        <v>60</v>
      </c>
      <c r="G777" s="59">
        <f>AH777</f>
        <v>234.07</v>
      </c>
      <c r="H777" s="37"/>
      <c r="I777" s="38" t="s">
        <v>158</v>
      </c>
      <c r="J777" s="39">
        <f>G777*H777</f>
        <v>0</v>
      </c>
      <c r="K777" s="64" t="s">
        <v>1519</v>
      </c>
      <c r="M777" s="64" t="s">
        <v>1520</v>
      </c>
      <c r="P777" s="68">
        <f t="shared" si="425"/>
        <v>0</v>
      </c>
      <c r="Q777" s="78"/>
      <c r="R777" s="71">
        <f>IF(Q777&gt;0,Q777,P777)</f>
        <v>0</v>
      </c>
      <c r="S777" s="32" t="str">
        <f t="shared" si="424"/>
        <v>-</v>
      </c>
      <c r="T777" s="2">
        <v>187.25700000000001</v>
      </c>
      <c r="U777" s="2"/>
      <c r="V777" s="49">
        <v>1.25</v>
      </c>
      <c r="W777" s="49">
        <f>T777*V777</f>
        <v>234.07125000000002</v>
      </c>
      <c r="X777" s="50">
        <f>R777*0.01</f>
        <v>0</v>
      </c>
      <c r="Y777" s="63">
        <f t="shared" si="440"/>
        <v>234.07125000000002</v>
      </c>
      <c r="Z777" s="50">
        <f t="shared" si="441"/>
        <v>234.07</v>
      </c>
      <c r="AA777" s="51"/>
      <c r="AB777" s="52">
        <v>0.2</v>
      </c>
      <c r="AC777" s="50">
        <f>H777*AB777</f>
        <v>0</v>
      </c>
      <c r="AD777" s="50">
        <f>AC777*$P$7</f>
        <v>0</v>
      </c>
      <c r="AE777" s="50">
        <f>AB777*$P$7</f>
        <v>3.2</v>
      </c>
      <c r="AF777" s="53">
        <f>ROUND(AE777,2)</f>
        <v>3.2</v>
      </c>
      <c r="AH777" s="4">
        <f t="shared" si="453"/>
        <v>234.07</v>
      </c>
      <c r="AJ777" s="4">
        <f t="shared" si="454"/>
        <v>234.07</v>
      </c>
      <c r="AL777" s="4">
        <f t="shared" si="455"/>
        <v>234.07</v>
      </c>
      <c r="AN777" s="4">
        <f t="shared" si="426"/>
        <v>234.07</v>
      </c>
      <c r="AO777" s="92"/>
      <c r="AQ777" s="93"/>
      <c r="AS777" s="93"/>
      <c r="AT777" s="93"/>
      <c r="AU777" s="93"/>
    </row>
    <row r="778" spans="1:47" ht="25.5" customHeight="1" x14ac:dyDescent="0.25">
      <c r="A778" s="201"/>
      <c r="B778" s="33" t="s">
        <v>342</v>
      </c>
      <c r="C778" s="34" t="s">
        <v>345</v>
      </c>
      <c r="D778" s="35">
        <v>1</v>
      </c>
      <c r="E778" s="86">
        <v>6</v>
      </c>
      <c r="F778" s="36">
        <v>60</v>
      </c>
      <c r="G778" s="59">
        <f>AH778</f>
        <v>273.33</v>
      </c>
      <c r="H778" s="37"/>
      <c r="I778" s="38" t="s">
        <v>158</v>
      </c>
      <c r="J778" s="39">
        <f>G778*H778</f>
        <v>0</v>
      </c>
      <c r="K778" s="64" t="s">
        <v>1521</v>
      </c>
      <c r="M778" s="64" t="s">
        <v>1522</v>
      </c>
      <c r="P778" s="68">
        <f t="shared" si="425"/>
        <v>0</v>
      </c>
      <c r="Q778" s="78"/>
      <c r="R778" s="71">
        <f>IF(Q778&gt;0,Q778,P778)</f>
        <v>0</v>
      </c>
      <c r="S778" s="32" t="str">
        <f t="shared" si="424"/>
        <v>-</v>
      </c>
      <c r="T778" s="2">
        <v>218.66250000000002</v>
      </c>
      <c r="U778" s="2"/>
      <c r="V778" s="49">
        <v>1.25</v>
      </c>
      <c r="W778" s="49">
        <f>T778*V778</f>
        <v>273.328125</v>
      </c>
      <c r="X778" s="50">
        <f>R778*0.01</f>
        <v>0</v>
      </c>
      <c r="Y778" s="63">
        <f t="shared" si="440"/>
        <v>273.328125</v>
      </c>
      <c r="Z778" s="50">
        <f t="shared" si="441"/>
        <v>273.33</v>
      </c>
      <c r="AA778" s="51"/>
      <c r="AB778" s="52">
        <v>0.26700000000000002</v>
      </c>
      <c r="AC778" s="50">
        <f>H778*AB778</f>
        <v>0</v>
      </c>
      <c r="AD778" s="50">
        <f>AC778*$P$7</f>
        <v>0</v>
      </c>
      <c r="AE778" s="50">
        <f>AB778*$P$7</f>
        <v>4.2720000000000002</v>
      </c>
      <c r="AF778" s="53">
        <f>ROUND(AE778,2)</f>
        <v>4.2699999999999996</v>
      </c>
      <c r="AH778" s="4">
        <f t="shared" si="453"/>
        <v>273.33</v>
      </c>
      <c r="AJ778" s="4">
        <f t="shared" si="454"/>
        <v>273.33</v>
      </c>
      <c r="AL778" s="4">
        <f t="shared" si="455"/>
        <v>273.33</v>
      </c>
      <c r="AN778" s="4">
        <f t="shared" si="426"/>
        <v>273.33</v>
      </c>
      <c r="AO778" s="92"/>
      <c r="AQ778" s="93"/>
      <c r="AS778" s="93"/>
      <c r="AT778" s="93"/>
      <c r="AU778" s="93"/>
    </row>
    <row r="779" spans="1:47" ht="25.5" customHeight="1" x14ac:dyDescent="0.25">
      <c r="A779" s="201"/>
      <c r="B779" s="33" t="s">
        <v>343</v>
      </c>
      <c r="C779" s="34" t="s">
        <v>346</v>
      </c>
      <c r="D779" s="35">
        <v>1</v>
      </c>
      <c r="E779" s="86">
        <v>6</v>
      </c>
      <c r="F779" s="36">
        <v>60</v>
      </c>
      <c r="G779" s="59">
        <f>AH779</f>
        <v>327.67</v>
      </c>
      <c r="H779" s="37"/>
      <c r="I779" s="38" t="s">
        <v>158</v>
      </c>
      <c r="J779" s="39">
        <f>G779*H779</f>
        <v>0</v>
      </c>
      <c r="K779" s="64" t="s">
        <v>1523</v>
      </c>
      <c r="M779" s="64" t="s">
        <v>1524</v>
      </c>
      <c r="P779" s="68">
        <f t="shared" si="425"/>
        <v>0</v>
      </c>
      <c r="Q779" s="78"/>
      <c r="R779" s="71">
        <f>IF(Q779&gt;0,Q779,P779)</f>
        <v>0</v>
      </c>
      <c r="S779" s="32" t="str">
        <f t="shared" si="424"/>
        <v>-</v>
      </c>
      <c r="T779" s="2">
        <v>262.13249999999999</v>
      </c>
      <c r="U779" s="2"/>
      <c r="V779" s="49">
        <v>1.25</v>
      </c>
      <c r="W779" s="49">
        <f>T779*V779</f>
        <v>327.66562499999998</v>
      </c>
      <c r="X779" s="50">
        <f>R779*0.01</f>
        <v>0</v>
      </c>
      <c r="Y779" s="63">
        <f t="shared" si="440"/>
        <v>327.66562499999998</v>
      </c>
      <c r="Z779" s="50">
        <f t="shared" si="441"/>
        <v>327.67</v>
      </c>
      <c r="AA779" s="51"/>
      <c r="AB779" s="52">
        <v>0.317</v>
      </c>
      <c r="AC779" s="50">
        <f>H779*AB779</f>
        <v>0</v>
      </c>
      <c r="AD779" s="50">
        <f>AC779*$P$7</f>
        <v>0</v>
      </c>
      <c r="AE779" s="50">
        <f>AB779*$P$7</f>
        <v>5.0720000000000001</v>
      </c>
      <c r="AF779" s="53">
        <f>ROUND(AE779,2)</f>
        <v>5.07</v>
      </c>
      <c r="AH779" s="4">
        <f t="shared" si="453"/>
        <v>327.67</v>
      </c>
      <c r="AJ779" s="4">
        <f t="shared" si="454"/>
        <v>327.67</v>
      </c>
      <c r="AL779" s="4">
        <f t="shared" si="455"/>
        <v>327.67</v>
      </c>
      <c r="AN779" s="4">
        <f t="shared" ref="AN779:AN804" si="456">IF($V$3,AJ779-((AJ779*1.18031)-AJ779),AJ779)</f>
        <v>327.67</v>
      </c>
      <c r="AO779" s="92"/>
      <c r="AQ779" s="93"/>
      <c r="AS779" s="93"/>
      <c r="AT779" s="93"/>
      <c r="AU779" s="93"/>
    </row>
    <row r="780" spans="1:47" x14ac:dyDescent="0.25">
      <c r="A780" s="201"/>
      <c r="B780" s="199" t="s">
        <v>327</v>
      </c>
      <c r="C780" s="199"/>
      <c r="D780" s="199"/>
      <c r="E780" s="199"/>
      <c r="F780" s="199"/>
      <c r="G780" s="199"/>
      <c r="H780" s="199"/>
      <c r="I780" s="199"/>
      <c r="J780" s="199"/>
      <c r="O780" s="74" t="s">
        <v>327</v>
      </c>
      <c r="P780" s="75"/>
      <c r="Q780" s="76"/>
      <c r="R780" s="71"/>
      <c r="S780" s="71"/>
      <c r="T780"/>
      <c r="U780"/>
      <c r="AB780"/>
      <c r="AC780"/>
      <c r="AD780"/>
      <c r="AE780"/>
      <c r="AN780" s="4"/>
      <c r="AO780" s="92"/>
      <c r="AQ780" s="93"/>
      <c r="AS780" s="93"/>
      <c r="AT780" s="93"/>
      <c r="AU780" s="93"/>
    </row>
    <row r="781" spans="1:47" ht="25.5" customHeight="1" x14ac:dyDescent="0.25">
      <c r="A781" s="201"/>
      <c r="B781" s="33" t="s">
        <v>350</v>
      </c>
      <c r="C781" s="34" t="s">
        <v>347</v>
      </c>
      <c r="D781" s="35">
        <v>1</v>
      </c>
      <c r="E781" s="86">
        <v>6</v>
      </c>
      <c r="F781" s="36">
        <v>60</v>
      </c>
      <c r="G781" s="59">
        <f>AH781</f>
        <v>258.41000000000003</v>
      </c>
      <c r="H781" s="37"/>
      <c r="I781" s="38" t="s">
        <v>158</v>
      </c>
      <c r="J781" s="39">
        <f>G781*H781</f>
        <v>0</v>
      </c>
      <c r="K781" s="64" t="s">
        <v>1525</v>
      </c>
      <c r="M781" s="64" t="s">
        <v>1526</v>
      </c>
      <c r="P781" s="68">
        <f t="shared" si="425"/>
        <v>0</v>
      </c>
      <c r="Q781" s="78"/>
      <c r="R781" s="71">
        <f>IF(Q781&gt;0,Q781,P781)</f>
        <v>0</v>
      </c>
      <c r="S781" s="32" t="str">
        <f t="shared" si="424"/>
        <v>-</v>
      </c>
      <c r="T781" s="2">
        <v>206.72399999999999</v>
      </c>
      <c r="U781" s="2"/>
      <c r="V781" s="49">
        <v>1.25</v>
      </c>
      <c r="W781" s="49">
        <f>T781*V781</f>
        <v>258.40499999999997</v>
      </c>
      <c r="X781" s="50">
        <f>R781*0.01</f>
        <v>0</v>
      </c>
      <c r="Y781" s="63">
        <f t="shared" si="440"/>
        <v>258.40499999999997</v>
      </c>
      <c r="Z781" s="50">
        <f t="shared" si="441"/>
        <v>258.41000000000003</v>
      </c>
      <c r="AA781" s="51"/>
      <c r="AB781" s="52">
        <v>0.217</v>
      </c>
      <c r="AC781" s="50">
        <f>H781*AB781</f>
        <v>0</v>
      </c>
      <c r="AD781" s="50">
        <f>AC781*$P$7</f>
        <v>0</v>
      </c>
      <c r="AE781" s="50">
        <f>AB781*$P$7</f>
        <v>3.472</v>
      </c>
      <c r="AF781" s="53">
        <f>ROUND(AE781,2)</f>
        <v>3.47</v>
      </c>
      <c r="AH781" s="4">
        <f t="shared" si="453"/>
        <v>258.41000000000003</v>
      </c>
      <c r="AJ781" s="4">
        <f t="shared" si="454"/>
        <v>258.41000000000003</v>
      </c>
      <c r="AL781" s="4">
        <f t="shared" si="455"/>
        <v>258.41000000000003</v>
      </c>
      <c r="AN781" s="4">
        <f t="shared" si="456"/>
        <v>258.41000000000003</v>
      </c>
      <c r="AO781" s="92"/>
      <c r="AQ781" s="93"/>
      <c r="AS781" s="93"/>
      <c r="AT781" s="93"/>
      <c r="AU781" s="93"/>
    </row>
    <row r="782" spans="1:47" ht="25.5" customHeight="1" x14ac:dyDescent="0.25">
      <c r="A782" s="201"/>
      <c r="B782" s="33" t="s">
        <v>351</v>
      </c>
      <c r="C782" s="34" t="s">
        <v>348</v>
      </c>
      <c r="D782" s="35">
        <v>1</v>
      </c>
      <c r="E782" s="86">
        <v>6</v>
      </c>
      <c r="F782" s="36">
        <v>60</v>
      </c>
      <c r="G782" s="59">
        <f>AH782</f>
        <v>283.75</v>
      </c>
      <c r="H782" s="37"/>
      <c r="I782" s="38" t="s">
        <v>158</v>
      </c>
      <c r="J782" s="39">
        <f>G782*H782</f>
        <v>0</v>
      </c>
      <c r="K782" s="64" t="s">
        <v>1527</v>
      </c>
      <c r="M782" s="64" t="s">
        <v>1528</v>
      </c>
      <c r="P782" s="68">
        <f t="shared" si="425"/>
        <v>0</v>
      </c>
      <c r="Q782" s="78"/>
      <c r="R782" s="71">
        <f>IF(Q782&gt;0,Q782,P782)</f>
        <v>0</v>
      </c>
      <c r="S782" s="32" t="str">
        <f t="shared" si="424"/>
        <v>-</v>
      </c>
      <c r="T782" s="2">
        <v>226.99950000000001</v>
      </c>
      <c r="U782" s="2"/>
      <c r="V782" s="49">
        <v>1.25</v>
      </c>
      <c r="W782" s="49">
        <f>T782*V782</f>
        <v>283.74937499999999</v>
      </c>
      <c r="X782" s="50">
        <f>R782*0.01</f>
        <v>0</v>
      </c>
      <c r="Y782" s="63">
        <f t="shared" si="440"/>
        <v>283.74937499999999</v>
      </c>
      <c r="Z782" s="50">
        <f t="shared" si="441"/>
        <v>283.75</v>
      </c>
      <c r="AA782" s="51"/>
      <c r="AB782" s="52">
        <v>0.3</v>
      </c>
      <c r="AC782" s="50">
        <f>H782*AB782</f>
        <v>0</v>
      </c>
      <c r="AD782" s="50">
        <f>AC782*$P$7</f>
        <v>0</v>
      </c>
      <c r="AE782" s="50">
        <f>AB782*$P$7</f>
        <v>4.8</v>
      </c>
      <c r="AF782" s="53">
        <f>ROUND(AE782,2)</f>
        <v>4.8</v>
      </c>
      <c r="AH782" s="4">
        <f t="shared" si="453"/>
        <v>283.75</v>
      </c>
      <c r="AJ782" s="4">
        <f t="shared" si="454"/>
        <v>283.75</v>
      </c>
      <c r="AL782" s="4">
        <f t="shared" si="455"/>
        <v>283.75</v>
      </c>
      <c r="AN782" s="4">
        <f t="shared" si="456"/>
        <v>283.75</v>
      </c>
      <c r="AO782" s="92"/>
      <c r="AQ782" s="93"/>
      <c r="AS782" s="93"/>
      <c r="AT782" s="93"/>
      <c r="AU782" s="93"/>
    </row>
    <row r="783" spans="1:47" ht="25.5" customHeight="1" x14ac:dyDescent="0.25">
      <c r="A783" s="201"/>
      <c r="B783" s="33" t="s">
        <v>352</v>
      </c>
      <c r="C783" s="34" t="s">
        <v>349</v>
      </c>
      <c r="D783" s="35">
        <v>1</v>
      </c>
      <c r="E783" s="86">
        <v>6</v>
      </c>
      <c r="F783" s="36">
        <v>60</v>
      </c>
      <c r="G783" s="59">
        <f>AH783</f>
        <v>327.67</v>
      </c>
      <c r="H783" s="37"/>
      <c r="I783" s="38" t="s">
        <v>158</v>
      </c>
      <c r="J783" s="39">
        <f>G783*H783</f>
        <v>0</v>
      </c>
      <c r="K783" s="64" t="s">
        <v>1529</v>
      </c>
      <c r="M783" s="64" t="s">
        <v>1530</v>
      </c>
      <c r="P783" s="68">
        <f t="shared" si="425"/>
        <v>0</v>
      </c>
      <c r="Q783" s="78"/>
      <c r="R783" s="71">
        <f>IF(Q783&gt;0,Q783,P783)</f>
        <v>0</v>
      </c>
      <c r="S783" s="32" t="str">
        <f t="shared" si="424"/>
        <v>-</v>
      </c>
      <c r="T783" s="2">
        <v>262.13249999999999</v>
      </c>
      <c r="U783" s="2"/>
      <c r="V783" s="49">
        <v>1.25</v>
      </c>
      <c r="W783" s="49">
        <f>T783*V783</f>
        <v>327.66562499999998</v>
      </c>
      <c r="X783" s="50">
        <f>R783*0.01</f>
        <v>0</v>
      </c>
      <c r="Y783" s="63">
        <f t="shared" si="440"/>
        <v>327.66562499999998</v>
      </c>
      <c r="Z783" s="50">
        <f t="shared" si="441"/>
        <v>327.67</v>
      </c>
      <c r="AA783" s="51"/>
      <c r="AB783" s="52">
        <v>0.36699999999999999</v>
      </c>
      <c r="AC783" s="50">
        <f>H783*AB783</f>
        <v>0</v>
      </c>
      <c r="AD783" s="50">
        <f>AC783*$P$7</f>
        <v>0</v>
      </c>
      <c r="AE783" s="50">
        <f>AB783*$P$7</f>
        <v>5.8719999999999999</v>
      </c>
      <c r="AF783" s="53">
        <f>ROUND(AE783,2)</f>
        <v>5.87</v>
      </c>
      <c r="AH783" s="4">
        <f t="shared" si="453"/>
        <v>327.67</v>
      </c>
      <c r="AJ783" s="4">
        <f t="shared" si="454"/>
        <v>327.67</v>
      </c>
      <c r="AL783" s="4">
        <f t="shared" si="455"/>
        <v>327.67</v>
      </c>
      <c r="AN783" s="4">
        <f t="shared" si="456"/>
        <v>327.67</v>
      </c>
      <c r="AO783" s="92"/>
      <c r="AQ783" s="93"/>
      <c r="AS783" s="93"/>
      <c r="AT783" s="93"/>
      <c r="AU783" s="93"/>
    </row>
    <row r="784" spans="1:47" x14ac:dyDescent="0.25">
      <c r="A784" s="201"/>
      <c r="B784" s="199" t="s">
        <v>330</v>
      </c>
      <c r="C784" s="199"/>
      <c r="D784" s="199"/>
      <c r="E784" s="199"/>
      <c r="F784" s="199"/>
      <c r="G784" s="199"/>
      <c r="H784" s="199"/>
      <c r="I784" s="199"/>
      <c r="J784" s="199"/>
      <c r="O784" s="74" t="s">
        <v>330</v>
      </c>
      <c r="P784" s="75"/>
      <c r="Q784" s="76"/>
      <c r="R784" s="71"/>
      <c r="S784" s="71"/>
      <c r="T784"/>
      <c r="U784"/>
      <c r="AB784"/>
      <c r="AC784"/>
      <c r="AD784"/>
      <c r="AE784"/>
      <c r="AN784" s="4"/>
      <c r="AO784" s="92"/>
      <c r="AQ784" s="93"/>
      <c r="AS784" s="93"/>
      <c r="AT784" s="93"/>
      <c r="AU784" s="93"/>
    </row>
    <row r="785" spans="1:47" ht="25.5" customHeight="1" x14ac:dyDescent="0.25">
      <c r="A785" s="201"/>
      <c r="B785" s="33" t="s">
        <v>354</v>
      </c>
      <c r="C785" s="34" t="s">
        <v>353</v>
      </c>
      <c r="D785" s="35">
        <v>1</v>
      </c>
      <c r="E785" s="86">
        <v>12</v>
      </c>
      <c r="F785" s="36">
        <v>60</v>
      </c>
      <c r="G785" s="59">
        <f>AH785</f>
        <v>214.53</v>
      </c>
      <c r="H785" s="37"/>
      <c r="I785" s="38" t="s">
        <v>158</v>
      </c>
      <c r="J785" s="39">
        <f>G785*H785</f>
        <v>0</v>
      </c>
      <c r="K785" s="64" t="s">
        <v>1531</v>
      </c>
      <c r="M785" s="64" t="s">
        <v>1532</v>
      </c>
      <c r="P785" s="68">
        <f t="shared" si="425"/>
        <v>0</v>
      </c>
      <c r="Q785" s="78"/>
      <c r="R785" s="71">
        <f>IF(Q785&gt;0,Q785,P785)</f>
        <v>0</v>
      </c>
      <c r="S785" s="32" t="str">
        <f t="shared" si="424"/>
        <v>-</v>
      </c>
      <c r="T785" s="2">
        <v>171.62</v>
      </c>
      <c r="U785" s="2"/>
      <c r="V785" s="49">
        <v>1.25</v>
      </c>
      <c r="W785" s="49">
        <f>T785*V785</f>
        <v>214.52500000000001</v>
      </c>
      <c r="X785" s="50">
        <f>R785*0.01</f>
        <v>0</v>
      </c>
      <c r="Y785" s="63">
        <f t="shared" si="440"/>
        <v>214.52500000000001</v>
      </c>
      <c r="Z785" s="50">
        <f t="shared" si="441"/>
        <v>214.53</v>
      </c>
      <c r="AA785" s="51"/>
      <c r="AB785" s="52">
        <v>0.183</v>
      </c>
      <c r="AC785" s="50">
        <f>H785*AB785</f>
        <v>0</v>
      </c>
      <c r="AD785" s="50">
        <f>AC785*$P$7</f>
        <v>0</v>
      </c>
      <c r="AE785" s="50">
        <f>AB785*$P$7</f>
        <v>2.9279999999999999</v>
      </c>
      <c r="AF785" s="53">
        <f>ROUND(AE785,2)</f>
        <v>2.93</v>
      </c>
      <c r="AH785" s="4">
        <f t="shared" si="453"/>
        <v>214.53</v>
      </c>
      <c r="AJ785" s="4">
        <f t="shared" si="454"/>
        <v>214.53</v>
      </c>
      <c r="AL785" s="4">
        <f t="shared" si="455"/>
        <v>214.53</v>
      </c>
      <c r="AN785" s="4">
        <f t="shared" si="456"/>
        <v>214.53</v>
      </c>
      <c r="AO785" s="92"/>
      <c r="AQ785" s="93"/>
      <c r="AS785" s="93"/>
      <c r="AT785" s="93"/>
      <c r="AU785" s="93"/>
    </row>
    <row r="786" spans="1:47" ht="25.5" customHeight="1" x14ac:dyDescent="0.25">
      <c r="A786" s="201"/>
      <c r="B786" s="33" t="s">
        <v>355</v>
      </c>
      <c r="C786" s="96" t="s">
        <v>3260</v>
      </c>
      <c r="D786" s="35">
        <v>1</v>
      </c>
      <c r="E786" s="86">
        <v>12</v>
      </c>
      <c r="F786" s="36">
        <v>60</v>
      </c>
      <c r="G786" s="59">
        <f>AH786</f>
        <v>248.08</v>
      </c>
      <c r="H786" s="37"/>
      <c r="I786" s="38" t="s">
        <v>158</v>
      </c>
      <c r="J786" s="39">
        <f>G786*H786</f>
        <v>0</v>
      </c>
      <c r="K786" s="64" t="s">
        <v>1533</v>
      </c>
      <c r="M786" s="64" t="s">
        <v>1534</v>
      </c>
      <c r="P786" s="68">
        <f t="shared" si="425"/>
        <v>0</v>
      </c>
      <c r="Q786" s="78"/>
      <c r="R786" s="71">
        <f>IF(Q786&gt;0,Q786,P786)</f>
        <v>0</v>
      </c>
      <c r="S786" s="32" t="str">
        <f t="shared" si="424"/>
        <v>-</v>
      </c>
      <c r="T786" s="2">
        <v>198.46</v>
      </c>
      <c r="U786" s="2"/>
      <c r="V786" s="49">
        <v>1.25</v>
      </c>
      <c r="W786" s="49">
        <f>T786*V786</f>
        <v>248.07500000000002</v>
      </c>
      <c r="X786" s="50">
        <f>R786*0.01</f>
        <v>0</v>
      </c>
      <c r="Y786" s="63">
        <f t="shared" si="440"/>
        <v>248.07500000000002</v>
      </c>
      <c r="Z786" s="50">
        <f t="shared" si="441"/>
        <v>248.08</v>
      </c>
      <c r="AA786" s="51"/>
      <c r="AB786" s="52">
        <v>0.23300000000000001</v>
      </c>
      <c r="AC786" s="50">
        <f>H786*AB786</f>
        <v>0</v>
      </c>
      <c r="AD786" s="50">
        <f>AC786*$P$7</f>
        <v>0</v>
      </c>
      <c r="AE786" s="50">
        <f>AB786*$P$7</f>
        <v>3.7280000000000002</v>
      </c>
      <c r="AF786" s="53">
        <f>ROUND(AE786,2)</f>
        <v>3.73</v>
      </c>
      <c r="AH786" s="4">
        <f t="shared" si="453"/>
        <v>248.08</v>
      </c>
      <c r="AJ786" s="4">
        <f t="shared" si="454"/>
        <v>248.08</v>
      </c>
      <c r="AL786" s="4">
        <f t="shared" si="455"/>
        <v>248.08</v>
      </c>
      <c r="AN786" s="4">
        <f t="shared" si="456"/>
        <v>248.08</v>
      </c>
      <c r="AO786" s="92"/>
      <c r="AQ786" s="93"/>
      <c r="AS786" s="93"/>
      <c r="AT786" s="93"/>
      <c r="AU786" s="93"/>
    </row>
    <row r="787" spans="1:47" ht="25.5" customHeight="1" x14ac:dyDescent="0.25">
      <c r="A787" s="201"/>
      <c r="B787" s="33" t="s">
        <v>356</v>
      </c>
      <c r="C787" s="96" t="s">
        <v>3263</v>
      </c>
      <c r="D787" s="35">
        <v>1</v>
      </c>
      <c r="E787" s="86">
        <v>12</v>
      </c>
      <c r="F787" s="36">
        <v>60</v>
      </c>
      <c r="G787" s="59">
        <f>AH787</f>
        <v>285.20999999999998</v>
      </c>
      <c r="H787" s="37"/>
      <c r="I787" s="38" t="s">
        <v>158</v>
      </c>
      <c r="J787" s="39">
        <f>G787*H787</f>
        <v>0</v>
      </c>
      <c r="K787" s="64" t="s">
        <v>1535</v>
      </c>
      <c r="M787" s="64" t="s">
        <v>1536</v>
      </c>
      <c r="P787" s="68">
        <f t="shared" si="425"/>
        <v>0</v>
      </c>
      <c r="Q787" s="78"/>
      <c r="R787" s="71">
        <f>IF(Q787&gt;0,Q787,P787)</f>
        <v>0</v>
      </c>
      <c r="S787" s="32" t="str">
        <f t="shared" si="424"/>
        <v>-</v>
      </c>
      <c r="T787" s="2">
        <v>228.17</v>
      </c>
      <c r="U787" s="2"/>
      <c r="V787" s="49">
        <v>1.25</v>
      </c>
      <c r="W787" s="49">
        <f>T787*V787</f>
        <v>285.21249999999998</v>
      </c>
      <c r="X787" s="50">
        <f>R787*0.01</f>
        <v>0</v>
      </c>
      <c r="Y787" s="63">
        <f t="shared" si="440"/>
        <v>285.21249999999998</v>
      </c>
      <c r="Z787" s="50">
        <f t="shared" si="441"/>
        <v>285.20999999999998</v>
      </c>
      <c r="AA787" s="51"/>
      <c r="AB787" s="52">
        <v>0.26700000000000002</v>
      </c>
      <c r="AC787" s="50">
        <f>H787*AB787</f>
        <v>0</v>
      </c>
      <c r="AD787" s="50">
        <f>AC787*$P$7</f>
        <v>0</v>
      </c>
      <c r="AE787" s="50">
        <f>AB787*$P$7</f>
        <v>4.2720000000000002</v>
      </c>
      <c r="AF787" s="53">
        <f>ROUND(AE787,2)</f>
        <v>4.2699999999999996</v>
      </c>
      <c r="AH787" s="4">
        <f t="shared" si="453"/>
        <v>285.20999999999998</v>
      </c>
      <c r="AJ787" s="4">
        <f t="shared" si="454"/>
        <v>285.20999999999998</v>
      </c>
      <c r="AL787" s="4">
        <f t="shared" si="455"/>
        <v>285.20999999999998</v>
      </c>
      <c r="AN787" s="4">
        <f t="shared" si="456"/>
        <v>285.20999999999998</v>
      </c>
      <c r="AO787" s="92"/>
      <c r="AQ787" s="93"/>
      <c r="AS787" s="93"/>
      <c r="AT787" s="93"/>
      <c r="AU787" s="93"/>
    </row>
    <row r="788" spans="1:47" x14ac:dyDescent="0.25">
      <c r="A788" s="201"/>
      <c r="B788" s="199" t="s">
        <v>1744</v>
      </c>
      <c r="C788" s="199"/>
      <c r="D788" s="199"/>
      <c r="E788" s="199"/>
      <c r="F788" s="199"/>
      <c r="G788" s="199"/>
      <c r="H788" s="199"/>
      <c r="I788" s="199"/>
      <c r="J788" s="199"/>
      <c r="O788" s="74" t="s">
        <v>1744</v>
      </c>
      <c r="P788" s="75"/>
      <c r="Q788" s="76"/>
      <c r="R788" s="71"/>
      <c r="S788" s="71"/>
      <c r="T788"/>
      <c r="U788"/>
      <c r="AB788"/>
      <c r="AC788"/>
      <c r="AD788"/>
      <c r="AE788"/>
      <c r="AN788" s="4"/>
      <c r="AO788" s="92"/>
      <c r="AQ788" s="93"/>
      <c r="AS788" s="93"/>
      <c r="AT788" s="93"/>
      <c r="AU788" s="93"/>
    </row>
    <row r="789" spans="1:47" ht="25.5" customHeight="1" x14ac:dyDescent="0.25">
      <c r="A789" s="201"/>
      <c r="B789" s="33" t="s">
        <v>1747</v>
      </c>
      <c r="C789" s="34" t="s">
        <v>1745</v>
      </c>
      <c r="D789" s="35">
        <v>1</v>
      </c>
      <c r="E789" s="86">
        <v>10</v>
      </c>
      <c r="F789" s="36">
        <v>20</v>
      </c>
      <c r="G789" s="59">
        <f>AH789</f>
        <v>443.41</v>
      </c>
      <c r="H789" s="37"/>
      <c r="I789" s="38" t="s">
        <v>158</v>
      </c>
      <c r="J789" s="39">
        <f>G789*H789</f>
        <v>0</v>
      </c>
      <c r="K789" s="64" t="s">
        <v>1750</v>
      </c>
      <c r="M789" s="64" t="s">
        <v>1751</v>
      </c>
      <c r="P789" s="68">
        <f t="shared" si="425"/>
        <v>0</v>
      </c>
      <c r="Q789" s="78"/>
      <c r="R789" s="71">
        <f>IF(Q789&gt;0,Q789,P789)</f>
        <v>0</v>
      </c>
      <c r="S789" s="32" t="str">
        <f t="shared" si="424"/>
        <v>-</v>
      </c>
      <c r="T789" s="2">
        <v>354.73</v>
      </c>
      <c r="U789" s="2"/>
      <c r="V789" s="49">
        <v>1.25</v>
      </c>
      <c r="W789" s="49">
        <f>T789*V789</f>
        <v>443.41250000000002</v>
      </c>
      <c r="X789" s="50">
        <f>R789*0.01</f>
        <v>0</v>
      </c>
      <c r="Y789" s="63">
        <f>W789-(W789*X789)</f>
        <v>443.41250000000002</v>
      </c>
      <c r="Z789" s="50">
        <f>ROUND(Y789,2)</f>
        <v>443.41</v>
      </c>
      <c r="AA789" s="51"/>
      <c r="AB789" s="52">
        <v>0.57999999999999996</v>
      </c>
      <c r="AC789" s="50">
        <f>H789*AB789</f>
        <v>0</v>
      </c>
      <c r="AD789" s="50">
        <f>AC789*$P$7</f>
        <v>0</v>
      </c>
      <c r="AE789" s="50">
        <f>AB789*$P$7</f>
        <v>9.2799999999999994</v>
      </c>
      <c r="AF789" s="53">
        <f>ROUND(AE789,2)</f>
        <v>9.2799999999999994</v>
      </c>
      <c r="AH789" s="4">
        <f t="shared" si="453"/>
        <v>443.41</v>
      </c>
      <c r="AJ789" s="4">
        <f t="shared" si="454"/>
        <v>443.41</v>
      </c>
      <c r="AL789" s="4">
        <f t="shared" si="455"/>
        <v>443.41</v>
      </c>
      <c r="AN789" s="4">
        <f t="shared" si="456"/>
        <v>443.41</v>
      </c>
      <c r="AO789" s="92"/>
      <c r="AQ789" s="93"/>
      <c r="AS789" s="93"/>
      <c r="AT789" s="93"/>
      <c r="AU789" s="93"/>
    </row>
    <row r="790" spans="1:47" ht="25.5" customHeight="1" x14ac:dyDescent="0.25">
      <c r="A790" s="201"/>
      <c r="B790" s="33" t="s">
        <v>1748</v>
      </c>
      <c r="C790" s="34" t="s">
        <v>1746</v>
      </c>
      <c r="D790" s="35">
        <v>1</v>
      </c>
      <c r="E790" s="86">
        <v>10</v>
      </c>
      <c r="F790" s="36">
        <v>30</v>
      </c>
      <c r="G790" s="59">
        <f>AH790</f>
        <v>299.56</v>
      </c>
      <c r="H790" s="37"/>
      <c r="I790" s="38" t="s">
        <v>158</v>
      </c>
      <c r="J790" s="39">
        <f>G790*H790</f>
        <v>0</v>
      </c>
      <c r="K790" s="64" t="s">
        <v>1752</v>
      </c>
      <c r="M790" s="64" t="s">
        <v>1753</v>
      </c>
      <c r="P790" s="68">
        <f t="shared" si="425"/>
        <v>0</v>
      </c>
      <c r="Q790" s="78"/>
      <c r="R790" s="71">
        <f>IF(Q790&gt;0,Q790,P790)</f>
        <v>0</v>
      </c>
      <c r="S790" s="32" t="str">
        <f t="shared" si="424"/>
        <v>-</v>
      </c>
      <c r="T790" s="2">
        <v>239.64500000000001</v>
      </c>
      <c r="U790" s="2"/>
      <c r="V790" s="49">
        <v>1.25</v>
      </c>
      <c r="W790" s="49">
        <f>T790*V790</f>
        <v>299.55625000000003</v>
      </c>
      <c r="X790" s="50">
        <f>R790*0.01</f>
        <v>0</v>
      </c>
      <c r="Y790" s="63">
        <f>W790-(W790*X790)</f>
        <v>299.55625000000003</v>
      </c>
      <c r="Z790" s="50">
        <f>ROUND(Y790,2)</f>
        <v>299.56</v>
      </c>
      <c r="AA790" s="51"/>
      <c r="AB790" s="52">
        <v>0.15</v>
      </c>
      <c r="AC790" s="50">
        <f>H790*AB790</f>
        <v>0</v>
      </c>
      <c r="AD790" s="50">
        <f>AC790*$P$7</f>
        <v>0</v>
      </c>
      <c r="AE790" s="50">
        <f>AB790*$P$7</f>
        <v>2.4</v>
      </c>
      <c r="AF790" s="53">
        <f>ROUND(AE790,2)</f>
        <v>2.4</v>
      </c>
      <c r="AH790" s="4">
        <f t="shared" si="453"/>
        <v>299.56</v>
      </c>
      <c r="AJ790" s="4">
        <f t="shared" si="454"/>
        <v>299.56</v>
      </c>
      <c r="AL790" s="4">
        <f t="shared" si="455"/>
        <v>299.56</v>
      </c>
      <c r="AN790" s="4">
        <f t="shared" si="456"/>
        <v>299.56</v>
      </c>
      <c r="AO790" s="92"/>
      <c r="AQ790" s="93"/>
      <c r="AS790" s="93"/>
      <c r="AT790" s="93"/>
      <c r="AU790" s="93"/>
    </row>
    <row r="791" spans="1:47" ht="25.5" customHeight="1" x14ac:dyDescent="0.25">
      <c r="A791" s="201"/>
      <c r="B791" s="33" t="s">
        <v>1749</v>
      </c>
      <c r="C791" s="96" t="s">
        <v>3226</v>
      </c>
      <c r="D791" s="35">
        <v>1</v>
      </c>
      <c r="E791" s="86">
        <v>10</v>
      </c>
      <c r="F791" s="36">
        <v>20</v>
      </c>
      <c r="G791" s="59">
        <f>AH791</f>
        <v>323.58</v>
      </c>
      <c r="H791" s="37"/>
      <c r="I791" s="38" t="s">
        <v>158</v>
      </c>
      <c r="J791" s="39">
        <f>G791*H791</f>
        <v>0</v>
      </c>
      <c r="K791" s="64" t="s">
        <v>1754</v>
      </c>
      <c r="M791" s="64" t="s">
        <v>1755</v>
      </c>
      <c r="P791" s="68">
        <f t="shared" si="425"/>
        <v>0</v>
      </c>
      <c r="Q791" s="78"/>
      <c r="R791" s="71">
        <f>IF(Q791&gt;0,Q791,P791)</f>
        <v>0</v>
      </c>
      <c r="S791" s="32" t="str">
        <f t="shared" si="424"/>
        <v>-</v>
      </c>
      <c r="T791" s="2">
        <v>258.86</v>
      </c>
      <c r="U791" s="2"/>
      <c r="V791" s="49">
        <v>1.25</v>
      </c>
      <c r="W791" s="49">
        <f>T791*V791</f>
        <v>323.57500000000005</v>
      </c>
      <c r="X791" s="50">
        <f>R791*0.01</f>
        <v>0</v>
      </c>
      <c r="Y791" s="63">
        <f>W791-(W791*X791)</f>
        <v>323.57500000000005</v>
      </c>
      <c r="Z791" s="50">
        <f>ROUND(Y791,2)</f>
        <v>323.58</v>
      </c>
      <c r="AA791" s="51"/>
      <c r="AB791" s="52">
        <v>0.31</v>
      </c>
      <c r="AC791" s="50">
        <f>H791*AB791</f>
        <v>0</v>
      </c>
      <c r="AD791" s="50">
        <f>AC791*$P$7</f>
        <v>0</v>
      </c>
      <c r="AE791" s="50">
        <f>AB791*$P$7</f>
        <v>4.96</v>
      </c>
      <c r="AF791" s="53">
        <f>ROUND(AE791,2)</f>
        <v>4.96</v>
      </c>
      <c r="AH791" s="4">
        <f t="shared" si="453"/>
        <v>323.58</v>
      </c>
      <c r="AJ791" s="4">
        <f t="shared" si="454"/>
        <v>323.58</v>
      </c>
      <c r="AL791" s="4">
        <f t="shared" si="455"/>
        <v>323.58</v>
      </c>
      <c r="AN791" s="4">
        <f t="shared" si="456"/>
        <v>323.58</v>
      </c>
      <c r="AO791" s="92"/>
      <c r="AQ791" s="93"/>
      <c r="AS791" s="93"/>
      <c r="AT791" s="93"/>
      <c r="AU791" s="93"/>
    </row>
    <row r="792" spans="1:47" x14ac:dyDescent="0.25">
      <c r="A792" s="201"/>
      <c r="B792" s="199" t="s">
        <v>308</v>
      </c>
      <c r="C792" s="199"/>
      <c r="D792" s="199"/>
      <c r="E792" s="199"/>
      <c r="F792" s="199"/>
      <c r="G792" s="199"/>
      <c r="H792" s="199"/>
      <c r="I792" s="199"/>
      <c r="J792" s="199"/>
      <c r="O792" s="74" t="s">
        <v>308</v>
      </c>
      <c r="P792" s="75"/>
      <c r="Q792" s="76"/>
      <c r="R792" s="71"/>
      <c r="S792" s="71"/>
      <c r="T792"/>
      <c r="U792"/>
      <c r="AB792"/>
      <c r="AC792"/>
      <c r="AD792"/>
      <c r="AE792"/>
      <c r="AN792" s="4"/>
      <c r="AO792" s="92"/>
      <c r="AQ792" s="93"/>
      <c r="AS792" s="93"/>
      <c r="AT792" s="93"/>
      <c r="AU792" s="93"/>
    </row>
    <row r="793" spans="1:47" ht="65.25" customHeight="1" x14ac:dyDescent="0.25">
      <c r="A793" s="201"/>
      <c r="B793" s="33" t="s">
        <v>313</v>
      </c>
      <c r="C793" s="34" t="s">
        <v>1841</v>
      </c>
      <c r="D793" s="35">
        <v>1</v>
      </c>
      <c r="E793" s="86">
        <v>10</v>
      </c>
      <c r="F793" s="36">
        <v>40</v>
      </c>
      <c r="G793" s="59">
        <f>AH793</f>
        <v>439.15</v>
      </c>
      <c r="H793" s="37"/>
      <c r="I793" s="38" t="s">
        <v>158</v>
      </c>
      <c r="J793" s="39">
        <f>G793*H793</f>
        <v>0</v>
      </c>
      <c r="K793" s="64" t="s">
        <v>1537</v>
      </c>
      <c r="M793" s="64" t="s">
        <v>1538</v>
      </c>
      <c r="P793" s="68">
        <f t="shared" si="425"/>
        <v>0</v>
      </c>
      <c r="Q793" s="78"/>
      <c r="R793" s="71">
        <f>IF(Q793&gt;0,Q793,P793)</f>
        <v>0</v>
      </c>
      <c r="S793" s="32" t="str">
        <f t="shared" si="424"/>
        <v>-</v>
      </c>
      <c r="T793" s="2">
        <v>351.32</v>
      </c>
      <c r="U793" s="2"/>
      <c r="V793" s="49">
        <v>1.25</v>
      </c>
      <c r="W793" s="49">
        <f>T793*V793</f>
        <v>439.15</v>
      </c>
      <c r="X793" s="50">
        <f>R793*0.01</f>
        <v>0</v>
      </c>
      <c r="Y793" s="63">
        <f t="shared" si="440"/>
        <v>439.15</v>
      </c>
      <c r="Z793" s="50">
        <f t="shared" si="441"/>
        <v>439.15</v>
      </c>
      <c r="AA793" s="51"/>
      <c r="AB793" s="52">
        <v>0.57499999999999996</v>
      </c>
      <c r="AC793" s="50">
        <f>H793*AB793</f>
        <v>0</v>
      </c>
      <c r="AD793" s="50">
        <f>AC793*$P$7</f>
        <v>0</v>
      </c>
      <c r="AE793" s="50">
        <f>AB793*$P$7</f>
        <v>9.1999999999999993</v>
      </c>
      <c r="AF793" s="53">
        <f>ROUND(AE793,2)</f>
        <v>9.1999999999999993</v>
      </c>
      <c r="AH793" s="4">
        <f t="shared" si="453"/>
        <v>439.15</v>
      </c>
      <c r="AJ793" s="4">
        <f t="shared" si="454"/>
        <v>439.15</v>
      </c>
      <c r="AL793" s="4">
        <f t="shared" si="455"/>
        <v>439.15</v>
      </c>
      <c r="AN793" s="4">
        <f t="shared" si="456"/>
        <v>439.15</v>
      </c>
      <c r="AO793" s="92"/>
      <c r="AQ793" s="93"/>
      <c r="AS793" s="93"/>
      <c r="AT793" s="93"/>
      <c r="AU793" s="93"/>
    </row>
    <row r="794" spans="1:47" x14ac:dyDescent="0.25">
      <c r="A794" s="201"/>
      <c r="B794" s="199" t="s">
        <v>331</v>
      </c>
      <c r="C794" s="199"/>
      <c r="D794" s="199"/>
      <c r="E794" s="199"/>
      <c r="F794" s="199"/>
      <c r="G794" s="199"/>
      <c r="H794" s="199"/>
      <c r="I794" s="199"/>
      <c r="J794" s="199"/>
      <c r="O794" s="74" t="s">
        <v>331</v>
      </c>
      <c r="P794" s="75"/>
      <c r="Q794" s="76"/>
      <c r="R794" s="71"/>
      <c r="S794" s="71"/>
      <c r="T794"/>
      <c r="U794"/>
      <c r="AB794"/>
      <c r="AC794"/>
      <c r="AD794"/>
      <c r="AE794"/>
      <c r="AN794" s="4"/>
      <c r="AO794" s="92"/>
      <c r="AQ794" s="93"/>
      <c r="AS794" s="93"/>
      <c r="AT794" s="93"/>
      <c r="AU794" s="93"/>
    </row>
    <row r="795" spans="1:47" ht="15" customHeight="1" x14ac:dyDescent="0.25">
      <c r="A795" s="201"/>
      <c r="B795" s="33" t="s">
        <v>358</v>
      </c>
      <c r="C795" s="34" t="s">
        <v>363</v>
      </c>
      <c r="D795" s="43">
        <v>1000</v>
      </c>
      <c r="E795" s="86">
        <v>50</v>
      </c>
      <c r="F795" s="36">
        <v>200</v>
      </c>
      <c r="G795" s="59">
        <f>AH795</f>
        <v>30.63</v>
      </c>
      <c r="H795" s="37"/>
      <c r="I795" s="38" t="s">
        <v>158</v>
      </c>
      <c r="J795" s="39">
        <f>G795*H795</f>
        <v>0</v>
      </c>
      <c r="K795" s="64" t="s">
        <v>1539</v>
      </c>
      <c r="M795" s="64" t="s">
        <v>1540</v>
      </c>
      <c r="P795" s="68">
        <f t="shared" si="425"/>
        <v>0</v>
      </c>
      <c r="Q795" s="78"/>
      <c r="R795" s="71">
        <f>IF(Q795&gt;0,Q795,P795)</f>
        <v>0</v>
      </c>
      <c r="S795" s="32" t="str">
        <f t="shared" si="424"/>
        <v>-</v>
      </c>
      <c r="T795" s="2">
        <v>24.5</v>
      </c>
      <c r="U795" s="2"/>
      <c r="V795" s="49">
        <v>1.25</v>
      </c>
      <c r="W795" s="49">
        <f>T795*V795</f>
        <v>30.625</v>
      </c>
      <c r="X795" s="50">
        <f>R795*0.01</f>
        <v>0</v>
      </c>
      <c r="Y795" s="63">
        <f t="shared" si="440"/>
        <v>30.625</v>
      </c>
      <c r="Z795" s="50">
        <f t="shared" si="441"/>
        <v>30.63</v>
      </c>
      <c r="AA795" s="51"/>
      <c r="AB795" s="52">
        <v>0.06</v>
      </c>
      <c r="AC795" s="50">
        <f>H795*AB795</f>
        <v>0</v>
      </c>
      <c r="AD795" s="50">
        <f>AC795*$P$7</f>
        <v>0</v>
      </c>
      <c r="AE795" s="50">
        <f>AB795*$P$7</f>
        <v>0.96</v>
      </c>
      <c r="AF795" s="53">
        <f>ROUND(AE795,2)</f>
        <v>0.96</v>
      </c>
      <c r="AH795" s="4">
        <f t="shared" si="453"/>
        <v>30.63</v>
      </c>
      <c r="AJ795" s="4">
        <f t="shared" si="454"/>
        <v>30.63</v>
      </c>
      <c r="AL795" s="4">
        <f t="shared" si="455"/>
        <v>30.63</v>
      </c>
      <c r="AN795" s="4">
        <f t="shared" si="456"/>
        <v>30.63</v>
      </c>
      <c r="AO795" s="92"/>
      <c r="AQ795" s="93"/>
      <c r="AS795" s="93"/>
      <c r="AT795" s="93"/>
      <c r="AU795" s="93"/>
    </row>
    <row r="796" spans="1:47" ht="15" customHeight="1" x14ac:dyDescent="0.25">
      <c r="A796" s="201"/>
      <c r="B796" s="33" t="s">
        <v>359</v>
      </c>
      <c r="C796" s="34" t="s">
        <v>364</v>
      </c>
      <c r="D796" s="43">
        <v>1000</v>
      </c>
      <c r="E796" s="86">
        <v>50</v>
      </c>
      <c r="F796" s="36">
        <v>200</v>
      </c>
      <c r="G796" s="59">
        <f>AH796</f>
        <v>34.590000000000003</v>
      </c>
      <c r="H796" s="37"/>
      <c r="I796" s="38" t="s">
        <v>158</v>
      </c>
      <c r="J796" s="39">
        <f>G796*H796</f>
        <v>0</v>
      </c>
      <c r="K796" s="64" t="s">
        <v>1541</v>
      </c>
      <c r="M796" s="64" t="s">
        <v>1542</v>
      </c>
      <c r="P796" s="68">
        <f t="shared" si="425"/>
        <v>0</v>
      </c>
      <c r="Q796" s="78"/>
      <c r="R796" s="71">
        <f>IF(Q796&gt;0,Q796,P796)</f>
        <v>0</v>
      </c>
      <c r="S796" s="32" t="str">
        <f t="shared" si="424"/>
        <v>-</v>
      </c>
      <c r="T796" s="2">
        <v>27.675000000000001</v>
      </c>
      <c r="U796" s="2"/>
      <c r="V796" s="49">
        <v>1.25</v>
      </c>
      <c r="W796" s="49">
        <f>T796*V796</f>
        <v>34.59375</v>
      </c>
      <c r="X796" s="50">
        <f>R796*0.01</f>
        <v>0</v>
      </c>
      <c r="Y796" s="63">
        <f t="shared" si="440"/>
        <v>34.59375</v>
      </c>
      <c r="Z796" s="50">
        <f t="shared" si="441"/>
        <v>34.590000000000003</v>
      </c>
      <c r="AA796" s="51"/>
      <c r="AB796" s="52">
        <v>7.2999999999999995E-2</v>
      </c>
      <c r="AC796" s="50">
        <f>H796*AB796</f>
        <v>0</v>
      </c>
      <c r="AD796" s="50">
        <f>AC796*$P$7</f>
        <v>0</v>
      </c>
      <c r="AE796" s="50">
        <f>AB796*$P$7</f>
        <v>1.1679999999999999</v>
      </c>
      <c r="AF796" s="53">
        <f>ROUND(AE796,2)</f>
        <v>1.17</v>
      </c>
      <c r="AH796" s="4">
        <f t="shared" si="453"/>
        <v>34.590000000000003</v>
      </c>
      <c r="AJ796" s="4">
        <f t="shared" si="454"/>
        <v>34.590000000000003</v>
      </c>
      <c r="AL796" s="4">
        <f t="shared" si="455"/>
        <v>34.590000000000003</v>
      </c>
      <c r="AN796" s="4">
        <f t="shared" si="456"/>
        <v>34.590000000000003</v>
      </c>
      <c r="AO796" s="92"/>
      <c r="AQ796" s="93"/>
      <c r="AS796" s="93"/>
      <c r="AT796" s="93"/>
      <c r="AU796" s="93"/>
    </row>
    <row r="797" spans="1:47" ht="15" customHeight="1" x14ac:dyDescent="0.25">
      <c r="A797" s="201"/>
      <c r="B797" s="33" t="s">
        <v>360</v>
      </c>
      <c r="C797" s="34" t="s">
        <v>365</v>
      </c>
      <c r="D797" s="43">
        <v>1000</v>
      </c>
      <c r="E797" s="86">
        <v>50</v>
      </c>
      <c r="F797" s="36">
        <v>200</v>
      </c>
      <c r="G797" s="59">
        <f>AH797</f>
        <v>35.630000000000003</v>
      </c>
      <c r="H797" s="37"/>
      <c r="I797" s="38" t="s">
        <v>158</v>
      </c>
      <c r="J797" s="39">
        <f>G797*H797</f>
        <v>0</v>
      </c>
      <c r="K797" s="64" t="s">
        <v>1543</v>
      </c>
      <c r="M797" s="64" t="s">
        <v>1544</v>
      </c>
      <c r="P797" s="68">
        <f t="shared" si="425"/>
        <v>0</v>
      </c>
      <c r="Q797" s="78"/>
      <c r="R797" s="71">
        <f>IF(Q797&gt;0,Q797,P797)</f>
        <v>0</v>
      </c>
      <c r="S797" s="32" t="str">
        <f t="shared" si="424"/>
        <v>-</v>
      </c>
      <c r="T797" s="2">
        <v>28.5</v>
      </c>
      <c r="U797" s="2"/>
      <c r="V797" s="49">
        <v>1.25</v>
      </c>
      <c r="W797" s="49">
        <f>T797*V797</f>
        <v>35.625</v>
      </c>
      <c r="X797" s="50">
        <f>R797*0.01</f>
        <v>0</v>
      </c>
      <c r="Y797" s="63">
        <f t="shared" si="440"/>
        <v>35.625</v>
      </c>
      <c r="Z797" s="50">
        <f t="shared" si="441"/>
        <v>35.630000000000003</v>
      </c>
      <c r="AA797" s="51"/>
      <c r="AB797" s="52">
        <v>8.5000000000000006E-2</v>
      </c>
      <c r="AC797" s="50">
        <f>H797*AB797</f>
        <v>0</v>
      </c>
      <c r="AD797" s="50">
        <f>AC797*$P$7</f>
        <v>0</v>
      </c>
      <c r="AE797" s="50">
        <f>AB797*$P$7</f>
        <v>1.36</v>
      </c>
      <c r="AF797" s="53">
        <f>ROUND(AE797,2)</f>
        <v>1.36</v>
      </c>
      <c r="AH797" s="4">
        <f t="shared" si="453"/>
        <v>35.630000000000003</v>
      </c>
      <c r="AJ797" s="4">
        <f t="shared" si="454"/>
        <v>35.630000000000003</v>
      </c>
      <c r="AL797" s="4">
        <f t="shared" si="455"/>
        <v>35.630000000000003</v>
      </c>
      <c r="AN797" s="4">
        <f t="shared" si="456"/>
        <v>35.630000000000003</v>
      </c>
      <c r="AO797" s="92"/>
      <c r="AQ797" s="93"/>
      <c r="AS797" s="93"/>
      <c r="AT797" s="93"/>
      <c r="AU797" s="93"/>
    </row>
    <row r="798" spans="1:47" ht="15" customHeight="1" x14ac:dyDescent="0.25">
      <c r="A798" s="201"/>
      <c r="B798" s="33" t="s">
        <v>361</v>
      </c>
      <c r="C798" s="34" t="s">
        <v>366</v>
      </c>
      <c r="D798" s="43">
        <v>1000</v>
      </c>
      <c r="E798" s="86">
        <v>50</v>
      </c>
      <c r="F798" s="36">
        <v>200</v>
      </c>
      <c r="G798" s="59">
        <f>AH798</f>
        <v>41.25</v>
      </c>
      <c r="H798" s="37"/>
      <c r="I798" s="38" t="s">
        <v>158</v>
      </c>
      <c r="J798" s="39">
        <f>G798*H798</f>
        <v>0</v>
      </c>
      <c r="K798" s="64" t="s">
        <v>1545</v>
      </c>
      <c r="M798" s="64" t="s">
        <v>1546</v>
      </c>
      <c r="P798" s="68">
        <f t="shared" si="425"/>
        <v>0</v>
      </c>
      <c r="Q798" s="78"/>
      <c r="R798" s="71">
        <f>IF(Q798&gt;0,Q798,P798)</f>
        <v>0</v>
      </c>
      <c r="S798" s="32" t="str">
        <f t="shared" si="424"/>
        <v>-</v>
      </c>
      <c r="T798" s="2">
        <v>33</v>
      </c>
      <c r="U798" s="2"/>
      <c r="V798" s="49">
        <v>1.25</v>
      </c>
      <c r="W798" s="49">
        <f>T798*V798</f>
        <v>41.25</v>
      </c>
      <c r="X798" s="50">
        <f>R798*0.01</f>
        <v>0</v>
      </c>
      <c r="Y798" s="63">
        <f t="shared" si="440"/>
        <v>41.25</v>
      </c>
      <c r="Z798" s="50">
        <f t="shared" si="441"/>
        <v>41.25</v>
      </c>
      <c r="AA798" s="51"/>
      <c r="AB798" s="52">
        <v>9.8000000000000004E-2</v>
      </c>
      <c r="AC798" s="50">
        <f>H798*AB798</f>
        <v>0</v>
      </c>
      <c r="AD798" s="50">
        <f>AC798*$P$7</f>
        <v>0</v>
      </c>
      <c r="AE798" s="50">
        <f>AB798*$P$7</f>
        <v>1.5680000000000001</v>
      </c>
      <c r="AF798" s="53">
        <f>ROUND(AE798,2)</f>
        <v>1.57</v>
      </c>
      <c r="AH798" s="4">
        <f t="shared" si="453"/>
        <v>41.25</v>
      </c>
      <c r="AJ798" s="4">
        <f t="shared" si="454"/>
        <v>41.25</v>
      </c>
      <c r="AL798" s="4">
        <f t="shared" si="455"/>
        <v>41.25</v>
      </c>
      <c r="AN798" s="4">
        <f t="shared" si="456"/>
        <v>41.25</v>
      </c>
      <c r="AO798" s="92"/>
      <c r="AQ798" s="93"/>
      <c r="AS798" s="93"/>
      <c r="AT798" s="93"/>
      <c r="AU798" s="93"/>
    </row>
    <row r="799" spans="1:47" ht="15" customHeight="1" x14ac:dyDescent="0.25">
      <c r="A799" s="201"/>
      <c r="B799" s="33" t="s">
        <v>362</v>
      </c>
      <c r="C799" s="34" t="s">
        <v>367</v>
      </c>
      <c r="D799" s="43">
        <v>1000</v>
      </c>
      <c r="E799" s="86">
        <v>50</v>
      </c>
      <c r="F799" s="36">
        <v>200</v>
      </c>
      <c r="G799" s="59">
        <f>AH799</f>
        <v>46.88</v>
      </c>
      <c r="H799" s="37"/>
      <c r="I799" s="38" t="s">
        <v>158</v>
      </c>
      <c r="J799" s="39">
        <f>G799*H799</f>
        <v>0</v>
      </c>
      <c r="K799" s="64" t="s">
        <v>1547</v>
      </c>
      <c r="M799" s="64" t="s">
        <v>1548</v>
      </c>
      <c r="P799" s="72">
        <f t="shared" si="425"/>
        <v>0</v>
      </c>
      <c r="Q799" s="80"/>
      <c r="R799" s="71">
        <f>IF(Q799&gt;0,Q799,P799)</f>
        <v>0</v>
      </c>
      <c r="S799" s="32" t="str">
        <f t="shared" si="424"/>
        <v>-</v>
      </c>
      <c r="T799" s="2">
        <v>37.5</v>
      </c>
      <c r="U799" s="2"/>
      <c r="V799" s="49">
        <v>1.25</v>
      </c>
      <c r="W799" s="49">
        <f>T799*V799</f>
        <v>46.875</v>
      </c>
      <c r="X799" s="50">
        <f>R799*0.01</f>
        <v>0</v>
      </c>
      <c r="Y799" s="63">
        <f t="shared" si="440"/>
        <v>46.875</v>
      </c>
      <c r="Z799" s="50">
        <f t="shared" si="441"/>
        <v>46.88</v>
      </c>
      <c r="AA799" s="51"/>
      <c r="AB799" s="52">
        <v>0.108</v>
      </c>
      <c r="AC799" s="50">
        <f>H799*AB799</f>
        <v>0</v>
      </c>
      <c r="AD799" s="50">
        <f>AC799*$P$7</f>
        <v>0</v>
      </c>
      <c r="AE799" s="50">
        <f>AB799*$P$7</f>
        <v>1.728</v>
      </c>
      <c r="AF799" s="53">
        <f>ROUND(AE799,2)</f>
        <v>1.73</v>
      </c>
      <c r="AH799" s="4">
        <f t="shared" si="453"/>
        <v>46.88</v>
      </c>
      <c r="AJ799" s="4">
        <f t="shared" si="454"/>
        <v>46.88</v>
      </c>
      <c r="AL799" s="4">
        <f t="shared" si="455"/>
        <v>46.88</v>
      </c>
      <c r="AN799" s="4">
        <f t="shared" si="456"/>
        <v>46.88</v>
      </c>
      <c r="AO799" s="92"/>
      <c r="AQ799" s="93"/>
      <c r="AS799" s="93"/>
      <c r="AT799" s="93"/>
      <c r="AU799" s="93"/>
    </row>
    <row r="800" spans="1:47" x14ac:dyDescent="0.25">
      <c r="A800" s="201"/>
      <c r="B800" s="199" t="s">
        <v>391</v>
      </c>
      <c r="C800" s="199"/>
      <c r="D800" s="199"/>
      <c r="E800" s="199"/>
      <c r="F800" s="199"/>
      <c r="G800" s="199"/>
      <c r="H800" s="199"/>
      <c r="I800" s="199"/>
      <c r="J800" s="199"/>
      <c r="O800" s="74" t="s">
        <v>391</v>
      </c>
      <c r="P800" s="75"/>
      <c r="Q800" s="76"/>
      <c r="R800" s="71"/>
      <c r="S800" s="71"/>
      <c r="T800"/>
      <c r="U800"/>
      <c r="AB800"/>
      <c r="AC800"/>
      <c r="AD800"/>
      <c r="AE800"/>
      <c r="AN800" s="4"/>
      <c r="AO800" s="92"/>
      <c r="AQ800" s="93"/>
      <c r="AS800" s="93"/>
      <c r="AT800" s="93"/>
      <c r="AU800" s="93"/>
    </row>
    <row r="801" spans="1:47" ht="23.25" customHeight="1" x14ac:dyDescent="0.25">
      <c r="A801" s="201"/>
      <c r="B801" s="33" t="s">
        <v>602</v>
      </c>
      <c r="C801" s="97" t="s">
        <v>3530</v>
      </c>
      <c r="D801" s="43">
        <v>70</v>
      </c>
      <c r="E801" s="87" t="s">
        <v>2584</v>
      </c>
      <c r="F801" s="36">
        <v>40</v>
      </c>
      <c r="G801" s="59">
        <f>AH801</f>
        <v>283.75</v>
      </c>
      <c r="H801" s="37"/>
      <c r="I801" s="38" t="s">
        <v>158</v>
      </c>
      <c r="J801" s="39">
        <f>G801*H801</f>
        <v>0</v>
      </c>
      <c r="K801" s="64" t="s">
        <v>1549</v>
      </c>
      <c r="M801" s="64" t="s">
        <v>1550</v>
      </c>
      <c r="P801" s="73">
        <f>$P$8</f>
        <v>0</v>
      </c>
      <c r="Q801" s="79"/>
      <c r="R801" s="71">
        <f>IF(Q801&gt;0,Q801,P801)</f>
        <v>0</v>
      </c>
      <c r="S801" s="32" t="str">
        <f t="shared" si="424"/>
        <v>-</v>
      </c>
      <c r="T801" s="2">
        <v>227</v>
      </c>
      <c r="U801" s="2"/>
      <c r="V801" s="49">
        <v>1.25</v>
      </c>
      <c r="W801" s="49">
        <f>T801*V801</f>
        <v>283.75</v>
      </c>
      <c r="X801" s="50">
        <f>R801*0.01</f>
        <v>0</v>
      </c>
      <c r="Y801" s="63">
        <f t="shared" si="440"/>
        <v>283.75</v>
      </c>
      <c r="Z801" s="50">
        <f t="shared" si="441"/>
        <v>283.75</v>
      </c>
      <c r="AA801" s="51"/>
      <c r="AB801" s="52">
        <v>0.5</v>
      </c>
      <c r="AC801" s="50">
        <f>H801*AB801</f>
        <v>0</v>
      </c>
      <c r="AD801" s="50">
        <f>AC801*$P$7</f>
        <v>0</v>
      </c>
      <c r="AE801" s="50">
        <f>AB801*$P$7</f>
        <v>8</v>
      </c>
      <c r="AF801" s="53">
        <f>ROUND(AE801,2)</f>
        <v>8</v>
      </c>
      <c r="AH801" s="4">
        <f t="shared" si="453"/>
        <v>283.75</v>
      </c>
      <c r="AJ801" s="4">
        <f t="shared" si="454"/>
        <v>283.75</v>
      </c>
      <c r="AL801" s="4">
        <f t="shared" si="455"/>
        <v>283.75</v>
      </c>
      <c r="AN801" s="4">
        <f t="shared" si="456"/>
        <v>283.75</v>
      </c>
      <c r="AO801" s="92"/>
      <c r="AQ801" s="93"/>
      <c r="AS801" s="93"/>
      <c r="AT801" s="93"/>
      <c r="AU801" s="93"/>
    </row>
    <row r="802" spans="1:47" ht="23.25" customHeight="1" x14ac:dyDescent="0.25">
      <c r="A802" s="201"/>
      <c r="B802" s="33" t="s">
        <v>440</v>
      </c>
      <c r="C802" s="97" t="s">
        <v>3531</v>
      </c>
      <c r="D802" s="43">
        <v>70</v>
      </c>
      <c r="E802" s="87" t="s">
        <v>2584</v>
      </c>
      <c r="F802" s="36">
        <v>25</v>
      </c>
      <c r="G802" s="59">
        <f>AH802</f>
        <v>437.5</v>
      </c>
      <c r="H802" s="37"/>
      <c r="I802" s="38" t="s">
        <v>158</v>
      </c>
      <c r="J802" s="39">
        <f>G802*H802</f>
        <v>0</v>
      </c>
      <c r="K802" s="64" t="s">
        <v>1551</v>
      </c>
      <c r="M802" s="64" t="s">
        <v>1552</v>
      </c>
      <c r="P802" s="68">
        <f>$P$8</f>
        <v>0</v>
      </c>
      <c r="Q802" s="78"/>
      <c r="R802" s="71">
        <f>IF(Q802&gt;0,Q802,P802)</f>
        <v>0</v>
      </c>
      <c r="S802" s="32" t="str">
        <f t="shared" si="424"/>
        <v>-</v>
      </c>
      <c r="T802" s="2">
        <v>350</v>
      </c>
      <c r="U802" s="2"/>
      <c r="V802" s="49">
        <v>1.25</v>
      </c>
      <c r="W802" s="49">
        <f>T802*V802</f>
        <v>437.5</v>
      </c>
      <c r="X802" s="50">
        <f>R802*0.01</f>
        <v>0</v>
      </c>
      <c r="Y802" s="63">
        <f t="shared" si="440"/>
        <v>437.5</v>
      </c>
      <c r="Z802" s="50">
        <f t="shared" si="441"/>
        <v>437.5</v>
      </c>
      <c r="AA802" s="51"/>
      <c r="AB802" s="52">
        <v>1</v>
      </c>
      <c r="AC802" s="50">
        <f>H802*AB802</f>
        <v>0</v>
      </c>
      <c r="AD802" s="50">
        <f>AC802*$P$7</f>
        <v>0</v>
      </c>
      <c r="AE802" s="50">
        <f>AB802*$P$7</f>
        <v>16</v>
      </c>
      <c r="AF802" s="53">
        <f>ROUND(AE802,2)</f>
        <v>16</v>
      </c>
      <c r="AH802" s="4">
        <f t="shared" si="453"/>
        <v>437.5</v>
      </c>
      <c r="AJ802" s="4">
        <f t="shared" si="454"/>
        <v>437.5</v>
      </c>
      <c r="AL802" s="4">
        <f t="shared" si="455"/>
        <v>437.5</v>
      </c>
      <c r="AN802" s="4">
        <f t="shared" si="456"/>
        <v>437.5</v>
      </c>
      <c r="AO802" s="92"/>
      <c r="AQ802" s="93"/>
      <c r="AS802" s="93"/>
      <c r="AT802" s="93"/>
      <c r="AU802" s="93"/>
    </row>
    <row r="803" spans="1:47" x14ac:dyDescent="0.25">
      <c r="A803" s="201"/>
      <c r="B803" s="199" t="s">
        <v>332</v>
      </c>
      <c r="C803" s="199"/>
      <c r="D803" s="199"/>
      <c r="E803" s="199"/>
      <c r="F803" s="199"/>
      <c r="G803" s="199"/>
      <c r="H803" s="199"/>
      <c r="I803" s="199"/>
      <c r="J803" s="199"/>
      <c r="O803" s="74" t="s">
        <v>768</v>
      </c>
      <c r="P803" s="75"/>
      <c r="Q803" s="76"/>
      <c r="R803" s="71"/>
      <c r="S803" s="71"/>
      <c r="T803"/>
      <c r="U803"/>
      <c r="AB803"/>
      <c r="AC803"/>
      <c r="AD803"/>
      <c r="AE803"/>
      <c r="AN803" s="4"/>
      <c r="AO803" s="92"/>
      <c r="AQ803" s="93"/>
      <c r="AS803" s="93"/>
      <c r="AT803" s="93"/>
      <c r="AU803" s="93"/>
    </row>
    <row r="804" spans="1:47" ht="61.5" customHeight="1" x14ac:dyDescent="0.25">
      <c r="A804" s="201"/>
      <c r="B804" s="33" t="s">
        <v>357</v>
      </c>
      <c r="C804" s="96" t="s">
        <v>744</v>
      </c>
      <c r="D804" s="35">
        <v>1</v>
      </c>
      <c r="E804" s="86">
        <v>12</v>
      </c>
      <c r="F804" s="36">
        <v>240</v>
      </c>
      <c r="G804" s="59">
        <f>AH804</f>
        <v>58.44</v>
      </c>
      <c r="H804" s="37"/>
      <c r="I804" s="38" t="s">
        <v>158</v>
      </c>
      <c r="J804" s="39">
        <f>G804*H804</f>
        <v>0</v>
      </c>
      <c r="K804" s="64" t="s">
        <v>1553</v>
      </c>
      <c r="M804" s="64" t="s">
        <v>1554</v>
      </c>
      <c r="P804" s="31">
        <f>$P$8</f>
        <v>0</v>
      </c>
      <c r="Q804" s="78"/>
      <c r="R804" s="71">
        <f>IF(Q804&gt;0,Q804,P804)</f>
        <v>0</v>
      </c>
      <c r="S804" s="32" t="str">
        <f t="shared" si="424"/>
        <v>-</v>
      </c>
      <c r="T804" s="2">
        <v>46.75</v>
      </c>
      <c r="U804" s="2"/>
      <c r="V804" s="49">
        <v>1.25</v>
      </c>
      <c r="W804" s="49">
        <f>T804*V804</f>
        <v>58.4375</v>
      </c>
      <c r="X804" s="50">
        <f>R804*0.01</f>
        <v>0</v>
      </c>
      <c r="Y804" s="63">
        <f t="shared" si="440"/>
        <v>58.4375</v>
      </c>
      <c r="Z804" s="50">
        <f t="shared" si="441"/>
        <v>58.44</v>
      </c>
      <c r="AA804" s="51"/>
      <c r="AB804" s="52">
        <v>9.4E-2</v>
      </c>
      <c r="AC804" s="50">
        <f>H804*AB804</f>
        <v>0</v>
      </c>
      <c r="AD804" s="50">
        <f>AC804*$P$7</f>
        <v>0</v>
      </c>
      <c r="AE804" s="50">
        <f>AB804*$P$7</f>
        <v>1.504</v>
      </c>
      <c r="AF804" s="53">
        <f>ROUND(AE804,2)</f>
        <v>1.5</v>
      </c>
      <c r="AH804" s="4">
        <f t="shared" si="453"/>
        <v>58.44</v>
      </c>
      <c r="AJ804" s="4">
        <f t="shared" si="454"/>
        <v>58.44</v>
      </c>
      <c r="AL804" s="4">
        <f t="shared" si="455"/>
        <v>58.44</v>
      </c>
      <c r="AN804" s="4">
        <f t="shared" si="456"/>
        <v>58.44</v>
      </c>
      <c r="AO804" s="92"/>
      <c r="AQ804" s="93"/>
      <c r="AS804" s="93"/>
      <c r="AT804" s="93"/>
      <c r="AU804" s="93"/>
    </row>
    <row r="805" spans="1:47" ht="22.5" customHeight="1" x14ac:dyDescent="0.25">
      <c r="A805" s="41"/>
      <c r="B805" s="16"/>
      <c r="C805" s="16"/>
      <c r="D805" s="16"/>
      <c r="E805" s="16"/>
      <c r="F805" s="16"/>
      <c r="G805" s="16"/>
      <c r="H805" s="16"/>
      <c r="I805" s="16"/>
      <c r="AC805" s="2">
        <f>SUM(AC10:AC804)</f>
        <v>0</v>
      </c>
      <c r="AD805" s="3"/>
      <c r="AE805" s="3"/>
    </row>
    <row r="806" spans="1:47" ht="33.75" customHeight="1" x14ac:dyDescent="0.25">
      <c r="A806" s="212" t="s">
        <v>154</v>
      </c>
      <c r="B806" s="213"/>
      <c r="C806" s="213"/>
      <c r="D806" s="213"/>
      <c r="E806" s="213"/>
      <c r="F806" s="213"/>
      <c r="G806" s="214">
        <f>SUM(J10:J804)</f>
        <v>0</v>
      </c>
      <c r="H806" s="214"/>
      <c r="I806" s="214"/>
      <c r="J806" s="215"/>
    </row>
    <row r="807" spans="1:47" ht="16.5" customHeight="1" x14ac:dyDescent="0.3">
      <c r="A807" s="216"/>
      <c r="B807" s="216"/>
      <c r="C807" s="216"/>
      <c r="D807" s="216"/>
      <c r="E807" s="65"/>
      <c r="F807" s="65"/>
      <c r="G807" s="17"/>
      <c r="H807" s="17"/>
      <c r="I807" s="17"/>
      <c r="J807" s="17"/>
    </row>
    <row r="808" spans="1:47" ht="18.75" x14ac:dyDescent="0.3">
      <c r="A808" s="18" t="s">
        <v>145</v>
      </c>
      <c r="B808" s="19">
        <f>AC805</f>
        <v>0</v>
      </c>
      <c r="H808" s="20"/>
      <c r="I808" s="20"/>
      <c r="J808" s="20"/>
    </row>
  </sheetData>
  <autoFilter ref="A8:M804" xr:uid="{00000000-0001-0000-0100-000000000000}"/>
  <mergeCells count="200">
    <mergeCell ref="B508:J508"/>
    <mergeCell ref="B534:J534"/>
    <mergeCell ref="B540:J540"/>
    <mergeCell ref="A508:A533"/>
    <mergeCell ref="A534:A539"/>
    <mergeCell ref="A540:A541"/>
    <mergeCell ref="W3:Z3"/>
    <mergeCell ref="B156:J156"/>
    <mergeCell ref="B161:J161"/>
    <mergeCell ref="A166:A201"/>
    <mergeCell ref="B166:J166"/>
    <mergeCell ref="A153:A155"/>
    <mergeCell ref="B153:J153"/>
    <mergeCell ref="A93:A99"/>
    <mergeCell ref="B93:J93"/>
    <mergeCell ref="B100:J100"/>
    <mergeCell ref="W4:Z4"/>
    <mergeCell ref="W5:Z5"/>
    <mergeCell ref="V7:Z7"/>
    <mergeCell ref="B121:J121"/>
    <mergeCell ref="A301:A325"/>
    <mergeCell ref="B301:J301"/>
    <mergeCell ref="A334:A339"/>
    <mergeCell ref="B334:J334"/>
    <mergeCell ref="AB7:AE7"/>
    <mergeCell ref="B9:J9"/>
    <mergeCell ref="A123:A149"/>
    <mergeCell ref="B123:J123"/>
    <mergeCell ref="A150:A152"/>
    <mergeCell ref="B150:J150"/>
    <mergeCell ref="A202:A214"/>
    <mergeCell ref="B202:J202"/>
    <mergeCell ref="A156:A160"/>
    <mergeCell ref="A161:A165"/>
    <mergeCell ref="A9:A92"/>
    <mergeCell ref="A100:A116"/>
    <mergeCell ref="B117:J117"/>
    <mergeCell ref="A117:A120"/>
    <mergeCell ref="A121:A122"/>
    <mergeCell ref="A357:A359"/>
    <mergeCell ref="B357:J357"/>
    <mergeCell ref="A215:A220"/>
    <mergeCell ref="B296:J296"/>
    <mergeCell ref="A296:A298"/>
    <mergeCell ref="A250:A295"/>
    <mergeCell ref="B299:J299"/>
    <mergeCell ref="A299:A300"/>
    <mergeCell ref="B326:J326"/>
    <mergeCell ref="B330:J330"/>
    <mergeCell ref="A326:A333"/>
    <mergeCell ref="A340:A341"/>
    <mergeCell ref="B215:J215"/>
    <mergeCell ref="A221:A249"/>
    <mergeCell ref="B221:J221"/>
    <mergeCell ref="B250:J250"/>
    <mergeCell ref="B344:J344"/>
    <mergeCell ref="A344:A356"/>
    <mergeCell ref="B340:J340"/>
    <mergeCell ref="A342:A343"/>
    <mergeCell ref="B342:J342"/>
    <mergeCell ref="A464:A492"/>
    <mergeCell ref="B464:J464"/>
    <mergeCell ref="A506:A507"/>
    <mergeCell ref="B506:J506"/>
    <mergeCell ref="B447:J447"/>
    <mergeCell ref="A447:A463"/>
    <mergeCell ref="B493:J493"/>
    <mergeCell ref="A493:A505"/>
    <mergeCell ref="A416:A421"/>
    <mergeCell ref="B416:J416"/>
    <mergeCell ref="A427:A431"/>
    <mergeCell ref="B427:J427"/>
    <mergeCell ref="A422:A426"/>
    <mergeCell ref="B422:J422"/>
    <mergeCell ref="B376:J376"/>
    <mergeCell ref="B378:J378"/>
    <mergeCell ref="A376:A377"/>
    <mergeCell ref="A378:A379"/>
    <mergeCell ref="B363:J363"/>
    <mergeCell ref="A363:A364"/>
    <mergeCell ref="B432:J432"/>
    <mergeCell ref="A432:A433"/>
    <mergeCell ref="A434:A446"/>
    <mergeCell ref="B434:J434"/>
    <mergeCell ref="A373:A375"/>
    <mergeCell ref="B373:J373"/>
    <mergeCell ref="B365:J365"/>
    <mergeCell ref="A365:A372"/>
    <mergeCell ref="B390:J390"/>
    <mergeCell ref="A405:A409"/>
    <mergeCell ref="B405:J405"/>
    <mergeCell ref="A410:A415"/>
    <mergeCell ref="B410:J410"/>
    <mergeCell ref="A390:A404"/>
    <mergeCell ref="A380:A385"/>
    <mergeCell ref="B380:J380"/>
    <mergeCell ref="A386:A389"/>
    <mergeCell ref="B386:J386"/>
    <mergeCell ref="B610:J610"/>
    <mergeCell ref="A610:A615"/>
    <mergeCell ref="B557:J557"/>
    <mergeCell ref="B559:J559"/>
    <mergeCell ref="B561:J561"/>
    <mergeCell ref="B563:J563"/>
    <mergeCell ref="A557:A558"/>
    <mergeCell ref="A559:A560"/>
    <mergeCell ref="B575:J575"/>
    <mergeCell ref="A575:A585"/>
    <mergeCell ref="A598:A609"/>
    <mergeCell ref="B598:J598"/>
    <mergeCell ref="A561:A562"/>
    <mergeCell ref="A563:A564"/>
    <mergeCell ref="A542:A543"/>
    <mergeCell ref="B542:J542"/>
    <mergeCell ref="A544:A547"/>
    <mergeCell ref="B544:J544"/>
    <mergeCell ref="A565:A574"/>
    <mergeCell ref="B565:J565"/>
    <mergeCell ref="B548:J548"/>
    <mergeCell ref="A548:A556"/>
    <mergeCell ref="B586:J586"/>
    <mergeCell ref="A586:A597"/>
    <mergeCell ref="A620:A623"/>
    <mergeCell ref="A624:A627"/>
    <mergeCell ref="A628:A630"/>
    <mergeCell ref="A631:A634"/>
    <mergeCell ref="B631:J631"/>
    <mergeCell ref="A635:A641"/>
    <mergeCell ref="B635:J635"/>
    <mergeCell ref="A616:A617"/>
    <mergeCell ref="B616:J616"/>
    <mergeCell ref="A618:A619"/>
    <mergeCell ref="B618:J618"/>
    <mergeCell ref="A654:A658"/>
    <mergeCell ref="B654:J654"/>
    <mergeCell ref="A659:A677"/>
    <mergeCell ref="B659:J659"/>
    <mergeCell ref="A678:A682"/>
    <mergeCell ref="B678:J678"/>
    <mergeCell ref="A642:A643"/>
    <mergeCell ref="B642:J642"/>
    <mergeCell ref="A644:A645"/>
    <mergeCell ref="B644:J644"/>
    <mergeCell ref="A646:A653"/>
    <mergeCell ref="B646:J646"/>
    <mergeCell ref="B719:J719"/>
    <mergeCell ref="B721:J721"/>
    <mergeCell ref="A719:A720"/>
    <mergeCell ref="A721:A722"/>
    <mergeCell ref="A683:A684"/>
    <mergeCell ref="B683:J683"/>
    <mergeCell ref="A685:A708"/>
    <mergeCell ref="B685:J685"/>
    <mergeCell ref="A709:A714"/>
    <mergeCell ref="B709:J709"/>
    <mergeCell ref="A806:F806"/>
    <mergeCell ref="G806:J806"/>
    <mergeCell ref="A807:D807"/>
    <mergeCell ref="A794:A799"/>
    <mergeCell ref="B794:J794"/>
    <mergeCell ref="A800:A802"/>
    <mergeCell ref="B800:J800"/>
    <mergeCell ref="A803:A804"/>
    <mergeCell ref="B803:J803"/>
    <mergeCell ref="A784:A787"/>
    <mergeCell ref="B784:J784"/>
    <mergeCell ref="A788:A791"/>
    <mergeCell ref="B788:J788"/>
    <mergeCell ref="A792:A793"/>
    <mergeCell ref="B792:J792"/>
    <mergeCell ref="A771:A775"/>
    <mergeCell ref="B771:J771"/>
    <mergeCell ref="A776:A779"/>
    <mergeCell ref="B776:J776"/>
    <mergeCell ref="A780:A783"/>
    <mergeCell ref="B780:J780"/>
    <mergeCell ref="A360:A362"/>
    <mergeCell ref="B360:J360"/>
    <mergeCell ref="A758:A759"/>
    <mergeCell ref="B758:J758"/>
    <mergeCell ref="A764:A766"/>
    <mergeCell ref="B764:J764"/>
    <mergeCell ref="A767:A770"/>
    <mergeCell ref="B767:J767"/>
    <mergeCell ref="A731:A735"/>
    <mergeCell ref="B731:J731"/>
    <mergeCell ref="A751:A753"/>
    <mergeCell ref="B751:J751"/>
    <mergeCell ref="A754:A757"/>
    <mergeCell ref="B754:J754"/>
    <mergeCell ref="B736:J736"/>
    <mergeCell ref="A736:A747"/>
    <mergeCell ref="B748:J748"/>
    <mergeCell ref="A748:A750"/>
    <mergeCell ref="A715:A716"/>
    <mergeCell ref="B715:J715"/>
    <mergeCell ref="A717:A718"/>
    <mergeCell ref="B717:J717"/>
    <mergeCell ref="A723:A730"/>
    <mergeCell ref="B723:J723"/>
  </mergeCells>
  <conditionalFormatting sqref="G94 G151:G152 G157 G162 G406 G411 G417 G804 G716 G617 G335:G336 G381:G385 G216:G220 G765:G766 G772:G775 G777:G779 G781:G783 G785:G787 G795:G799 G154:G155 G599:G609 G543 G710:G714 G636:G641 G124:G149 G793 G545:G547 G358:G359 G423:G426 G679:G682 G755:G757 G684 G507 G435:G446 G391 G203:G214 G752:G753 G428:G431 G566:G574 G801:G802 G302:G325 G660:G677 G718 G167:G201 G222:G249 G732:G735 G619:G630 G645 G759:G763 G465:G492 G393:G404 G10:G76 G101:G116 G421 G415 G409 G339">
    <cfRule type="expression" dxfId="134" priority="135">
      <formula>$G$8=#REF!</formula>
    </cfRule>
  </conditionalFormatting>
  <conditionalFormatting sqref="G643">
    <cfRule type="expression" dxfId="133" priority="134">
      <formula>$G$8=#REF!</formula>
    </cfRule>
  </conditionalFormatting>
  <conditionalFormatting sqref="G768:G770">
    <cfRule type="expression" dxfId="132" priority="133">
      <formula>$G$8=#REF!</formula>
    </cfRule>
  </conditionalFormatting>
  <conditionalFormatting sqref="G122">
    <cfRule type="expression" dxfId="131" priority="132">
      <formula>$G$8=#REF!</formula>
    </cfRule>
  </conditionalFormatting>
  <conditionalFormatting sqref="G686:G693">
    <cfRule type="expression" dxfId="130" priority="131">
      <formula>$G$8=#REF!</formula>
    </cfRule>
  </conditionalFormatting>
  <conditionalFormatting sqref="G694:G701">
    <cfRule type="expression" dxfId="129" priority="130">
      <formula>$G$8=#REF!</formula>
    </cfRule>
  </conditionalFormatting>
  <conditionalFormatting sqref="G702">
    <cfRule type="expression" dxfId="128" priority="129">
      <formula>$G$8=#REF!</formula>
    </cfRule>
  </conditionalFormatting>
  <conditionalFormatting sqref="G703:G708">
    <cfRule type="expression" dxfId="127" priority="128">
      <formula>$G$8=#REF!</formula>
    </cfRule>
  </conditionalFormatting>
  <conditionalFormatting sqref="G647:G652">
    <cfRule type="expression" dxfId="126" priority="127">
      <formula>$G$8=#REF!</formula>
    </cfRule>
  </conditionalFormatting>
  <conditionalFormatting sqref="G653">
    <cfRule type="expression" dxfId="125" priority="126">
      <formula>$G$8=#REF!</formula>
    </cfRule>
  </conditionalFormatting>
  <conditionalFormatting sqref="G655:G658">
    <cfRule type="expression" dxfId="124" priority="125">
      <formula>$G$8=#REF!</formula>
    </cfRule>
  </conditionalFormatting>
  <conditionalFormatting sqref="G789:G791">
    <cfRule type="expression" dxfId="123" priority="124">
      <formula>$G$8=#REF!</formula>
    </cfRule>
  </conditionalFormatting>
  <conditionalFormatting sqref="G374">
    <cfRule type="expression" dxfId="122" priority="122">
      <formula>$G$8=#REF!</formula>
    </cfRule>
  </conditionalFormatting>
  <conditionalFormatting sqref="G632:G634">
    <cfRule type="expression" dxfId="121" priority="123">
      <formula>$G$8=#REF!</formula>
    </cfRule>
  </conditionalFormatting>
  <conditionalFormatting sqref="G375">
    <cfRule type="expression" dxfId="120" priority="121">
      <formula>$G$8=#REF!</formula>
    </cfRule>
  </conditionalFormatting>
  <conditionalFormatting sqref="G388">
    <cfRule type="expression" dxfId="119" priority="120">
      <formula>$G$8=#REF!</formula>
    </cfRule>
  </conditionalFormatting>
  <conditionalFormatting sqref="G389">
    <cfRule type="expression" dxfId="118" priority="119">
      <formula>$G$8=#REF!</formula>
    </cfRule>
  </conditionalFormatting>
  <conditionalFormatting sqref="G251:G254">
    <cfRule type="expression" dxfId="117" priority="118">
      <formula>$G$8=#REF!</formula>
    </cfRule>
  </conditionalFormatting>
  <conditionalFormatting sqref="G255">
    <cfRule type="expression" dxfId="116" priority="117">
      <formula>$G$8=#REF!</formula>
    </cfRule>
  </conditionalFormatting>
  <conditionalFormatting sqref="G345:G348">
    <cfRule type="expression" dxfId="115" priority="115">
      <formula>$G$8=#REF!</formula>
    </cfRule>
  </conditionalFormatting>
  <conditionalFormatting sqref="G349:G352">
    <cfRule type="expression" dxfId="114" priority="114">
      <formula>$G$8=#REF!</formula>
    </cfRule>
  </conditionalFormatting>
  <conditionalFormatting sqref="G353:G355">
    <cfRule type="expression" dxfId="113" priority="113">
      <formula>$G$8=#REF!</formula>
    </cfRule>
  </conditionalFormatting>
  <conditionalFormatting sqref="G356">
    <cfRule type="expression" dxfId="112" priority="112">
      <formula>$G$8=#REF!</formula>
    </cfRule>
  </conditionalFormatting>
  <conditionalFormatting sqref="G387">
    <cfRule type="expression" dxfId="111" priority="111">
      <formula>$G$8=#REF!</formula>
    </cfRule>
  </conditionalFormatting>
  <conditionalFormatting sqref="G549:G552">
    <cfRule type="expression" dxfId="110" priority="110">
      <formula>$G$8=#REF!</formula>
    </cfRule>
  </conditionalFormatting>
  <conditionalFormatting sqref="G553:G556">
    <cfRule type="expression" dxfId="109" priority="109">
      <formula>$G$8=#REF!</formula>
    </cfRule>
  </conditionalFormatting>
  <conditionalFormatting sqref="G77">
    <cfRule type="expression" dxfId="108" priority="106">
      <formula>$G$8=#REF!</formula>
    </cfRule>
  </conditionalFormatting>
  <conditionalFormatting sqref="G101:G103">
    <cfRule type="expression" dxfId="107" priority="105">
      <formula>$G$8=#REF!</formula>
    </cfRule>
  </conditionalFormatting>
  <conditionalFormatting sqref="G114">
    <cfRule type="expression" dxfId="106" priority="104">
      <formula>$G$8=#REF!</formula>
    </cfRule>
  </conditionalFormatting>
  <conditionalFormatting sqref="G158">
    <cfRule type="expression" dxfId="105" priority="103">
      <formula>$G$8=#REF!</formula>
    </cfRule>
  </conditionalFormatting>
  <conditionalFormatting sqref="G163">
    <cfRule type="expression" dxfId="104" priority="102">
      <formula>$G$8=#REF!</formula>
    </cfRule>
  </conditionalFormatting>
  <conditionalFormatting sqref="G391:G401">
    <cfRule type="expression" dxfId="103" priority="101">
      <formula>$G$8=#REF!</formula>
    </cfRule>
  </conditionalFormatting>
  <conditionalFormatting sqref="G256:G295">
    <cfRule type="expression" dxfId="102" priority="99">
      <formula>$G$8=#REF!</formula>
    </cfRule>
  </conditionalFormatting>
  <conditionalFormatting sqref="G737:G747">
    <cfRule type="expression" dxfId="101" priority="95">
      <formula>$G$8=#REF!</formula>
    </cfRule>
  </conditionalFormatting>
  <conditionalFormatting sqref="G749:G750">
    <cfRule type="expression" dxfId="100" priority="94">
      <formula>$G$8=#REF!</formula>
    </cfRule>
  </conditionalFormatting>
  <conditionalFormatting sqref="G78:G92">
    <cfRule type="expression" dxfId="99" priority="93">
      <formula>$G$8=#REF!</formula>
    </cfRule>
  </conditionalFormatting>
  <conditionalFormatting sqref="G159">
    <cfRule type="expression" dxfId="98" priority="92">
      <formula>$G$8=#REF!</formula>
    </cfRule>
  </conditionalFormatting>
  <conditionalFormatting sqref="G160">
    <cfRule type="expression" dxfId="97" priority="91">
      <formula>$G$8=#REF!</formula>
    </cfRule>
  </conditionalFormatting>
  <conditionalFormatting sqref="G164">
    <cfRule type="expression" dxfId="96" priority="90">
      <formula>$G$8=#REF!</formula>
    </cfRule>
  </conditionalFormatting>
  <conditionalFormatting sqref="G165">
    <cfRule type="expression" dxfId="95" priority="89">
      <formula>$G$8=#REF!</formula>
    </cfRule>
  </conditionalFormatting>
  <conditionalFormatting sqref="G297:G298">
    <cfRule type="expression" dxfId="94" priority="88">
      <formula>$G$8=#REF!</formula>
    </cfRule>
  </conditionalFormatting>
  <conditionalFormatting sqref="G724:G726">
    <cfRule type="expression" dxfId="93" priority="86">
      <formula>$G$8=#REF!</formula>
    </cfRule>
  </conditionalFormatting>
  <conditionalFormatting sqref="G727:G730">
    <cfRule type="expression" dxfId="92" priority="85">
      <formula>$G$8=#REF!</formula>
    </cfRule>
  </conditionalFormatting>
  <conditionalFormatting sqref="G448:G451">
    <cfRule type="expression" dxfId="91" priority="81">
      <formula>$G$8=#REF!</formula>
    </cfRule>
  </conditionalFormatting>
  <conditionalFormatting sqref="G452:G454">
    <cfRule type="expression" dxfId="90" priority="80">
      <formula>$G$8=#REF!</formula>
    </cfRule>
  </conditionalFormatting>
  <conditionalFormatting sqref="G455:G458">
    <cfRule type="expression" dxfId="89" priority="79">
      <formula>$G$8=#REF!</formula>
    </cfRule>
  </conditionalFormatting>
  <conditionalFormatting sqref="G459">
    <cfRule type="expression" dxfId="88" priority="78">
      <formula>$G$8=#REF!</formula>
    </cfRule>
  </conditionalFormatting>
  <conditionalFormatting sqref="G460:G463">
    <cfRule type="expression" dxfId="87" priority="77">
      <formula>$G$8=#REF!</formula>
    </cfRule>
  </conditionalFormatting>
  <conditionalFormatting sqref="G433">
    <cfRule type="expression" dxfId="86" priority="74">
      <formula>$G$8=#REF!</formula>
    </cfRule>
  </conditionalFormatting>
  <conditionalFormatting sqref="G576:G579">
    <cfRule type="expression" dxfId="85" priority="73">
      <formula>$G$8=#REF!</formula>
    </cfRule>
  </conditionalFormatting>
  <conditionalFormatting sqref="G580:G582">
    <cfRule type="expression" dxfId="84" priority="72">
      <formula>$G$8=#REF!</formula>
    </cfRule>
  </conditionalFormatting>
  <conditionalFormatting sqref="G583">
    <cfRule type="expression" dxfId="83" priority="71">
      <formula>$G$8=#REF!</formula>
    </cfRule>
  </conditionalFormatting>
  <conditionalFormatting sqref="G584">
    <cfRule type="expression" dxfId="82" priority="70">
      <formula>$G$8=#REF!</formula>
    </cfRule>
  </conditionalFormatting>
  <conditionalFormatting sqref="G585">
    <cfRule type="expression" dxfId="81" priority="69">
      <formula>$G$8=#REF!</formula>
    </cfRule>
  </conditionalFormatting>
  <conditionalFormatting sqref="G587:G590">
    <cfRule type="expression" dxfId="80" priority="64">
      <formula>$G$8=#REF!</formula>
    </cfRule>
  </conditionalFormatting>
  <conditionalFormatting sqref="G591:G593">
    <cfRule type="expression" dxfId="79" priority="63">
      <formula>$G$8=#REF!</formula>
    </cfRule>
  </conditionalFormatting>
  <conditionalFormatting sqref="G594">
    <cfRule type="expression" dxfId="78" priority="62">
      <formula>$G$8=#REF!</formula>
    </cfRule>
  </conditionalFormatting>
  <conditionalFormatting sqref="G595">
    <cfRule type="expression" dxfId="77" priority="61">
      <formula>$G$8=#REF!</formula>
    </cfRule>
  </conditionalFormatting>
  <conditionalFormatting sqref="G596:G597">
    <cfRule type="expression" dxfId="76" priority="60">
      <formula>$G$8=#REF!</formula>
    </cfRule>
  </conditionalFormatting>
  <conditionalFormatting sqref="G501">
    <cfRule type="expression" dxfId="75" priority="53">
      <formula>$G$8=#REF!</formula>
    </cfRule>
  </conditionalFormatting>
  <conditionalFormatting sqref="G502:G504">
    <cfRule type="expression" dxfId="74" priority="52">
      <formula>$G$8=#REF!</formula>
    </cfRule>
  </conditionalFormatting>
  <conditionalFormatting sqref="G505">
    <cfRule type="expression" dxfId="73" priority="51">
      <formula>$G$8=#REF!</formula>
    </cfRule>
  </conditionalFormatting>
  <conditionalFormatting sqref="G494:G497">
    <cfRule type="expression" dxfId="72" priority="55">
      <formula>$G$8=#REF!</formula>
    </cfRule>
  </conditionalFormatting>
  <conditionalFormatting sqref="G498:G500">
    <cfRule type="expression" dxfId="71" priority="54">
      <formula>$G$8=#REF!</formula>
    </cfRule>
  </conditionalFormatting>
  <conditionalFormatting sqref="G419">
    <cfRule type="expression" dxfId="70" priority="49">
      <formula>$G$8=#REF!</formula>
    </cfRule>
  </conditionalFormatting>
  <conditionalFormatting sqref="G420">
    <cfRule type="expression" dxfId="69" priority="48">
      <formula>$G$8=#REF!</formula>
    </cfRule>
  </conditionalFormatting>
  <conditionalFormatting sqref="G413">
    <cfRule type="expression" dxfId="68" priority="47">
      <formula>$G$8=#REF!</formula>
    </cfRule>
  </conditionalFormatting>
  <conditionalFormatting sqref="G414">
    <cfRule type="expression" dxfId="67" priority="46">
      <formula>$G$8=#REF!</formula>
    </cfRule>
  </conditionalFormatting>
  <conditionalFormatting sqref="G407">
    <cfRule type="expression" dxfId="66" priority="45">
      <formula>$G$8=#REF!</formula>
    </cfRule>
  </conditionalFormatting>
  <conditionalFormatting sqref="G408">
    <cfRule type="expression" dxfId="65" priority="44">
      <formula>$G$8=#REF!</formula>
    </cfRule>
  </conditionalFormatting>
  <conditionalFormatting sqref="G418">
    <cfRule type="expression" dxfId="64" priority="43">
      <formula>$G$8=#REF!</formula>
    </cfRule>
  </conditionalFormatting>
  <conditionalFormatting sqref="G118:G120">
    <cfRule type="expression" dxfId="63" priority="42">
      <formula>$G$8=#REF!</formula>
    </cfRule>
  </conditionalFormatting>
  <conditionalFormatting sqref="G412">
    <cfRule type="expression" dxfId="62" priority="39">
      <formula>$G$8=#REF!</formula>
    </cfRule>
  </conditionalFormatting>
  <conditionalFormatting sqref="G611:G614">
    <cfRule type="expression" dxfId="61" priority="38">
      <formula>$G$8=#REF!</formula>
    </cfRule>
  </conditionalFormatting>
  <conditionalFormatting sqref="G615">
    <cfRule type="expression" dxfId="60" priority="37">
      <formula>$G$8=#REF!</formula>
    </cfRule>
  </conditionalFormatting>
  <conditionalFormatting sqref="G95">
    <cfRule type="expression" dxfId="59" priority="34">
      <formula>$G$8=#REF!</formula>
    </cfRule>
  </conditionalFormatting>
  <conditionalFormatting sqref="G96:G98">
    <cfRule type="expression" dxfId="58" priority="33">
      <formula>$G$8=#REF!</formula>
    </cfRule>
  </conditionalFormatting>
  <conditionalFormatting sqref="G99">
    <cfRule type="expression" dxfId="57" priority="32">
      <formula>$G$8=#REF!</formula>
    </cfRule>
  </conditionalFormatting>
  <conditionalFormatting sqref="G366:G369">
    <cfRule type="expression" dxfId="56" priority="31">
      <formula>$G$8=#REF!</formula>
    </cfRule>
  </conditionalFormatting>
  <conditionalFormatting sqref="G370:G371">
    <cfRule type="expression" dxfId="55" priority="30">
      <formula>$G$8=#REF!</formula>
    </cfRule>
  </conditionalFormatting>
  <conditionalFormatting sqref="G372">
    <cfRule type="expression" dxfId="54" priority="29">
      <formula>$G$8=#REF!</formula>
    </cfRule>
  </conditionalFormatting>
  <conditionalFormatting sqref="G300">
    <cfRule type="expression" dxfId="53" priority="28">
      <formula>$G$8=#REF!</formula>
    </cfRule>
  </conditionalFormatting>
  <conditionalFormatting sqref="G327:G329">
    <cfRule type="expression" dxfId="52" priority="27">
      <formula>$G$8=#REF!</formula>
    </cfRule>
  </conditionalFormatting>
  <conditionalFormatting sqref="G331:G333">
    <cfRule type="expression" dxfId="51" priority="25">
      <formula>$G$8=#REF!</formula>
    </cfRule>
  </conditionalFormatting>
  <conditionalFormatting sqref="G341">
    <cfRule type="expression" dxfId="50" priority="23">
      <formula>$G$8=#REF!</formula>
    </cfRule>
  </conditionalFormatting>
  <conditionalFormatting sqref="G564">
    <cfRule type="expression" dxfId="49" priority="15">
      <formula>$G$8=#REF!</formula>
    </cfRule>
  </conditionalFormatting>
  <conditionalFormatting sqref="G720">
    <cfRule type="expression" dxfId="48" priority="22">
      <formula>$G$8=#REF!</formula>
    </cfRule>
  </conditionalFormatting>
  <conditionalFormatting sqref="G562">
    <cfRule type="expression" dxfId="47" priority="16">
      <formula>$G$8=#REF!</formula>
    </cfRule>
  </conditionalFormatting>
  <conditionalFormatting sqref="G722">
    <cfRule type="expression" dxfId="46" priority="19">
      <formula>$G$8=#REF!</formula>
    </cfRule>
  </conditionalFormatting>
  <conditionalFormatting sqref="G379">
    <cfRule type="expression" dxfId="45" priority="12">
      <formula>$G$8=#REF!</formula>
    </cfRule>
  </conditionalFormatting>
  <conditionalFormatting sqref="G558">
    <cfRule type="expression" dxfId="44" priority="18">
      <formula>$G$8=#REF!</formula>
    </cfRule>
  </conditionalFormatting>
  <conditionalFormatting sqref="G560">
    <cfRule type="expression" dxfId="43" priority="17">
      <formula>$G$8=#REF!</formula>
    </cfRule>
  </conditionalFormatting>
  <conditionalFormatting sqref="G377">
    <cfRule type="expression" dxfId="42" priority="13">
      <formula>$G$8=#REF!</formula>
    </cfRule>
  </conditionalFormatting>
  <conditionalFormatting sqref="G364">
    <cfRule type="expression" dxfId="41" priority="11">
      <formula>$G$8=#REF!</formula>
    </cfRule>
  </conditionalFormatting>
  <conditionalFormatting sqref="G361:G362">
    <cfRule type="expression" dxfId="40" priority="10">
      <formula>$G$8=#REF!</formula>
    </cfRule>
  </conditionalFormatting>
  <conditionalFormatting sqref="G337:G338">
    <cfRule type="expression" dxfId="39" priority="9">
      <formula>$G$8=#REF!</formula>
    </cfRule>
  </conditionalFormatting>
  <conditionalFormatting sqref="G343">
    <cfRule type="expression" dxfId="38" priority="4">
      <formula>$G$8=#REF!</formula>
    </cfRule>
  </conditionalFormatting>
  <conditionalFormatting sqref="G509:G533">
    <cfRule type="expression" dxfId="37" priority="3">
      <formula>$G$8=#REF!</formula>
    </cfRule>
  </conditionalFormatting>
  <conditionalFormatting sqref="G535:G539">
    <cfRule type="expression" dxfId="36" priority="2">
      <formula>$G$8=#REF!</formula>
    </cfRule>
  </conditionalFormatting>
  <conditionalFormatting sqref="G541">
    <cfRule type="expression" dxfId="35" priority="1">
      <formula>$G$8=#REF!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4362450</xdr:colOff>
                    <xdr:row>6</xdr:row>
                    <xdr:rowOff>38100</xdr:rowOff>
                  </from>
                  <to>
                    <xdr:col>3</xdr:col>
                    <xdr:colOff>695325</xdr:colOff>
                    <xdr:row>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1562100</xdr:colOff>
                    <xdr:row>6</xdr:row>
                    <xdr:rowOff>28575</xdr:rowOff>
                  </from>
                  <to>
                    <xdr:col>2</xdr:col>
                    <xdr:colOff>2867025</xdr:colOff>
                    <xdr:row>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14</xdr:col>
                    <xdr:colOff>485775</xdr:colOff>
                    <xdr:row>2</xdr:row>
                    <xdr:rowOff>47625</xdr:rowOff>
                  </from>
                  <to>
                    <xdr:col>15</xdr:col>
                    <xdr:colOff>219075</xdr:colOff>
                    <xdr:row>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52B1-486D-4D19-9241-572D95444880}">
  <dimension ref="A1:U199"/>
  <sheetViews>
    <sheetView workbookViewId="0">
      <selection activeCell="A9" sqref="A9"/>
    </sheetView>
  </sheetViews>
  <sheetFormatPr defaultRowHeight="15" x14ac:dyDescent="0.25"/>
  <cols>
    <col min="1" max="1" width="13.28515625" style="100" customWidth="1"/>
    <col min="2" max="2" width="30.5703125" style="100" customWidth="1"/>
    <col min="3" max="3" width="60.7109375" style="140" bestFit="1" customWidth="1"/>
    <col min="4" max="4" width="7.42578125" style="140" customWidth="1"/>
    <col min="5" max="5" width="6.42578125" style="100" customWidth="1"/>
    <col min="6" max="6" width="10" style="100" customWidth="1"/>
    <col min="7" max="7" width="39.85546875" style="100" customWidth="1"/>
    <col min="8" max="8" width="11" style="100" customWidth="1"/>
    <col min="9" max="9" width="14.28515625" style="100" customWidth="1"/>
    <col min="10" max="10" width="34.42578125" style="100" customWidth="1"/>
    <col min="11" max="11" width="2.85546875" style="100" customWidth="1"/>
    <col min="12" max="12" width="15.5703125" style="125" customWidth="1"/>
    <col min="13" max="13" width="13.42578125" style="101" bestFit="1" customWidth="1"/>
    <col min="15" max="16384" width="9.140625" style="102"/>
  </cols>
  <sheetData>
    <row r="1" spans="1:13" ht="9" customHeight="1" x14ac:dyDescent="0.25">
      <c r="A1" s="98"/>
      <c r="B1" s="98"/>
      <c r="C1" s="99"/>
      <c r="D1" s="99"/>
      <c r="E1" s="98"/>
      <c r="F1" s="98"/>
      <c r="G1" s="98"/>
      <c r="H1" s="98"/>
      <c r="I1" s="98"/>
      <c r="J1" s="98"/>
    </row>
    <row r="2" spans="1:13" ht="14.25" customHeight="1" x14ac:dyDescent="0.25">
      <c r="A2" s="103"/>
      <c r="B2" s="103"/>
      <c r="C2" s="104"/>
      <c r="D2" s="252" t="s">
        <v>3228</v>
      </c>
      <c r="E2" s="252"/>
      <c r="F2" s="252"/>
      <c r="G2" s="254" t="s">
        <v>3229</v>
      </c>
      <c r="H2" s="105"/>
      <c r="I2" s="105"/>
      <c r="J2" s="105"/>
    </row>
    <row r="3" spans="1:13" ht="14.25" customHeight="1" x14ac:dyDescent="0.25">
      <c r="A3" s="103"/>
      <c r="B3" s="103"/>
      <c r="C3" s="104"/>
      <c r="D3" s="252"/>
      <c r="E3" s="252"/>
      <c r="F3" s="252"/>
      <c r="G3" s="254"/>
      <c r="H3" s="105"/>
      <c r="I3" s="105"/>
      <c r="J3" s="105"/>
    </row>
    <row r="4" spans="1:13" ht="14.25" customHeight="1" x14ac:dyDescent="0.25">
      <c r="A4" s="103"/>
      <c r="B4" s="103"/>
      <c r="C4" s="104"/>
      <c r="D4" s="252"/>
      <c r="E4" s="252"/>
      <c r="F4" s="252"/>
      <c r="G4" s="254"/>
      <c r="H4" s="105"/>
      <c r="I4" s="105"/>
      <c r="J4" s="105"/>
    </row>
    <row r="5" spans="1:13" ht="14.25" customHeight="1" x14ac:dyDescent="0.25">
      <c r="A5" s="103"/>
      <c r="B5" s="103"/>
      <c r="C5" s="104"/>
      <c r="D5" s="252"/>
      <c r="E5" s="252"/>
      <c r="F5" s="252"/>
      <c r="G5" s="254"/>
      <c r="H5" s="105"/>
      <c r="I5" s="105"/>
      <c r="J5" s="105"/>
    </row>
    <row r="6" spans="1:13" ht="14.25" customHeight="1" thickBot="1" x14ac:dyDescent="0.3">
      <c r="A6" s="103"/>
      <c r="B6" s="103"/>
      <c r="C6" s="104"/>
      <c r="D6" s="253"/>
      <c r="E6" s="253"/>
      <c r="F6" s="253"/>
      <c r="G6" s="255"/>
      <c r="H6" s="105"/>
      <c r="I6" s="105"/>
      <c r="J6" s="105"/>
    </row>
    <row r="7" spans="1:13" ht="22.5" customHeight="1" thickBot="1" x14ac:dyDescent="0.3">
      <c r="A7" s="103"/>
      <c r="B7" s="103"/>
      <c r="C7" s="104"/>
      <c r="D7" s="256"/>
      <c r="E7" s="257"/>
      <c r="F7" s="257"/>
      <c r="G7" s="106"/>
      <c r="H7" s="105"/>
      <c r="I7" s="105"/>
      <c r="J7" s="105"/>
    </row>
    <row r="8" spans="1:13" ht="15.75" customHeight="1" x14ac:dyDescent="0.25">
      <c r="A8" s="258" t="s">
        <v>3562</v>
      </c>
      <c r="B8" s="258"/>
      <c r="C8" s="258"/>
      <c r="D8" s="258"/>
      <c r="E8" s="258"/>
      <c r="F8" s="258"/>
      <c r="G8" s="258"/>
      <c r="H8" s="258"/>
      <c r="I8" s="259"/>
      <c r="J8" s="107">
        <f>I195</f>
        <v>0</v>
      </c>
    </row>
    <row r="9" spans="1:13" ht="40.5" customHeight="1" x14ac:dyDescent="0.25">
      <c r="A9" s="108" t="s">
        <v>2731</v>
      </c>
      <c r="B9" s="108" t="s">
        <v>2732</v>
      </c>
      <c r="C9" s="109" t="s">
        <v>2733</v>
      </c>
      <c r="D9" s="109" t="s">
        <v>2734</v>
      </c>
      <c r="E9" s="109" t="s">
        <v>2735</v>
      </c>
      <c r="F9" s="109" t="s">
        <v>2736</v>
      </c>
      <c r="G9" s="110" t="s">
        <v>2737</v>
      </c>
      <c r="H9" s="111" t="s">
        <v>2738</v>
      </c>
      <c r="I9" s="111" t="s">
        <v>2739</v>
      </c>
      <c r="J9" s="111" t="s">
        <v>2740</v>
      </c>
      <c r="L9" s="112" t="s">
        <v>2741</v>
      </c>
      <c r="M9" s="112" t="s">
        <v>2742</v>
      </c>
    </row>
    <row r="10" spans="1:13" ht="17.25" customHeight="1" x14ac:dyDescent="0.25">
      <c r="A10" s="113"/>
      <c r="B10" s="114"/>
      <c r="C10" s="251" t="s">
        <v>2743</v>
      </c>
      <c r="D10" s="251"/>
      <c r="E10" s="251"/>
      <c r="F10" s="251"/>
      <c r="G10" s="251"/>
      <c r="H10" s="251"/>
      <c r="I10" s="251"/>
      <c r="J10" s="251"/>
    </row>
    <row r="11" spans="1:13" ht="21" customHeight="1" x14ac:dyDescent="0.25">
      <c r="A11" s="115" t="s">
        <v>2744</v>
      </c>
      <c r="B11" s="116"/>
      <c r="C11" s="117" t="s">
        <v>3532</v>
      </c>
      <c r="D11" s="118">
        <v>1000</v>
      </c>
      <c r="E11" s="119">
        <v>80</v>
      </c>
      <c r="F11" s="119">
        <v>12</v>
      </c>
      <c r="G11" s="120">
        <f>'+'!AI11</f>
        <v>446.25</v>
      </c>
      <c r="H11" s="121"/>
      <c r="I11" s="122">
        <f t="shared" ref="I11:I18" si="0">H11*F11</f>
        <v>0</v>
      </c>
      <c r="J11" s="123">
        <f t="shared" ref="J11:J18" si="1">G11*I11</f>
        <v>0</v>
      </c>
      <c r="K11" s="124"/>
      <c r="L11" s="125">
        <v>4660447836226</v>
      </c>
      <c r="M11" s="101" t="s">
        <v>2745</v>
      </c>
    </row>
    <row r="12" spans="1:13" ht="21" customHeight="1" x14ac:dyDescent="0.25">
      <c r="A12" s="115" t="s">
        <v>2746</v>
      </c>
      <c r="B12" s="116"/>
      <c r="C12" s="189" t="s">
        <v>3540</v>
      </c>
      <c r="D12" s="118">
        <v>1000</v>
      </c>
      <c r="E12" s="119">
        <v>80</v>
      </c>
      <c r="F12" s="119">
        <v>12</v>
      </c>
      <c r="G12" s="120">
        <f>'+'!AI12</f>
        <v>383.75</v>
      </c>
      <c r="H12" s="121"/>
      <c r="I12" s="122">
        <f t="shared" si="0"/>
        <v>0</v>
      </c>
      <c r="J12" s="123">
        <f t="shared" si="1"/>
        <v>0</v>
      </c>
      <c r="K12" s="124"/>
      <c r="L12" s="125">
        <v>4660447836233</v>
      </c>
      <c r="M12" s="101" t="s">
        <v>2747</v>
      </c>
    </row>
    <row r="13" spans="1:13" ht="21" customHeight="1" x14ac:dyDescent="0.25">
      <c r="A13" s="115" t="s">
        <v>2748</v>
      </c>
      <c r="B13" s="116"/>
      <c r="C13" s="189" t="s">
        <v>3537</v>
      </c>
      <c r="D13" s="118">
        <v>950</v>
      </c>
      <c r="E13" s="119">
        <v>70</v>
      </c>
      <c r="F13" s="119">
        <v>12</v>
      </c>
      <c r="G13" s="120">
        <f>'+'!AI13</f>
        <v>335</v>
      </c>
      <c r="H13" s="121"/>
      <c r="I13" s="122">
        <f t="shared" si="0"/>
        <v>0</v>
      </c>
      <c r="J13" s="123">
        <f t="shared" si="1"/>
        <v>0</v>
      </c>
      <c r="K13" s="124"/>
      <c r="L13" s="125">
        <v>4660447836295</v>
      </c>
      <c r="M13" s="101" t="s">
        <v>2749</v>
      </c>
    </row>
    <row r="14" spans="1:13" ht="21" customHeight="1" x14ac:dyDescent="0.25">
      <c r="A14" s="115" t="s">
        <v>2750</v>
      </c>
      <c r="B14" s="116"/>
      <c r="C14" s="189" t="s">
        <v>3538</v>
      </c>
      <c r="D14" s="118">
        <v>850</v>
      </c>
      <c r="E14" s="119">
        <v>65</v>
      </c>
      <c r="F14" s="119">
        <v>12</v>
      </c>
      <c r="G14" s="120">
        <f>'+'!AI14</f>
        <v>315</v>
      </c>
      <c r="H14" s="121"/>
      <c r="I14" s="122">
        <f t="shared" si="0"/>
        <v>0</v>
      </c>
      <c r="J14" s="123">
        <f t="shared" si="1"/>
        <v>0</v>
      </c>
      <c r="K14" s="124"/>
      <c r="L14" s="125">
        <v>4660447836301</v>
      </c>
      <c r="M14" s="101" t="s">
        <v>2751</v>
      </c>
    </row>
    <row r="15" spans="1:13" ht="21" customHeight="1" x14ac:dyDescent="0.25">
      <c r="A15" s="115" t="s">
        <v>2752</v>
      </c>
      <c r="B15" s="116"/>
      <c r="C15" s="117" t="s">
        <v>2753</v>
      </c>
      <c r="D15" s="118">
        <v>950</v>
      </c>
      <c r="E15" s="119">
        <v>70</v>
      </c>
      <c r="F15" s="119">
        <v>12</v>
      </c>
      <c r="G15" s="120">
        <f>'+'!AI15</f>
        <v>396.25</v>
      </c>
      <c r="H15" s="121"/>
      <c r="I15" s="122">
        <f t="shared" si="0"/>
        <v>0</v>
      </c>
      <c r="J15" s="123">
        <f t="shared" si="1"/>
        <v>0</v>
      </c>
      <c r="K15" s="124"/>
      <c r="L15" s="125">
        <v>4660447836257</v>
      </c>
      <c r="M15" s="101" t="s">
        <v>2754</v>
      </c>
    </row>
    <row r="16" spans="1:13" ht="21" customHeight="1" x14ac:dyDescent="0.25">
      <c r="A16" s="115" t="s">
        <v>2755</v>
      </c>
      <c r="B16" s="116"/>
      <c r="C16" s="117" t="s">
        <v>3411</v>
      </c>
      <c r="D16" s="118">
        <v>850</v>
      </c>
      <c r="E16" s="119">
        <v>65</v>
      </c>
      <c r="F16" s="119">
        <v>12</v>
      </c>
      <c r="G16" s="120">
        <f>'+'!AI16</f>
        <v>353.75</v>
      </c>
      <c r="H16" s="121"/>
      <c r="I16" s="122">
        <f t="shared" si="0"/>
        <v>0</v>
      </c>
      <c r="J16" s="123">
        <f t="shared" si="1"/>
        <v>0</v>
      </c>
      <c r="K16" s="124"/>
      <c r="L16" s="125">
        <v>4660447836264</v>
      </c>
      <c r="M16" s="101" t="s">
        <v>2756</v>
      </c>
    </row>
    <row r="17" spans="1:21" ht="21" customHeight="1" x14ac:dyDescent="0.25">
      <c r="A17" s="115" t="s">
        <v>2757</v>
      </c>
      <c r="B17" s="116"/>
      <c r="C17" s="117" t="s">
        <v>3533</v>
      </c>
      <c r="D17" s="118">
        <v>950</v>
      </c>
      <c r="E17" s="119">
        <v>70</v>
      </c>
      <c r="F17" s="119">
        <v>12</v>
      </c>
      <c r="G17" s="120">
        <f>'+'!AI17</f>
        <v>392.5</v>
      </c>
      <c r="H17" s="121"/>
      <c r="I17" s="122">
        <f t="shared" si="0"/>
        <v>0</v>
      </c>
      <c r="J17" s="123">
        <f t="shared" si="1"/>
        <v>0</v>
      </c>
      <c r="K17" s="124"/>
      <c r="L17" s="125">
        <v>4660447836271</v>
      </c>
      <c r="M17" s="101" t="s">
        <v>2758</v>
      </c>
    </row>
    <row r="18" spans="1:21" ht="21" customHeight="1" x14ac:dyDescent="0.25">
      <c r="A18" s="115" t="s">
        <v>2759</v>
      </c>
      <c r="B18" s="116"/>
      <c r="C18" s="117" t="s">
        <v>3534</v>
      </c>
      <c r="D18" s="118">
        <v>850</v>
      </c>
      <c r="E18" s="119">
        <v>65</v>
      </c>
      <c r="F18" s="119">
        <v>12</v>
      </c>
      <c r="G18" s="120">
        <f>'+'!AI18</f>
        <v>375</v>
      </c>
      <c r="H18" s="121"/>
      <c r="I18" s="122">
        <f t="shared" si="0"/>
        <v>0</v>
      </c>
      <c r="J18" s="123">
        <f t="shared" si="1"/>
        <v>0</v>
      </c>
      <c r="K18" s="124"/>
      <c r="L18" s="125">
        <v>4660447836288</v>
      </c>
      <c r="M18" s="101" t="s">
        <v>2760</v>
      </c>
    </row>
    <row r="19" spans="1:21" ht="17.25" customHeight="1" x14ac:dyDescent="0.25">
      <c r="A19" s="113"/>
      <c r="B19" s="114"/>
      <c r="C19" s="251" t="s">
        <v>2761</v>
      </c>
      <c r="D19" s="251"/>
      <c r="E19" s="251"/>
      <c r="F19" s="251"/>
      <c r="G19" s="251"/>
      <c r="H19" s="251"/>
      <c r="I19" s="251"/>
      <c r="J19" s="251"/>
      <c r="O19" s="100"/>
    </row>
    <row r="20" spans="1:21" ht="22.5" customHeight="1" x14ac:dyDescent="0.25">
      <c r="A20" s="115" t="s">
        <v>2762</v>
      </c>
      <c r="B20" s="116"/>
      <c r="C20" s="189" t="s">
        <v>3539</v>
      </c>
      <c r="D20" s="118">
        <v>800</v>
      </c>
      <c r="E20" s="119">
        <v>65</v>
      </c>
      <c r="F20" s="119">
        <v>12</v>
      </c>
      <c r="G20" s="120">
        <f>'+'!AI20</f>
        <v>292.5</v>
      </c>
      <c r="H20" s="121"/>
      <c r="I20" s="122">
        <f t="shared" ref="I20:I25" si="2">H20*F20</f>
        <v>0</v>
      </c>
      <c r="J20" s="123">
        <f t="shared" ref="J20:J25" si="3">G20*I20</f>
        <v>0</v>
      </c>
      <c r="K20" s="124"/>
      <c r="L20" s="125">
        <v>4660447836356</v>
      </c>
      <c r="M20" s="101" t="s">
        <v>2763</v>
      </c>
    </row>
    <row r="21" spans="1:21" ht="22.5" customHeight="1" x14ac:dyDescent="0.25">
      <c r="A21" s="115" t="s">
        <v>2764</v>
      </c>
      <c r="B21" s="116"/>
      <c r="C21" s="117" t="s">
        <v>2765</v>
      </c>
      <c r="D21" s="118">
        <v>800</v>
      </c>
      <c r="E21" s="119">
        <v>65</v>
      </c>
      <c r="F21" s="119">
        <v>12</v>
      </c>
      <c r="G21" s="120">
        <f>'+'!AI21</f>
        <v>337.5</v>
      </c>
      <c r="H21" s="121"/>
      <c r="I21" s="122">
        <f t="shared" si="2"/>
        <v>0</v>
      </c>
      <c r="J21" s="123">
        <f t="shared" si="3"/>
        <v>0</v>
      </c>
      <c r="K21" s="124"/>
      <c r="L21" s="125">
        <v>4660447836332</v>
      </c>
      <c r="M21" s="101" t="s">
        <v>2766</v>
      </c>
    </row>
    <row r="22" spans="1:21" ht="25.5" customHeight="1" x14ac:dyDescent="0.25">
      <c r="A22" s="115" t="s">
        <v>2767</v>
      </c>
      <c r="B22" s="116"/>
      <c r="C22" s="117" t="s">
        <v>2768</v>
      </c>
      <c r="D22" s="118">
        <v>800</v>
      </c>
      <c r="E22" s="119">
        <v>65</v>
      </c>
      <c r="F22" s="119">
        <v>12</v>
      </c>
      <c r="G22" s="120">
        <f>'+'!AI22</f>
        <v>351.25</v>
      </c>
      <c r="H22" s="121"/>
      <c r="I22" s="122">
        <f>H22*F22</f>
        <v>0</v>
      </c>
      <c r="J22" s="123">
        <f t="shared" si="3"/>
        <v>0</v>
      </c>
      <c r="K22" s="124"/>
      <c r="L22" s="125">
        <v>4660447836240</v>
      </c>
      <c r="M22" s="101" t="s">
        <v>2769</v>
      </c>
    </row>
    <row r="23" spans="1:21" ht="22.5" customHeight="1" x14ac:dyDescent="0.25">
      <c r="A23" s="115" t="s">
        <v>2770</v>
      </c>
      <c r="B23" s="116"/>
      <c r="C23" s="117" t="s">
        <v>2771</v>
      </c>
      <c r="D23" s="118">
        <v>770</v>
      </c>
      <c r="E23" s="119">
        <v>65</v>
      </c>
      <c r="F23" s="119">
        <v>12</v>
      </c>
      <c r="G23" s="120">
        <f>'+'!AI23</f>
        <v>293.75</v>
      </c>
      <c r="H23" s="121"/>
      <c r="I23" s="122">
        <f t="shared" si="2"/>
        <v>0</v>
      </c>
      <c r="J23" s="123">
        <f t="shared" si="3"/>
        <v>0</v>
      </c>
      <c r="K23" s="124"/>
      <c r="L23" s="125">
        <v>4660447836325</v>
      </c>
      <c r="M23" s="101" t="s">
        <v>2772</v>
      </c>
    </row>
    <row r="24" spans="1:21" ht="22.5" customHeight="1" x14ac:dyDescent="0.25">
      <c r="A24" s="115" t="s">
        <v>2773</v>
      </c>
      <c r="B24" s="116"/>
      <c r="C24" s="117" t="s">
        <v>3412</v>
      </c>
      <c r="D24" s="118">
        <v>650</v>
      </c>
      <c r="E24" s="119">
        <v>65</v>
      </c>
      <c r="F24" s="119">
        <v>12</v>
      </c>
      <c r="G24" s="120">
        <f>'+'!AI24</f>
        <v>270</v>
      </c>
      <c r="H24" s="121"/>
      <c r="I24" s="122">
        <f t="shared" si="2"/>
        <v>0</v>
      </c>
      <c r="J24" s="123">
        <f t="shared" si="3"/>
        <v>0</v>
      </c>
      <c r="K24" s="124"/>
      <c r="L24" s="125">
        <v>4660447836318</v>
      </c>
      <c r="M24" s="101" t="s">
        <v>2774</v>
      </c>
    </row>
    <row r="25" spans="1:21" ht="22.5" customHeight="1" x14ac:dyDescent="0.25">
      <c r="A25" s="115" t="s">
        <v>2775</v>
      </c>
      <c r="B25" s="116"/>
      <c r="C25" s="117" t="s">
        <v>3535</v>
      </c>
      <c r="D25" s="118">
        <v>800</v>
      </c>
      <c r="E25" s="119">
        <v>65</v>
      </c>
      <c r="F25" s="119">
        <v>12</v>
      </c>
      <c r="G25" s="120">
        <f>'+'!AI25</f>
        <v>352.5</v>
      </c>
      <c r="H25" s="121"/>
      <c r="I25" s="122">
        <f t="shared" si="2"/>
        <v>0</v>
      </c>
      <c r="J25" s="123">
        <f t="shared" si="3"/>
        <v>0</v>
      </c>
      <c r="K25" s="124"/>
      <c r="L25" s="125">
        <v>4660447836349</v>
      </c>
      <c r="M25" s="101" t="s">
        <v>2776</v>
      </c>
    </row>
    <row r="26" spans="1:21" ht="17.25" customHeight="1" x14ac:dyDescent="0.25">
      <c r="A26" s="113"/>
      <c r="B26" s="116"/>
      <c r="C26" s="251" t="s">
        <v>2777</v>
      </c>
      <c r="D26" s="251"/>
      <c r="E26" s="251"/>
      <c r="F26" s="251"/>
      <c r="G26" s="251"/>
      <c r="H26" s="251"/>
      <c r="I26" s="251"/>
      <c r="J26" s="251"/>
      <c r="O26" s="100"/>
      <c r="P26" s="100"/>
      <c r="Q26" s="100"/>
      <c r="R26" s="100"/>
      <c r="S26" s="100"/>
      <c r="T26" s="100"/>
      <c r="U26" s="100"/>
    </row>
    <row r="27" spans="1:21" ht="25.5" customHeight="1" x14ac:dyDescent="0.25">
      <c r="A27" s="115" t="s">
        <v>2778</v>
      </c>
      <c r="B27" s="116"/>
      <c r="C27" s="117" t="s">
        <v>2779</v>
      </c>
      <c r="D27" s="118">
        <v>850</v>
      </c>
      <c r="E27" s="119">
        <v>65</v>
      </c>
      <c r="F27" s="119">
        <v>12</v>
      </c>
      <c r="G27" s="120">
        <f>'+'!AI27</f>
        <v>475</v>
      </c>
      <c r="H27" s="121"/>
      <c r="I27" s="122">
        <f>H27*F27</f>
        <v>0</v>
      </c>
      <c r="J27" s="123">
        <f>G27*I27</f>
        <v>0</v>
      </c>
      <c r="K27" s="124"/>
      <c r="L27" s="125">
        <v>4660447836387</v>
      </c>
      <c r="M27" s="101" t="s">
        <v>2780</v>
      </c>
    </row>
    <row r="28" spans="1:21" ht="25.5" customHeight="1" x14ac:dyDescent="0.25">
      <c r="A28" s="115" t="s">
        <v>2781</v>
      </c>
      <c r="B28" s="116"/>
      <c r="C28" s="117" t="s">
        <v>2782</v>
      </c>
      <c r="D28" s="118">
        <v>900</v>
      </c>
      <c r="E28" s="119" t="s">
        <v>158</v>
      </c>
      <c r="F28" s="119">
        <v>12</v>
      </c>
      <c r="G28" s="120">
        <f>'+'!AI28</f>
        <v>515</v>
      </c>
      <c r="H28" s="121"/>
      <c r="I28" s="122">
        <f>H28*F28</f>
        <v>0</v>
      </c>
      <c r="J28" s="123">
        <f>G28*I28</f>
        <v>0</v>
      </c>
      <c r="K28" s="124"/>
      <c r="L28" s="125">
        <v>4660447836394</v>
      </c>
      <c r="M28" s="101" t="s">
        <v>2783</v>
      </c>
    </row>
    <row r="29" spans="1:21" ht="25.5" customHeight="1" x14ac:dyDescent="0.25">
      <c r="A29" s="115" t="s">
        <v>2784</v>
      </c>
      <c r="B29" s="116"/>
      <c r="C29" s="117" t="s">
        <v>2785</v>
      </c>
      <c r="D29" s="118">
        <v>900</v>
      </c>
      <c r="E29" s="119" t="s">
        <v>158</v>
      </c>
      <c r="F29" s="119">
        <v>12</v>
      </c>
      <c r="G29" s="120">
        <f>'+'!AI29</f>
        <v>555</v>
      </c>
      <c r="H29" s="121"/>
      <c r="I29" s="122">
        <f>H29*F29</f>
        <v>0</v>
      </c>
      <c r="J29" s="123">
        <f>G29*I29</f>
        <v>0</v>
      </c>
      <c r="K29" s="124"/>
      <c r="L29" s="125">
        <v>4660447836370</v>
      </c>
      <c r="M29" s="101" t="s">
        <v>2786</v>
      </c>
    </row>
    <row r="30" spans="1:21" ht="25.5" customHeight="1" x14ac:dyDescent="0.25">
      <c r="A30" s="115" t="s">
        <v>2787</v>
      </c>
      <c r="B30" s="116"/>
      <c r="C30" s="117" t="s">
        <v>2788</v>
      </c>
      <c r="D30" s="118">
        <v>800</v>
      </c>
      <c r="E30" s="119">
        <v>65</v>
      </c>
      <c r="F30" s="119">
        <v>12</v>
      </c>
      <c r="G30" s="120">
        <f>'+'!AI30</f>
        <v>398.75</v>
      </c>
      <c r="H30" s="121"/>
      <c r="I30" s="122">
        <f>H30*F30</f>
        <v>0</v>
      </c>
      <c r="J30" s="123">
        <f>G30*I30</f>
        <v>0</v>
      </c>
      <c r="K30" s="124"/>
      <c r="L30" s="125">
        <v>4660447836363</v>
      </c>
      <c r="M30" s="101" t="s">
        <v>2789</v>
      </c>
    </row>
    <row r="31" spans="1:21" ht="17.25" customHeight="1" x14ac:dyDescent="0.25">
      <c r="A31" s="113"/>
      <c r="B31" s="116"/>
      <c r="C31" s="251" t="s">
        <v>2790</v>
      </c>
      <c r="D31" s="251"/>
      <c r="E31" s="251"/>
      <c r="F31" s="251"/>
      <c r="G31" s="251"/>
      <c r="H31" s="251"/>
      <c r="I31" s="251"/>
      <c r="J31" s="251"/>
      <c r="O31" s="100"/>
    </row>
    <row r="32" spans="1:21" ht="25.5" customHeight="1" x14ac:dyDescent="0.25">
      <c r="A32" s="115" t="s">
        <v>2791</v>
      </c>
      <c r="B32" s="116"/>
      <c r="C32" s="117" t="s">
        <v>2792</v>
      </c>
      <c r="D32" s="118">
        <v>380</v>
      </c>
      <c r="E32" s="119" t="s">
        <v>2793</v>
      </c>
      <c r="F32" s="119">
        <v>12</v>
      </c>
      <c r="G32" s="120">
        <f>'+'!AI32</f>
        <v>176.25</v>
      </c>
      <c r="H32" s="121"/>
      <c r="I32" s="122">
        <f>H32*F32</f>
        <v>0</v>
      </c>
      <c r="J32" s="123">
        <f>G32*I32</f>
        <v>0</v>
      </c>
      <c r="K32" s="124"/>
      <c r="L32" s="125">
        <v>4660447836189</v>
      </c>
      <c r="M32" s="101" t="s">
        <v>2794</v>
      </c>
    </row>
    <row r="33" spans="1:13" ht="25.5" customHeight="1" x14ac:dyDescent="0.25">
      <c r="A33" s="115" t="s">
        <v>2795</v>
      </c>
      <c r="B33" s="116"/>
      <c r="C33" s="117" t="s">
        <v>2796</v>
      </c>
      <c r="D33" s="118">
        <v>500</v>
      </c>
      <c r="E33" s="119" t="s">
        <v>2797</v>
      </c>
      <c r="F33" s="119">
        <v>12</v>
      </c>
      <c r="G33" s="120">
        <f>'+'!AI33</f>
        <v>220</v>
      </c>
      <c r="H33" s="121"/>
      <c r="I33" s="122">
        <f>H33*F33</f>
        <v>0</v>
      </c>
      <c r="J33" s="123">
        <f>G33*I33</f>
        <v>0</v>
      </c>
      <c r="K33" s="124"/>
      <c r="L33" s="125">
        <v>4660447836196</v>
      </c>
      <c r="M33" s="101" t="s">
        <v>2798</v>
      </c>
    </row>
    <row r="34" spans="1:13" ht="25.5" customHeight="1" x14ac:dyDescent="0.25">
      <c r="A34" s="115" t="s">
        <v>2799</v>
      </c>
      <c r="B34" s="116"/>
      <c r="C34" s="117" t="s">
        <v>2771</v>
      </c>
      <c r="D34" s="118">
        <v>770</v>
      </c>
      <c r="E34" s="119">
        <v>65</v>
      </c>
      <c r="F34" s="119">
        <v>12</v>
      </c>
      <c r="G34" s="120">
        <f>'+'!AI34</f>
        <v>293.75</v>
      </c>
      <c r="H34" s="121"/>
      <c r="I34" s="122">
        <f>H34*F34</f>
        <v>0</v>
      </c>
      <c r="J34" s="123">
        <f>G34*I34</f>
        <v>0</v>
      </c>
      <c r="K34" s="124"/>
      <c r="L34" s="125">
        <v>4660447836202</v>
      </c>
      <c r="M34" s="101" t="s">
        <v>2800</v>
      </c>
    </row>
    <row r="35" spans="1:13" ht="17.25" customHeight="1" x14ac:dyDescent="0.25">
      <c r="A35" s="113"/>
      <c r="B35" s="116"/>
      <c r="C35" s="251" t="s">
        <v>2801</v>
      </c>
      <c r="D35" s="251"/>
      <c r="E35" s="251"/>
      <c r="F35" s="251"/>
      <c r="G35" s="251"/>
      <c r="H35" s="251"/>
      <c r="I35" s="251"/>
      <c r="J35" s="251"/>
    </row>
    <row r="36" spans="1:13" ht="25.5" customHeight="1" x14ac:dyDescent="0.25">
      <c r="A36" s="115" t="s">
        <v>2802</v>
      </c>
      <c r="B36" s="116"/>
      <c r="C36" s="117" t="s">
        <v>2803</v>
      </c>
      <c r="D36" s="118">
        <v>350</v>
      </c>
      <c r="E36" s="119" t="s">
        <v>158</v>
      </c>
      <c r="F36" s="119">
        <v>12</v>
      </c>
      <c r="G36" s="120">
        <f>'+'!AI36</f>
        <v>140</v>
      </c>
      <c r="H36" s="121"/>
      <c r="I36" s="122">
        <f>H36*F36</f>
        <v>0</v>
      </c>
      <c r="J36" s="123">
        <f>G36*I36</f>
        <v>0</v>
      </c>
      <c r="K36" s="124"/>
      <c r="L36" s="125">
        <v>4627147350025</v>
      </c>
      <c r="M36" s="101" t="s">
        <v>2804</v>
      </c>
    </row>
    <row r="37" spans="1:13" ht="17.25" customHeight="1" x14ac:dyDescent="0.25">
      <c r="A37" s="113"/>
      <c r="B37" s="116"/>
      <c r="C37" s="251" t="s">
        <v>2805</v>
      </c>
      <c r="D37" s="251"/>
      <c r="E37" s="251"/>
      <c r="F37" s="251"/>
      <c r="G37" s="251"/>
      <c r="H37" s="251"/>
      <c r="I37" s="251"/>
      <c r="J37" s="251"/>
    </row>
    <row r="38" spans="1:13" ht="26.25" customHeight="1" x14ac:dyDescent="0.25">
      <c r="A38" s="115" t="s">
        <v>2806</v>
      </c>
      <c r="B38" s="116"/>
      <c r="C38" s="117" t="s">
        <v>2807</v>
      </c>
      <c r="D38" s="118">
        <v>80</v>
      </c>
      <c r="E38" s="119" t="s">
        <v>158</v>
      </c>
      <c r="F38" s="119">
        <v>12</v>
      </c>
      <c r="G38" s="120">
        <f>'+'!AI38</f>
        <v>120</v>
      </c>
      <c r="H38" s="121"/>
      <c r="I38" s="122">
        <f t="shared" ref="I38:I51" si="4">H38*F38</f>
        <v>0</v>
      </c>
      <c r="J38" s="123">
        <f t="shared" ref="J38:J51" si="5">G38*I38</f>
        <v>0</v>
      </c>
      <c r="K38" s="124"/>
      <c r="L38" s="125">
        <v>4660447835984</v>
      </c>
      <c r="M38" s="101" t="s">
        <v>2808</v>
      </c>
    </row>
    <row r="39" spans="1:13" ht="26.25" customHeight="1" x14ac:dyDescent="0.25">
      <c r="A39" s="115" t="s">
        <v>2809</v>
      </c>
      <c r="B39" s="116"/>
      <c r="C39" s="117" t="s">
        <v>2810</v>
      </c>
      <c r="D39" s="118">
        <v>80</v>
      </c>
      <c r="E39" s="119" t="s">
        <v>158</v>
      </c>
      <c r="F39" s="119">
        <v>12</v>
      </c>
      <c r="G39" s="120">
        <f>'+'!AI39</f>
        <v>120</v>
      </c>
      <c r="H39" s="121"/>
      <c r="I39" s="122">
        <f t="shared" si="4"/>
        <v>0</v>
      </c>
      <c r="J39" s="123">
        <f t="shared" si="5"/>
        <v>0</v>
      </c>
      <c r="K39" s="124"/>
      <c r="L39" s="125">
        <v>4660447835960</v>
      </c>
      <c r="M39" s="101" t="s">
        <v>2811</v>
      </c>
    </row>
    <row r="40" spans="1:13" ht="26.25" customHeight="1" x14ac:dyDescent="0.25">
      <c r="A40" s="115" t="s">
        <v>2812</v>
      </c>
      <c r="B40" s="116"/>
      <c r="C40" s="117" t="s">
        <v>2813</v>
      </c>
      <c r="D40" s="118">
        <v>80</v>
      </c>
      <c r="E40" s="119" t="s">
        <v>158</v>
      </c>
      <c r="F40" s="119">
        <v>12</v>
      </c>
      <c r="G40" s="120">
        <f>'+'!AI40</f>
        <v>122.5</v>
      </c>
      <c r="H40" s="121"/>
      <c r="I40" s="122">
        <f t="shared" si="4"/>
        <v>0</v>
      </c>
      <c r="J40" s="123">
        <f t="shared" si="5"/>
        <v>0</v>
      </c>
      <c r="K40" s="124"/>
      <c r="L40" s="125">
        <v>4660447835946</v>
      </c>
      <c r="M40" s="101" t="s">
        <v>2814</v>
      </c>
    </row>
    <row r="41" spans="1:13" ht="26.25" customHeight="1" x14ac:dyDescent="0.25">
      <c r="A41" s="115" t="s">
        <v>2815</v>
      </c>
      <c r="B41" s="116"/>
      <c r="C41" s="117" t="s">
        <v>2816</v>
      </c>
      <c r="D41" s="118">
        <v>80</v>
      </c>
      <c r="E41" s="119" t="s">
        <v>158</v>
      </c>
      <c r="F41" s="119">
        <v>12</v>
      </c>
      <c r="G41" s="120">
        <f>'+'!AI41</f>
        <v>122.5</v>
      </c>
      <c r="H41" s="121"/>
      <c r="I41" s="122">
        <f t="shared" si="4"/>
        <v>0</v>
      </c>
      <c r="J41" s="123">
        <f t="shared" si="5"/>
        <v>0</v>
      </c>
      <c r="K41" s="124"/>
      <c r="L41" s="125">
        <v>4660447835922</v>
      </c>
      <c r="M41" s="101" t="s">
        <v>2817</v>
      </c>
    </row>
    <row r="42" spans="1:13" ht="26.25" customHeight="1" x14ac:dyDescent="0.25">
      <c r="A42" s="115" t="s">
        <v>2818</v>
      </c>
      <c r="B42" s="116"/>
      <c r="C42" s="117" t="s">
        <v>2819</v>
      </c>
      <c r="D42" s="118">
        <v>550</v>
      </c>
      <c r="E42" s="119" t="s">
        <v>158</v>
      </c>
      <c r="F42" s="119">
        <v>20</v>
      </c>
      <c r="G42" s="120">
        <f>'+'!AI42</f>
        <v>298.75</v>
      </c>
      <c r="H42" s="121"/>
      <c r="I42" s="122">
        <f t="shared" si="4"/>
        <v>0</v>
      </c>
      <c r="J42" s="123">
        <f t="shared" si="5"/>
        <v>0</v>
      </c>
      <c r="K42" s="124"/>
      <c r="L42" s="125">
        <v>4660447835908</v>
      </c>
      <c r="M42" s="101" t="s">
        <v>2820</v>
      </c>
    </row>
    <row r="43" spans="1:13" ht="26.25" customHeight="1" x14ac:dyDescent="0.25">
      <c r="A43" s="115" t="s">
        <v>2821</v>
      </c>
      <c r="B43" s="116"/>
      <c r="C43" s="117" t="s">
        <v>2822</v>
      </c>
      <c r="D43" s="118">
        <v>430</v>
      </c>
      <c r="E43" s="119" t="s">
        <v>158</v>
      </c>
      <c r="F43" s="119">
        <v>24</v>
      </c>
      <c r="G43" s="120">
        <f>'+'!AI43</f>
        <v>147.5</v>
      </c>
      <c r="H43" s="121"/>
      <c r="I43" s="122">
        <f t="shared" si="4"/>
        <v>0</v>
      </c>
      <c r="J43" s="123">
        <f t="shared" si="5"/>
        <v>0</v>
      </c>
      <c r="K43" s="124"/>
      <c r="L43" s="125">
        <v>4660447835885</v>
      </c>
      <c r="M43" s="101" t="s">
        <v>2823</v>
      </c>
    </row>
    <row r="44" spans="1:13" ht="26.25" customHeight="1" x14ac:dyDescent="0.25">
      <c r="A44" s="115" t="s">
        <v>2824</v>
      </c>
      <c r="B44" s="116"/>
      <c r="C44" s="117" t="s">
        <v>2825</v>
      </c>
      <c r="D44" s="118">
        <v>300</v>
      </c>
      <c r="E44" s="119" t="s">
        <v>158</v>
      </c>
      <c r="F44" s="119">
        <v>24</v>
      </c>
      <c r="G44" s="120">
        <f>'+'!AI44</f>
        <v>150</v>
      </c>
      <c r="H44" s="121"/>
      <c r="I44" s="122">
        <f t="shared" si="4"/>
        <v>0</v>
      </c>
      <c r="J44" s="123">
        <f t="shared" si="5"/>
        <v>0</v>
      </c>
      <c r="K44" s="124"/>
      <c r="L44" s="125">
        <v>4660447835892</v>
      </c>
      <c r="M44" s="101" t="s">
        <v>2826</v>
      </c>
    </row>
    <row r="45" spans="1:13" ht="26.25" customHeight="1" x14ac:dyDescent="0.25">
      <c r="A45" s="115" t="s">
        <v>2827</v>
      </c>
      <c r="B45" s="116"/>
      <c r="C45" s="117" t="s">
        <v>3215</v>
      </c>
      <c r="D45" s="118">
        <v>300</v>
      </c>
      <c r="E45" s="119" t="s">
        <v>158</v>
      </c>
      <c r="F45" s="119">
        <v>24</v>
      </c>
      <c r="G45" s="120">
        <f>'+'!AI45</f>
        <v>131.25</v>
      </c>
      <c r="H45" s="121"/>
      <c r="I45" s="122">
        <f t="shared" si="4"/>
        <v>0</v>
      </c>
      <c r="J45" s="123">
        <f t="shared" si="5"/>
        <v>0</v>
      </c>
      <c r="K45" s="124"/>
      <c r="L45" s="125">
        <v>4660447835915</v>
      </c>
      <c r="M45" s="101" t="s">
        <v>2828</v>
      </c>
    </row>
    <row r="46" spans="1:13" ht="26.25" customHeight="1" x14ac:dyDescent="0.25">
      <c r="A46" s="115" t="s">
        <v>2829</v>
      </c>
      <c r="B46" s="116"/>
      <c r="C46" s="117" t="s">
        <v>2830</v>
      </c>
      <c r="D46" s="118">
        <v>300</v>
      </c>
      <c r="E46" s="119" t="s">
        <v>158</v>
      </c>
      <c r="F46" s="119">
        <v>24</v>
      </c>
      <c r="G46" s="120">
        <f>'+'!AI46</f>
        <v>131.25</v>
      </c>
      <c r="H46" s="121"/>
      <c r="I46" s="122">
        <f t="shared" si="4"/>
        <v>0</v>
      </c>
      <c r="J46" s="123">
        <f t="shared" si="5"/>
        <v>0</v>
      </c>
      <c r="K46" s="124"/>
      <c r="L46" s="125">
        <v>4660447835939</v>
      </c>
      <c r="M46" s="101" t="s">
        <v>2831</v>
      </c>
    </row>
    <row r="47" spans="1:13" ht="26.25" customHeight="1" x14ac:dyDescent="0.25">
      <c r="A47" s="115" t="s">
        <v>2832</v>
      </c>
      <c r="B47" s="116"/>
      <c r="C47" s="117" t="s">
        <v>2833</v>
      </c>
      <c r="D47" s="118">
        <v>300</v>
      </c>
      <c r="E47" s="119" t="s">
        <v>158</v>
      </c>
      <c r="F47" s="119">
        <v>24</v>
      </c>
      <c r="G47" s="120">
        <f>'+'!AI47</f>
        <v>128.75</v>
      </c>
      <c r="H47" s="121"/>
      <c r="I47" s="122">
        <f t="shared" si="4"/>
        <v>0</v>
      </c>
      <c r="J47" s="123">
        <f t="shared" si="5"/>
        <v>0</v>
      </c>
      <c r="K47" s="124"/>
      <c r="L47" s="125">
        <v>4660447835953</v>
      </c>
      <c r="M47" s="101" t="s">
        <v>2834</v>
      </c>
    </row>
    <row r="48" spans="1:13" ht="26.25" customHeight="1" x14ac:dyDescent="0.25">
      <c r="A48" s="115" t="s">
        <v>2835</v>
      </c>
      <c r="B48" s="116"/>
      <c r="C48" s="117" t="s">
        <v>2836</v>
      </c>
      <c r="D48" s="118">
        <v>300</v>
      </c>
      <c r="E48" s="119" t="s">
        <v>158</v>
      </c>
      <c r="F48" s="119">
        <v>24</v>
      </c>
      <c r="G48" s="120">
        <f>'+'!AI48</f>
        <v>128.75</v>
      </c>
      <c r="H48" s="121"/>
      <c r="I48" s="122">
        <f t="shared" si="4"/>
        <v>0</v>
      </c>
      <c r="J48" s="123">
        <f t="shared" si="5"/>
        <v>0</v>
      </c>
      <c r="K48" s="124"/>
      <c r="L48" s="125">
        <v>4660447835977</v>
      </c>
      <c r="M48" s="101" t="s">
        <v>2837</v>
      </c>
    </row>
    <row r="49" spans="1:13" ht="26.25" customHeight="1" x14ac:dyDescent="0.25">
      <c r="A49" s="115" t="s">
        <v>2838</v>
      </c>
      <c r="B49" s="116"/>
      <c r="C49" s="117" t="s">
        <v>2839</v>
      </c>
      <c r="D49" s="118">
        <v>300</v>
      </c>
      <c r="E49" s="119" t="s">
        <v>158</v>
      </c>
      <c r="F49" s="119">
        <v>24</v>
      </c>
      <c r="G49" s="120">
        <f>'+'!AI49</f>
        <v>128.75</v>
      </c>
      <c r="H49" s="121"/>
      <c r="I49" s="122">
        <f t="shared" si="4"/>
        <v>0</v>
      </c>
      <c r="J49" s="123">
        <f t="shared" si="5"/>
        <v>0</v>
      </c>
      <c r="K49" s="124"/>
      <c r="L49" s="125">
        <v>4660447835991</v>
      </c>
      <c r="M49" s="101" t="s">
        <v>2840</v>
      </c>
    </row>
    <row r="50" spans="1:13" ht="26.25" customHeight="1" x14ac:dyDescent="0.25">
      <c r="A50" s="115" t="s">
        <v>2841</v>
      </c>
      <c r="B50" s="116"/>
      <c r="C50" s="117" t="s">
        <v>2842</v>
      </c>
      <c r="D50" s="118">
        <v>80</v>
      </c>
      <c r="E50" s="119" t="s">
        <v>158</v>
      </c>
      <c r="F50" s="119">
        <v>12</v>
      </c>
      <c r="G50" s="120">
        <f>'+'!AI50</f>
        <v>136.25</v>
      </c>
      <c r="H50" s="121"/>
      <c r="I50" s="122">
        <f t="shared" si="4"/>
        <v>0</v>
      </c>
      <c r="J50" s="123">
        <f t="shared" si="5"/>
        <v>0</v>
      </c>
      <c r="K50" s="124"/>
      <c r="L50" s="125">
        <v>4660447835878</v>
      </c>
      <c r="M50" s="101" t="s">
        <v>2843</v>
      </c>
    </row>
    <row r="51" spans="1:13" ht="26.25" customHeight="1" x14ac:dyDescent="0.25">
      <c r="A51" s="115" t="s">
        <v>2844</v>
      </c>
      <c r="B51" s="116"/>
      <c r="C51" s="117" t="s">
        <v>2845</v>
      </c>
      <c r="D51" s="118">
        <v>420</v>
      </c>
      <c r="E51" s="119" t="s">
        <v>158</v>
      </c>
      <c r="F51" s="119">
        <v>24</v>
      </c>
      <c r="G51" s="120">
        <f>'+'!AI51</f>
        <v>136.25</v>
      </c>
      <c r="H51" s="121"/>
      <c r="I51" s="122">
        <f t="shared" si="4"/>
        <v>0</v>
      </c>
      <c r="J51" s="123">
        <f t="shared" si="5"/>
        <v>0</v>
      </c>
      <c r="K51" s="124"/>
      <c r="L51" s="125">
        <v>4660447835861</v>
      </c>
      <c r="M51" s="101" t="s">
        <v>2846</v>
      </c>
    </row>
    <row r="52" spans="1:13" ht="17.25" customHeight="1" x14ac:dyDescent="0.25">
      <c r="A52" s="113"/>
      <c r="B52" s="116"/>
      <c r="C52" s="251" t="s">
        <v>2847</v>
      </c>
      <c r="D52" s="251"/>
      <c r="E52" s="251"/>
      <c r="F52" s="251"/>
      <c r="G52" s="251"/>
      <c r="H52" s="251"/>
      <c r="I52" s="251"/>
      <c r="J52" s="251"/>
    </row>
    <row r="53" spans="1:13" ht="25.5" customHeight="1" x14ac:dyDescent="0.25">
      <c r="A53" s="115" t="s">
        <v>2848</v>
      </c>
      <c r="B53" s="116"/>
      <c r="C53" s="117" t="s">
        <v>2849</v>
      </c>
      <c r="D53" s="118">
        <v>870</v>
      </c>
      <c r="E53" s="119" t="s">
        <v>158</v>
      </c>
      <c r="F53" s="119">
        <v>20</v>
      </c>
      <c r="G53" s="120">
        <f>'+'!AI53</f>
        <v>315</v>
      </c>
      <c r="H53" s="121"/>
      <c r="I53" s="122">
        <f t="shared" ref="I53:I59" si="6">H53*F53</f>
        <v>0</v>
      </c>
      <c r="J53" s="123">
        <f t="shared" ref="J53:J59" si="7">G53*I53</f>
        <v>0</v>
      </c>
      <c r="K53" s="124"/>
      <c r="L53" s="125">
        <v>4660447836110</v>
      </c>
      <c r="M53" s="101" t="s">
        <v>2850</v>
      </c>
    </row>
    <row r="54" spans="1:13" ht="25.5" customHeight="1" x14ac:dyDescent="0.25">
      <c r="A54" s="115" t="s">
        <v>2851</v>
      </c>
      <c r="B54" s="116"/>
      <c r="C54" s="117" t="s">
        <v>2852</v>
      </c>
      <c r="D54" s="118">
        <v>870</v>
      </c>
      <c r="E54" s="119" t="s">
        <v>158</v>
      </c>
      <c r="F54" s="119">
        <v>20</v>
      </c>
      <c r="G54" s="120">
        <f>'+'!AI54</f>
        <v>315</v>
      </c>
      <c r="H54" s="121"/>
      <c r="I54" s="122">
        <f t="shared" si="6"/>
        <v>0</v>
      </c>
      <c r="J54" s="123">
        <f t="shared" si="7"/>
        <v>0</v>
      </c>
      <c r="K54" s="124"/>
      <c r="L54" s="125">
        <v>4660447836127</v>
      </c>
      <c r="M54" s="101" t="s">
        <v>2853</v>
      </c>
    </row>
    <row r="55" spans="1:13" ht="25.5" customHeight="1" x14ac:dyDescent="0.25">
      <c r="A55" s="115" t="s">
        <v>2854</v>
      </c>
      <c r="B55" s="116"/>
      <c r="C55" s="117" t="s">
        <v>2855</v>
      </c>
      <c r="D55" s="118">
        <v>870</v>
      </c>
      <c r="E55" s="119" t="s">
        <v>158</v>
      </c>
      <c r="F55" s="119">
        <v>20</v>
      </c>
      <c r="G55" s="120">
        <f>'+'!AI55</f>
        <v>315</v>
      </c>
      <c r="H55" s="121"/>
      <c r="I55" s="122">
        <f t="shared" si="6"/>
        <v>0</v>
      </c>
      <c r="J55" s="123">
        <f t="shared" si="7"/>
        <v>0</v>
      </c>
      <c r="K55" s="124"/>
      <c r="L55" s="125">
        <v>4660447836103</v>
      </c>
      <c r="M55" s="101" t="s">
        <v>2856</v>
      </c>
    </row>
    <row r="56" spans="1:13" ht="25.5" customHeight="1" x14ac:dyDescent="0.25">
      <c r="A56" s="115" t="s">
        <v>2857</v>
      </c>
      <c r="B56" s="116"/>
      <c r="C56" s="117" t="s">
        <v>2858</v>
      </c>
      <c r="D56" s="118">
        <v>870</v>
      </c>
      <c r="E56" s="119" t="s">
        <v>158</v>
      </c>
      <c r="F56" s="119">
        <v>20</v>
      </c>
      <c r="G56" s="120">
        <f>'+'!AI56</f>
        <v>341.25</v>
      </c>
      <c r="H56" s="121"/>
      <c r="I56" s="122">
        <f t="shared" si="6"/>
        <v>0</v>
      </c>
      <c r="J56" s="123">
        <f t="shared" si="7"/>
        <v>0</v>
      </c>
      <c r="K56" s="124"/>
      <c r="L56" s="125">
        <v>4660447836011</v>
      </c>
      <c r="M56" s="101" t="s">
        <v>2859</v>
      </c>
    </row>
    <row r="57" spans="1:13" ht="25.5" customHeight="1" x14ac:dyDescent="0.25">
      <c r="A57" s="115" t="s">
        <v>2860</v>
      </c>
      <c r="B57" s="116"/>
      <c r="C57" s="117" t="s">
        <v>2861</v>
      </c>
      <c r="D57" s="118">
        <v>370</v>
      </c>
      <c r="E57" s="119" t="s">
        <v>158</v>
      </c>
      <c r="F57" s="119">
        <v>24</v>
      </c>
      <c r="G57" s="120">
        <f>'+'!AI57</f>
        <v>298.75</v>
      </c>
      <c r="H57" s="121"/>
      <c r="I57" s="122">
        <f t="shared" si="6"/>
        <v>0</v>
      </c>
      <c r="J57" s="123">
        <f t="shared" si="7"/>
        <v>0</v>
      </c>
      <c r="K57" s="124"/>
      <c r="L57" s="125">
        <v>4660447836134</v>
      </c>
      <c r="M57" s="101" t="s">
        <v>2862</v>
      </c>
    </row>
    <row r="58" spans="1:13" ht="25.5" customHeight="1" x14ac:dyDescent="0.25">
      <c r="A58" s="115" t="s">
        <v>2863</v>
      </c>
      <c r="B58" s="116"/>
      <c r="C58" s="117" t="s">
        <v>2864</v>
      </c>
      <c r="D58" s="118">
        <v>300</v>
      </c>
      <c r="E58" s="119" t="s">
        <v>158</v>
      </c>
      <c r="F58" s="119">
        <v>24</v>
      </c>
      <c r="G58" s="120">
        <f>'+'!AI58</f>
        <v>206.25</v>
      </c>
      <c r="H58" s="121"/>
      <c r="I58" s="122">
        <f t="shared" si="6"/>
        <v>0</v>
      </c>
      <c r="J58" s="123">
        <f t="shared" si="7"/>
        <v>0</v>
      </c>
      <c r="K58" s="124"/>
      <c r="L58" s="125">
        <v>4660447836141</v>
      </c>
      <c r="M58" s="101" t="s">
        <v>2865</v>
      </c>
    </row>
    <row r="59" spans="1:13" ht="25.5" customHeight="1" x14ac:dyDescent="0.25">
      <c r="A59" s="115" t="s">
        <v>2866</v>
      </c>
      <c r="B59" s="116"/>
      <c r="C59" s="117" t="s">
        <v>2867</v>
      </c>
      <c r="D59" s="118">
        <v>300</v>
      </c>
      <c r="E59" s="119" t="s">
        <v>158</v>
      </c>
      <c r="F59" s="119">
        <v>24</v>
      </c>
      <c r="G59" s="120">
        <f>'+'!AI59</f>
        <v>206.25</v>
      </c>
      <c r="H59" s="121"/>
      <c r="I59" s="122">
        <f t="shared" si="6"/>
        <v>0</v>
      </c>
      <c r="J59" s="123">
        <f t="shared" si="7"/>
        <v>0</v>
      </c>
      <c r="K59" s="124"/>
      <c r="L59" s="125">
        <v>4660447836158</v>
      </c>
      <c r="M59" s="101" t="s">
        <v>2868</v>
      </c>
    </row>
    <row r="60" spans="1:13" ht="17.25" customHeight="1" x14ac:dyDescent="0.25">
      <c r="A60" s="113"/>
      <c r="B60" s="116"/>
      <c r="C60" s="251" t="s">
        <v>2869</v>
      </c>
      <c r="D60" s="251"/>
      <c r="E60" s="251"/>
      <c r="F60" s="251"/>
      <c r="G60" s="251"/>
      <c r="H60" s="251"/>
      <c r="I60" s="251"/>
      <c r="J60" s="251"/>
    </row>
    <row r="61" spans="1:13" ht="27" customHeight="1" x14ac:dyDescent="0.25">
      <c r="A61" s="115" t="s">
        <v>2870</v>
      </c>
      <c r="B61" s="116"/>
      <c r="C61" s="117" t="s">
        <v>2871</v>
      </c>
      <c r="D61" s="118">
        <v>390</v>
      </c>
      <c r="E61" s="119" t="s">
        <v>158</v>
      </c>
      <c r="F61" s="119">
        <v>24</v>
      </c>
      <c r="G61" s="120">
        <f>'+'!AI61</f>
        <v>185</v>
      </c>
      <c r="H61" s="121"/>
      <c r="I61" s="122">
        <f>H61*F61</f>
        <v>0</v>
      </c>
      <c r="J61" s="123">
        <f>G61*I61</f>
        <v>0</v>
      </c>
      <c r="K61" s="124"/>
      <c r="L61" s="125">
        <v>4627181328561</v>
      </c>
      <c r="M61" s="101" t="s">
        <v>2872</v>
      </c>
    </row>
    <row r="62" spans="1:13" ht="27" customHeight="1" x14ac:dyDescent="0.25">
      <c r="A62" s="115" t="s">
        <v>2873</v>
      </c>
      <c r="B62" s="116"/>
      <c r="C62" s="117" t="s">
        <v>2874</v>
      </c>
      <c r="D62" s="118">
        <v>450</v>
      </c>
      <c r="E62" s="119" t="s">
        <v>158</v>
      </c>
      <c r="F62" s="119">
        <v>24</v>
      </c>
      <c r="G62" s="120">
        <f>'+'!AI62</f>
        <v>185</v>
      </c>
      <c r="H62" s="121"/>
      <c r="I62" s="122">
        <f>H62*F62</f>
        <v>0</v>
      </c>
      <c r="J62" s="123">
        <f>G62*I62</f>
        <v>0</v>
      </c>
      <c r="K62" s="124"/>
      <c r="L62" s="125">
        <v>4673743522847</v>
      </c>
      <c r="M62" s="101" t="s">
        <v>2875</v>
      </c>
    </row>
    <row r="63" spans="1:13" ht="27" customHeight="1" x14ac:dyDescent="0.25">
      <c r="A63" s="115" t="s">
        <v>2876</v>
      </c>
      <c r="B63" s="116"/>
      <c r="C63" s="117" t="s">
        <v>2877</v>
      </c>
      <c r="D63" s="118">
        <v>360</v>
      </c>
      <c r="E63" s="119" t="s">
        <v>158</v>
      </c>
      <c r="F63" s="119">
        <v>24</v>
      </c>
      <c r="G63" s="120">
        <f>'+'!AI63</f>
        <v>356.25</v>
      </c>
      <c r="H63" s="121"/>
      <c r="I63" s="122">
        <f>H63*F63</f>
        <v>0</v>
      </c>
      <c r="J63" s="123">
        <f>G63*I63</f>
        <v>0</v>
      </c>
      <c r="K63" s="124"/>
      <c r="L63" s="125">
        <v>4660447836004</v>
      </c>
      <c r="M63" s="101" t="s">
        <v>2878</v>
      </c>
    </row>
    <row r="64" spans="1:13" ht="17.25" customHeight="1" x14ac:dyDescent="0.25">
      <c r="A64" s="113"/>
      <c r="B64" s="116"/>
      <c r="C64" s="251" t="s">
        <v>2879</v>
      </c>
      <c r="D64" s="251"/>
      <c r="E64" s="251"/>
      <c r="F64" s="251"/>
      <c r="G64" s="251"/>
      <c r="H64" s="251"/>
      <c r="I64" s="251"/>
      <c r="J64" s="251"/>
    </row>
    <row r="65" spans="1:13" ht="27" customHeight="1" x14ac:dyDescent="0.25">
      <c r="A65" s="115" t="s">
        <v>2880</v>
      </c>
      <c r="B65" s="116"/>
      <c r="C65" s="117" t="s">
        <v>3413</v>
      </c>
      <c r="D65" s="118">
        <v>7000</v>
      </c>
      <c r="E65" s="119" t="s">
        <v>158</v>
      </c>
      <c r="F65" s="119">
        <v>1</v>
      </c>
      <c r="G65" s="120">
        <f>'+'!AI65</f>
        <v>1265</v>
      </c>
      <c r="H65" s="121"/>
      <c r="I65" s="122">
        <f>H65*F65</f>
        <v>0</v>
      </c>
      <c r="J65" s="123">
        <f>G65*I65</f>
        <v>0</v>
      </c>
      <c r="K65" s="124"/>
      <c r="L65" s="125">
        <v>4660447836035</v>
      </c>
      <c r="M65" s="101" t="s">
        <v>158</v>
      </c>
    </row>
    <row r="66" spans="1:13" ht="27" customHeight="1" x14ac:dyDescent="0.25">
      <c r="A66" s="115" t="s">
        <v>2881</v>
      </c>
      <c r="B66" s="116"/>
      <c r="C66" s="117" t="s">
        <v>3414</v>
      </c>
      <c r="D66" s="118">
        <v>7000</v>
      </c>
      <c r="E66" s="119" t="s">
        <v>158</v>
      </c>
      <c r="F66" s="119">
        <v>1</v>
      </c>
      <c r="G66" s="120">
        <f>'+'!AI66</f>
        <v>1265</v>
      </c>
      <c r="H66" s="121"/>
      <c r="I66" s="122">
        <f>H66*F66</f>
        <v>0</v>
      </c>
      <c r="J66" s="123">
        <f>G66*I66</f>
        <v>0</v>
      </c>
      <c r="K66" s="124"/>
      <c r="L66" s="125">
        <v>4660447836059</v>
      </c>
      <c r="M66" s="101" t="s">
        <v>158</v>
      </c>
    </row>
    <row r="67" spans="1:13" ht="27" customHeight="1" x14ac:dyDescent="0.25">
      <c r="A67" s="115" t="s">
        <v>2882</v>
      </c>
      <c r="B67" s="116"/>
      <c r="C67" s="117" t="s">
        <v>3415</v>
      </c>
      <c r="D67" s="118">
        <v>930</v>
      </c>
      <c r="E67" s="119" t="s">
        <v>158</v>
      </c>
      <c r="F67" s="119">
        <v>20</v>
      </c>
      <c r="G67" s="120">
        <f>'+'!AI67</f>
        <v>206.25</v>
      </c>
      <c r="H67" s="121"/>
      <c r="I67" s="122">
        <f>H67*F67</f>
        <v>0</v>
      </c>
      <c r="J67" s="123">
        <f>G67*I67</f>
        <v>0</v>
      </c>
      <c r="K67" s="124"/>
      <c r="L67" s="125">
        <v>4660447836028</v>
      </c>
      <c r="M67" s="101" t="s">
        <v>2883</v>
      </c>
    </row>
    <row r="68" spans="1:13" ht="27" customHeight="1" x14ac:dyDescent="0.25">
      <c r="A68" s="115" t="s">
        <v>2884</v>
      </c>
      <c r="B68" s="116"/>
      <c r="C68" s="117" t="s">
        <v>3416</v>
      </c>
      <c r="D68" s="118">
        <v>930</v>
      </c>
      <c r="E68" s="119" t="s">
        <v>158</v>
      </c>
      <c r="F68" s="119">
        <v>20</v>
      </c>
      <c r="G68" s="120">
        <f>'+'!AI68</f>
        <v>206.25</v>
      </c>
      <c r="H68" s="121"/>
      <c r="I68" s="122">
        <f>H68*F68</f>
        <v>0</v>
      </c>
      <c r="J68" s="123">
        <f>G68*I68</f>
        <v>0</v>
      </c>
      <c r="K68" s="124"/>
      <c r="L68" s="125">
        <v>4660447836042</v>
      </c>
      <c r="M68" s="101" t="s">
        <v>2885</v>
      </c>
    </row>
    <row r="69" spans="1:13" ht="17.25" customHeight="1" x14ac:dyDescent="0.25">
      <c r="A69" s="113"/>
      <c r="B69" s="116"/>
      <c r="C69" s="251" t="s">
        <v>2886</v>
      </c>
      <c r="D69" s="251"/>
      <c r="E69" s="251"/>
      <c r="F69" s="251"/>
      <c r="G69" s="251"/>
      <c r="H69" s="251"/>
      <c r="I69" s="251"/>
      <c r="J69" s="251"/>
    </row>
    <row r="70" spans="1:13" ht="27" customHeight="1" x14ac:dyDescent="0.25">
      <c r="A70" s="115" t="s">
        <v>2887</v>
      </c>
      <c r="B70" s="116"/>
      <c r="C70" s="117" t="s">
        <v>3417</v>
      </c>
      <c r="D70" s="118">
        <v>7000</v>
      </c>
      <c r="E70" s="119" t="s">
        <v>158</v>
      </c>
      <c r="F70" s="119">
        <v>1</v>
      </c>
      <c r="G70" s="120">
        <f>'+'!AI70</f>
        <v>1280</v>
      </c>
      <c r="H70" s="121"/>
      <c r="I70" s="122">
        <f>H70*F70</f>
        <v>0</v>
      </c>
      <c r="J70" s="123">
        <f>G70*I70</f>
        <v>0</v>
      </c>
      <c r="K70" s="124"/>
      <c r="L70" s="125">
        <v>4660447836073</v>
      </c>
      <c r="M70" s="101" t="s">
        <v>158</v>
      </c>
    </row>
    <row r="71" spans="1:13" ht="27" customHeight="1" x14ac:dyDescent="0.25">
      <c r="A71" s="115" t="s">
        <v>2888</v>
      </c>
      <c r="B71" s="116"/>
      <c r="C71" s="117" t="s">
        <v>3418</v>
      </c>
      <c r="D71" s="118">
        <v>7000</v>
      </c>
      <c r="E71" s="119" t="s">
        <v>158</v>
      </c>
      <c r="F71" s="119">
        <v>1</v>
      </c>
      <c r="G71" s="120">
        <f>'+'!AI71</f>
        <v>1280</v>
      </c>
      <c r="H71" s="121"/>
      <c r="I71" s="122">
        <f>H71*F71</f>
        <v>0</v>
      </c>
      <c r="J71" s="123">
        <f>G71*I71</f>
        <v>0</v>
      </c>
      <c r="K71" s="124"/>
      <c r="L71" s="125">
        <v>4660447836097</v>
      </c>
      <c r="M71" s="101" t="s">
        <v>158</v>
      </c>
    </row>
    <row r="72" spans="1:13" ht="27" customHeight="1" x14ac:dyDescent="0.25">
      <c r="A72" s="115" t="s">
        <v>2889</v>
      </c>
      <c r="B72" s="116"/>
      <c r="C72" s="117" t="s">
        <v>3419</v>
      </c>
      <c r="D72" s="118">
        <v>930</v>
      </c>
      <c r="E72" s="119" t="s">
        <v>158</v>
      </c>
      <c r="F72" s="119">
        <v>20</v>
      </c>
      <c r="G72" s="120">
        <f>'+'!AI72</f>
        <v>206.25</v>
      </c>
      <c r="H72" s="121"/>
      <c r="I72" s="122">
        <f>H72*F72</f>
        <v>0</v>
      </c>
      <c r="J72" s="123">
        <f>G72*I72</f>
        <v>0</v>
      </c>
      <c r="K72" s="124"/>
      <c r="L72" s="125">
        <v>4660447836066</v>
      </c>
      <c r="M72" s="101" t="s">
        <v>2890</v>
      </c>
    </row>
    <row r="73" spans="1:13" ht="27" customHeight="1" x14ac:dyDescent="0.25">
      <c r="A73" s="115" t="s">
        <v>2891</v>
      </c>
      <c r="B73" s="116"/>
      <c r="C73" s="117" t="s">
        <v>3420</v>
      </c>
      <c r="D73" s="118">
        <v>930</v>
      </c>
      <c r="E73" s="119" t="s">
        <v>158</v>
      </c>
      <c r="F73" s="119">
        <v>20</v>
      </c>
      <c r="G73" s="120">
        <f>'+'!AI73</f>
        <v>206.25</v>
      </c>
      <c r="H73" s="121"/>
      <c r="I73" s="122">
        <f>H73*F73</f>
        <v>0</v>
      </c>
      <c r="J73" s="123">
        <f>G73*I73</f>
        <v>0</v>
      </c>
      <c r="K73" s="124"/>
      <c r="L73" s="125">
        <v>4660447836080</v>
      </c>
      <c r="M73" s="101" t="s">
        <v>2892</v>
      </c>
    </row>
    <row r="74" spans="1:13" ht="17.25" customHeight="1" x14ac:dyDescent="0.25">
      <c r="A74" s="113"/>
      <c r="B74" s="116"/>
      <c r="C74" s="251" t="s">
        <v>2893</v>
      </c>
      <c r="D74" s="251"/>
      <c r="E74" s="251"/>
      <c r="F74" s="251"/>
      <c r="G74" s="251"/>
      <c r="H74" s="251"/>
      <c r="I74" s="251"/>
      <c r="J74" s="251"/>
    </row>
    <row r="75" spans="1:13" ht="18.75" customHeight="1" x14ac:dyDescent="0.25">
      <c r="A75" s="115" t="s">
        <v>2894</v>
      </c>
      <c r="B75" s="116"/>
      <c r="C75" s="117" t="s">
        <v>2895</v>
      </c>
      <c r="D75" s="118">
        <v>310</v>
      </c>
      <c r="E75" s="119" t="s">
        <v>158</v>
      </c>
      <c r="F75" s="119">
        <v>12</v>
      </c>
      <c r="G75" s="120">
        <f>'+'!AI75</f>
        <v>172.5</v>
      </c>
      <c r="H75" s="121"/>
      <c r="I75" s="122">
        <f t="shared" ref="I75:I113" si="8">H75*F75</f>
        <v>0</v>
      </c>
      <c r="J75" s="123">
        <f t="shared" ref="J75:J113" si="9">G75*I75</f>
        <v>0</v>
      </c>
      <c r="K75" s="124"/>
      <c r="L75" s="125">
        <v>4673759126800</v>
      </c>
      <c r="M75" s="125">
        <v>4673759126817</v>
      </c>
    </row>
    <row r="76" spans="1:13" ht="18.75" customHeight="1" x14ac:dyDescent="0.25">
      <c r="A76" s="115" t="s">
        <v>2896</v>
      </c>
      <c r="B76" s="116"/>
      <c r="C76" s="117" t="s">
        <v>2897</v>
      </c>
      <c r="D76" s="118">
        <v>310</v>
      </c>
      <c r="E76" s="119" t="s">
        <v>158</v>
      </c>
      <c r="F76" s="119">
        <v>12</v>
      </c>
      <c r="G76" s="120">
        <f>'+'!AI76</f>
        <v>172.5</v>
      </c>
      <c r="H76" s="121"/>
      <c r="I76" s="122">
        <f t="shared" si="8"/>
        <v>0</v>
      </c>
      <c r="J76" s="123">
        <f t="shared" si="9"/>
        <v>0</v>
      </c>
      <c r="K76" s="124"/>
      <c r="L76" s="125">
        <v>4673759126749</v>
      </c>
      <c r="M76" s="125">
        <v>4673759126756</v>
      </c>
    </row>
    <row r="77" spans="1:13" ht="18.75" customHeight="1" x14ac:dyDescent="0.25">
      <c r="A77" s="115" t="s">
        <v>2898</v>
      </c>
      <c r="B77" s="116"/>
      <c r="C77" s="117" t="s">
        <v>2899</v>
      </c>
      <c r="D77" s="118">
        <v>310</v>
      </c>
      <c r="E77" s="119" t="s">
        <v>158</v>
      </c>
      <c r="F77" s="119">
        <v>12</v>
      </c>
      <c r="G77" s="120">
        <f>'+'!AI77</f>
        <v>172.5</v>
      </c>
      <c r="H77" s="121"/>
      <c r="I77" s="122">
        <f t="shared" si="8"/>
        <v>0</v>
      </c>
      <c r="J77" s="123">
        <f t="shared" si="9"/>
        <v>0</v>
      </c>
      <c r="K77" s="124"/>
      <c r="L77" s="125">
        <v>4673759126763</v>
      </c>
      <c r="M77" s="125">
        <v>4673759126770</v>
      </c>
    </row>
    <row r="78" spans="1:13" ht="18.75" customHeight="1" x14ac:dyDescent="0.25">
      <c r="A78" s="115" t="s">
        <v>2900</v>
      </c>
      <c r="B78" s="116"/>
      <c r="C78" s="117" t="s">
        <v>2901</v>
      </c>
      <c r="D78" s="118">
        <v>310</v>
      </c>
      <c r="E78" s="119" t="s">
        <v>158</v>
      </c>
      <c r="F78" s="119">
        <v>12</v>
      </c>
      <c r="G78" s="120">
        <f>'+'!AI78</f>
        <v>172.5</v>
      </c>
      <c r="H78" s="121"/>
      <c r="I78" s="122">
        <f t="shared" si="8"/>
        <v>0</v>
      </c>
      <c r="J78" s="123">
        <f t="shared" si="9"/>
        <v>0</v>
      </c>
      <c r="K78" s="124"/>
      <c r="L78" s="125">
        <v>4673759126886</v>
      </c>
      <c r="M78" s="125">
        <v>4673759126893</v>
      </c>
    </row>
    <row r="79" spans="1:13" ht="18.75" customHeight="1" x14ac:dyDescent="0.25">
      <c r="A79" s="115" t="s">
        <v>2902</v>
      </c>
      <c r="B79" s="116"/>
      <c r="C79" s="117" t="s">
        <v>2903</v>
      </c>
      <c r="D79" s="118">
        <v>310</v>
      </c>
      <c r="E79" s="119" t="s">
        <v>158</v>
      </c>
      <c r="F79" s="119">
        <v>12</v>
      </c>
      <c r="G79" s="120">
        <f>'+'!AI79</f>
        <v>172.5</v>
      </c>
      <c r="H79" s="121"/>
      <c r="I79" s="122">
        <f t="shared" si="8"/>
        <v>0</v>
      </c>
      <c r="J79" s="123">
        <f t="shared" si="9"/>
        <v>0</v>
      </c>
      <c r="K79" s="124"/>
      <c r="L79" s="125">
        <v>4673759126862</v>
      </c>
      <c r="M79" s="125">
        <v>4673759126879</v>
      </c>
    </row>
    <row r="80" spans="1:13" ht="18.75" customHeight="1" x14ac:dyDescent="0.25">
      <c r="A80" s="115" t="s">
        <v>2904</v>
      </c>
      <c r="B80" s="116"/>
      <c r="C80" s="117" t="s">
        <v>2905</v>
      </c>
      <c r="D80" s="118">
        <v>310</v>
      </c>
      <c r="E80" s="119" t="s">
        <v>158</v>
      </c>
      <c r="F80" s="119">
        <v>12</v>
      </c>
      <c r="G80" s="120">
        <f>'+'!AI80</f>
        <v>172.5</v>
      </c>
      <c r="H80" s="121"/>
      <c r="I80" s="122">
        <f t="shared" si="8"/>
        <v>0</v>
      </c>
      <c r="J80" s="123">
        <f t="shared" si="9"/>
        <v>0</v>
      </c>
      <c r="K80" s="124"/>
      <c r="L80" s="125">
        <v>4673759126909</v>
      </c>
      <c r="M80" s="125">
        <v>4673759126916</v>
      </c>
    </row>
    <row r="81" spans="1:13" ht="18.75" customHeight="1" x14ac:dyDescent="0.25">
      <c r="A81" s="115" t="s">
        <v>2906</v>
      </c>
      <c r="B81" s="116"/>
      <c r="C81" s="117" t="s">
        <v>2907</v>
      </c>
      <c r="D81" s="118">
        <v>310</v>
      </c>
      <c r="E81" s="119" t="s">
        <v>158</v>
      </c>
      <c r="F81" s="119">
        <v>12</v>
      </c>
      <c r="G81" s="120">
        <f>'+'!AI81</f>
        <v>172.5</v>
      </c>
      <c r="H81" s="121"/>
      <c r="I81" s="122">
        <f t="shared" si="8"/>
        <v>0</v>
      </c>
      <c r="J81" s="123">
        <f t="shared" si="9"/>
        <v>0</v>
      </c>
      <c r="K81" s="124"/>
      <c r="L81" s="125">
        <v>4673759126701</v>
      </c>
      <c r="M81" s="125">
        <v>4673759126718</v>
      </c>
    </row>
    <row r="82" spans="1:13" ht="18.75" customHeight="1" x14ac:dyDescent="0.25">
      <c r="A82" s="115" t="s">
        <v>2908</v>
      </c>
      <c r="B82" s="116"/>
      <c r="C82" s="117" t="s">
        <v>2909</v>
      </c>
      <c r="D82" s="118">
        <v>310</v>
      </c>
      <c r="E82" s="119" t="s">
        <v>158</v>
      </c>
      <c r="F82" s="119">
        <v>12</v>
      </c>
      <c r="G82" s="120">
        <f>'+'!AI82</f>
        <v>172.5</v>
      </c>
      <c r="H82" s="121"/>
      <c r="I82" s="122">
        <f t="shared" si="8"/>
        <v>0</v>
      </c>
      <c r="J82" s="123">
        <f t="shared" si="9"/>
        <v>0</v>
      </c>
      <c r="K82" s="124"/>
      <c r="L82" s="125">
        <v>4673759126725</v>
      </c>
      <c r="M82" s="125">
        <v>4673759126732</v>
      </c>
    </row>
    <row r="83" spans="1:13" ht="18.75" customHeight="1" x14ac:dyDescent="0.25">
      <c r="A83" s="115" t="s">
        <v>2910</v>
      </c>
      <c r="B83" s="116"/>
      <c r="C83" s="117" t="s">
        <v>2911</v>
      </c>
      <c r="D83" s="118">
        <v>310</v>
      </c>
      <c r="E83" s="119" t="s">
        <v>158</v>
      </c>
      <c r="F83" s="119">
        <v>12</v>
      </c>
      <c r="G83" s="120">
        <f>'+'!AI83</f>
        <v>172.5</v>
      </c>
      <c r="H83" s="121"/>
      <c r="I83" s="122">
        <f t="shared" si="8"/>
        <v>0</v>
      </c>
      <c r="J83" s="123">
        <f t="shared" si="9"/>
        <v>0</v>
      </c>
      <c r="K83" s="124"/>
      <c r="L83" s="125">
        <v>4673759126664</v>
      </c>
      <c r="M83" s="125">
        <v>4673759126671</v>
      </c>
    </row>
    <row r="84" spans="1:13" ht="18.75" customHeight="1" x14ac:dyDescent="0.25">
      <c r="A84" s="115" t="s">
        <v>2912</v>
      </c>
      <c r="B84" s="116"/>
      <c r="C84" s="117" t="s">
        <v>2913</v>
      </c>
      <c r="D84" s="118">
        <v>310</v>
      </c>
      <c r="E84" s="119" t="s">
        <v>158</v>
      </c>
      <c r="F84" s="119">
        <v>12</v>
      </c>
      <c r="G84" s="120">
        <f>'+'!AI84</f>
        <v>172.5</v>
      </c>
      <c r="H84" s="121"/>
      <c r="I84" s="122">
        <f t="shared" si="8"/>
        <v>0</v>
      </c>
      <c r="J84" s="123">
        <f t="shared" si="9"/>
        <v>0</v>
      </c>
      <c r="K84" s="124"/>
      <c r="L84" s="125">
        <v>4673759126688</v>
      </c>
      <c r="M84" s="125">
        <v>4673759126695</v>
      </c>
    </row>
    <row r="85" spans="1:13" ht="18.75" customHeight="1" x14ac:dyDescent="0.25">
      <c r="A85" s="115" t="s">
        <v>2914</v>
      </c>
      <c r="B85" s="116"/>
      <c r="C85" s="117" t="s">
        <v>2915</v>
      </c>
      <c r="D85" s="118">
        <v>310</v>
      </c>
      <c r="E85" s="119" t="s">
        <v>158</v>
      </c>
      <c r="F85" s="119">
        <v>12</v>
      </c>
      <c r="G85" s="120">
        <f>'+'!AI85</f>
        <v>172.5</v>
      </c>
      <c r="H85" s="121"/>
      <c r="I85" s="122">
        <f t="shared" si="8"/>
        <v>0</v>
      </c>
      <c r="J85" s="123">
        <f t="shared" si="9"/>
        <v>0</v>
      </c>
      <c r="K85" s="124"/>
      <c r="L85" s="125">
        <v>4673759127340</v>
      </c>
      <c r="M85" s="125">
        <v>4673759127357</v>
      </c>
    </row>
    <row r="86" spans="1:13" ht="18.75" customHeight="1" x14ac:dyDescent="0.25">
      <c r="A86" s="115" t="s">
        <v>2916</v>
      </c>
      <c r="B86" s="116"/>
      <c r="C86" s="117" t="s">
        <v>2917</v>
      </c>
      <c r="D86" s="118">
        <v>310</v>
      </c>
      <c r="E86" s="119" t="s">
        <v>158</v>
      </c>
      <c r="F86" s="119">
        <v>12</v>
      </c>
      <c r="G86" s="120">
        <f>'+'!AI86</f>
        <v>172.5</v>
      </c>
      <c r="H86" s="121"/>
      <c r="I86" s="122">
        <f t="shared" si="8"/>
        <v>0</v>
      </c>
      <c r="J86" s="123">
        <f t="shared" si="9"/>
        <v>0</v>
      </c>
      <c r="K86" s="124"/>
      <c r="L86" s="125">
        <v>4673759127326</v>
      </c>
      <c r="M86" s="125">
        <v>4673759127333</v>
      </c>
    </row>
    <row r="87" spans="1:13" ht="18.75" customHeight="1" x14ac:dyDescent="0.25">
      <c r="A87" s="115" t="s">
        <v>2918</v>
      </c>
      <c r="B87" s="116"/>
      <c r="C87" s="117" t="s">
        <v>2919</v>
      </c>
      <c r="D87" s="118">
        <v>310</v>
      </c>
      <c r="E87" s="119" t="s">
        <v>158</v>
      </c>
      <c r="F87" s="119">
        <v>12</v>
      </c>
      <c r="G87" s="120">
        <f>'+'!AI87</f>
        <v>172.5</v>
      </c>
      <c r="H87" s="121"/>
      <c r="I87" s="122">
        <f t="shared" si="8"/>
        <v>0</v>
      </c>
      <c r="J87" s="123">
        <f t="shared" si="9"/>
        <v>0</v>
      </c>
      <c r="K87" s="124"/>
      <c r="L87" s="125">
        <v>4673759127364</v>
      </c>
      <c r="M87" s="125">
        <v>4673759127371</v>
      </c>
    </row>
    <row r="88" spans="1:13" ht="18.75" customHeight="1" x14ac:dyDescent="0.25">
      <c r="A88" s="115" t="s">
        <v>2920</v>
      </c>
      <c r="B88" s="116"/>
      <c r="C88" s="117" t="s">
        <v>2921</v>
      </c>
      <c r="D88" s="118">
        <v>310</v>
      </c>
      <c r="E88" s="119" t="s">
        <v>158</v>
      </c>
      <c r="F88" s="119">
        <v>12</v>
      </c>
      <c r="G88" s="120">
        <f>'+'!AI88</f>
        <v>172.5</v>
      </c>
      <c r="H88" s="121"/>
      <c r="I88" s="122">
        <f t="shared" si="8"/>
        <v>0</v>
      </c>
      <c r="J88" s="123">
        <f t="shared" si="9"/>
        <v>0</v>
      </c>
      <c r="K88" s="124"/>
      <c r="L88" s="125">
        <v>4673759127289</v>
      </c>
      <c r="M88" s="125">
        <v>4673759127296</v>
      </c>
    </row>
    <row r="89" spans="1:13" ht="18.75" customHeight="1" x14ac:dyDescent="0.25">
      <c r="A89" s="115" t="s">
        <v>2922</v>
      </c>
      <c r="B89" s="116"/>
      <c r="C89" s="117" t="s">
        <v>2923</v>
      </c>
      <c r="D89" s="118">
        <v>310</v>
      </c>
      <c r="E89" s="119" t="s">
        <v>158</v>
      </c>
      <c r="F89" s="119">
        <v>12</v>
      </c>
      <c r="G89" s="120">
        <f>'+'!AI89</f>
        <v>155</v>
      </c>
      <c r="H89" s="121"/>
      <c r="I89" s="122">
        <f t="shared" si="8"/>
        <v>0</v>
      </c>
      <c r="J89" s="123">
        <f t="shared" si="9"/>
        <v>0</v>
      </c>
      <c r="K89" s="124"/>
      <c r="L89" s="125">
        <v>4673759127302</v>
      </c>
      <c r="M89" s="125">
        <v>4673759127319</v>
      </c>
    </row>
    <row r="90" spans="1:13" ht="18.75" customHeight="1" x14ac:dyDescent="0.25">
      <c r="A90" s="115" t="s">
        <v>2924</v>
      </c>
      <c r="B90" s="116"/>
      <c r="C90" s="117" t="s">
        <v>3421</v>
      </c>
      <c r="D90" s="118">
        <v>310</v>
      </c>
      <c r="E90" s="119" t="s">
        <v>158</v>
      </c>
      <c r="F90" s="119">
        <v>12</v>
      </c>
      <c r="G90" s="120">
        <f>'+'!AI90</f>
        <v>172.5</v>
      </c>
      <c r="H90" s="121"/>
      <c r="I90" s="122">
        <f t="shared" si="8"/>
        <v>0</v>
      </c>
      <c r="J90" s="123">
        <f t="shared" si="9"/>
        <v>0</v>
      </c>
      <c r="K90" s="124"/>
      <c r="L90" s="125">
        <v>4673768182729</v>
      </c>
      <c r="M90" s="125">
        <v>4673768182736</v>
      </c>
    </row>
    <row r="91" spans="1:13" ht="18.75" customHeight="1" x14ac:dyDescent="0.25">
      <c r="A91" s="115" t="s">
        <v>2925</v>
      </c>
      <c r="B91" s="116"/>
      <c r="C91" s="117" t="s">
        <v>3422</v>
      </c>
      <c r="D91" s="118">
        <v>310</v>
      </c>
      <c r="E91" s="119" t="s">
        <v>158</v>
      </c>
      <c r="F91" s="119">
        <v>12</v>
      </c>
      <c r="G91" s="120">
        <f>'+'!AI91</f>
        <v>172.5</v>
      </c>
      <c r="H91" s="121"/>
      <c r="I91" s="122">
        <f t="shared" si="8"/>
        <v>0</v>
      </c>
      <c r="J91" s="123">
        <f t="shared" si="9"/>
        <v>0</v>
      </c>
      <c r="K91" s="124"/>
      <c r="L91" s="125">
        <v>4673768182743</v>
      </c>
      <c r="M91" s="125">
        <v>4673768182750</v>
      </c>
    </row>
    <row r="92" spans="1:13" ht="18.75" customHeight="1" x14ac:dyDescent="0.25">
      <c r="A92" s="115" t="s">
        <v>2926</v>
      </c>
      <c r="B92" s="116"/>
      <c r="C92" s="117" t="s">
        <v>3423</v>
      </c>
      <c r="D92" s="118">
        <v>310</v>
      </c>
      <c r="E92" s="119" t="s">
        <v>158</v>
      </c>
      <c r="F92" s="119">
        <v>12</v>
      </c>
      <c r="G92" s="120">
        <f>'+'!AI92</f>
        <v>172.5</v>
      </c>
      <c r="H92" s="121"/>
      <c r="I92" s="122">
        <f t="shared" si="8"/>
        <v>0</v>
      </c>
      <c r="J92" s="123">
        <f t="shared" si="9"/>
        <v>0</v>
      </c>
      <c r="K92" s="124"/>
      <c r="L92" s="125">
        <v>4673768182767</v>
      </c>
      <c r="M92" s="125">
        <v>4673768182774</v>
      </c>
    </row>
    <row r="93" spans="1:13" ht="18.75" customHeight="1" x14ac:dyDescent="0.25">
      <c r="A93" s="115" t="s">
        <v>2927</v>
      </c>
      <c r="B93" s="116"/>
      <c r="C93" s="117" t="s">
        <v>3424</v>
      </c>
      <c r="D93" s="118">
        <v>310</v>
      </c>
      <c r="E93" s="119" t="s">
        <v>158</v>
      </c>
      <c r="F93" s="119">
        <v>12</v>
      </c>
      <c r="G93" s="120">
        <f>'+'!AI93</f>
        <v>172.5</v>
      </c>
      <c r="H93" s="121"/>
      <c r="I93" s="122">
        <f t="shared" si="8"/>
        <v>0</v>
      </c>
      <c r="J93" s="123">
        <f t="shared" si="9"/>
        <v>0</v>
      </c>
      <c r="K93" s="124"/>
      <c r="L93" s="125">
        <v>4673768182804</v>
      </c>
      <c r="M93" s="125">
        <v>4673768182811</v>
      </c>
    </row>
    <row r="94" spans="1:13" ht="18.75" customHeight="1" x14ac:dyDescent="0.25">
      <c r="A94" s="115" t="s">
        <v>2928</v>
      </c>
      <c r="B94" s="116"/>
      <c r="C94" s="117" t="s">
        <v>3425</v>
      </c>
      <c r="D94" s="118">
        <v>310</v>
      </c>
      <c r="E94" s="119" t="s">
        <v>158</v>
      </c>
      <c r="F94" s="119">
        <v>12</v>
      </c>
      <c r="G94" s="120">
        <f>'+'!AI94</f>
        <v>172.5</v>
      </c>
      <c r="H94" s="121"/>
      <c r="I94" s="122">
        <f t="shared" si="8"/>
        <v>0</v>
      </c>
      <c r="J94" s="123">
        <f t="shared" si="9"/>
        <v>0</v>
      </c>
      <c r="K94" s="124"/>
      <c r="L94" s="125">
        <v>4673768182828</v>
      </c>
      <c r="M94" s="125">
        <v>4673768182835</v>
      </c>
    </row>
    <row r="95" spans="1:13" ht="18.75" customHeight="1" x14ac:dyDescent="0.25">
      <c r="A95" s="115" t="s">
        <v>2929</v>
      </c>
      <c r="B95" s="116"/>
      <c r="C95" s="117" t="s">
        <v>2930</v>
      </c>
      <c r="D95" s="118">
        <v>310</v>
      </c>
      <c r="E95" s="119" t="s">
        <v>158</v>
      </c>
      <c r="F95" s="119">
        <v>12</v>
      </c>
      <c r="G95" s="120">
        <f>'+'!AI95</f>
        <v>213.75</v>
      </c>
      <c r="H95" s="121"/>
      <c r="I95" s="122">
        <f t="shared" si="8"/>
        <v>0</v>
      </c>
      <c r="J95" s="123">
        <f t="shared" si="9"/>
        <v>0</v>
      </c>
      <c r="K95" s="124"/>
      <c r="L95" s="125">
        <v>4673759127388</v>
      </c>
      <c r="M95" s="125">
        <v>4673759127395</v>
      </c>
    </row>
    <row r="96" spans="1:13" ht="18.75" customHeight="1" x14ac:dyDescent="0.25">
      <c r="A96" s="115" t="s">
        <v>2931</v>
      </c>
      <c r="B96" s="116"/>
      <c r="C96" s="117" t="s">
        <v>2932</v>
      </c>
      <c r="D96" s="118">
        <v>310</v>
      </c>
      <c r="E96" s="119" t="s">
        <v>158</v>
      </c>
      <c r="F96" s="119">
        <v>12</v>
      </c>
      <c r="G96" s="120">
        <f>'+'!AI96</f>
        <v>193.75</v>
      </c>
      <c r="H96" s="121"/>
      <c r="I96" s="122">
        <f t="shared" si="8"/>
        <v>0</v>
      </c>
      <c r="J96" s="123">
        <f t="shared" si="9"/>
        <v>0</v>
      </c>
      <c r="K96" s="124"/>
      <c r="L96" s="125">
        <v>4673759126923</v>
      </c>
      <c r="M96" s="125">
        <v>4673759126930</v>
      </c>
    </row>
    <row r="97" spans="1:13" ht="18.75" customHeight="1" x14ac:dyDescent="0.25">
      <c r="A97" s="115" t="s">
        <v>2933</v>
      </c>
      <c r="B97" s="116"/>
      <c r="C97" s="117" t="s">
        <v>2934</v>
      </c>
      <c r="D97" s="118">
        <v>310</v>
      </c>
      <c r="E97" s="119" t="s">
        <v>158</v>
      </c>
      <c r="F97" s="119">
        <v>12</v>
      </c>
      <c r="G97" s="120">
        <f>'+'!AI97</f>
        <v>220</v>
      </c>
      <c r="H97" s="121"/>
      <c r="I97" s="122">
        <f t="shared" si="8"/>
        <v>0</v>
      </c>
      <c r="J97" s="123">
        <f t="shared" si="9"/>
        <v>0</v>
      </c>
      <c r="K97" s="124"/>
      <c r="L97" s="125">
        <v>4673759126824</v>
      </c>
      <c r="M97" s="125">
        <v>4673759126831</v>
      </c>
    </row>
    <row r="98" spans="1:13" ht="18.75" customHeight="1" x14ac:dyDescent="0.25">
      <c r="A98" s="115" t="s">
        <v>2935</v>
      </c>
      <c r="B98" s="116"/>
      <c r="C98" s="117" t="s">
        <v>2936</v>
      </c>
      <c r="D98" s="118">
        <v>310</v>
      </c>
      <c r="E98" s="119" t="s">
        <v>158</v>
      </c>
      <c r="F98" s="119">
        <v>12</v>
      </c>
      <c r="G98" s="120">
        <f>'+'!AI98</f>
        <v>192.5</v>
      </c>
      <c r="H98" s="121"/>
      <c r="I98" s="122">
        <f t="shared" si="8"/>
        <v>0</v>
      </c>
      <c r="J98" s="123">
        <f t="shared" si="9"/>
        <v>0</v>
      </c>
      <c r="K98" s="124"/>
      <c r="L98" s="125">
        <v>4673759126848</v>
      </c>
      <c r="M98" s="125">
        <v>4673759126855</v>
      </c>
    </row>
    <row r="99" spans="1:13" ht="18.75" customHeight="1" x14ac:dyDescent="0.25">
      <c r="A99" s="115" t="s">
        <v>2937</v>
      </c>
      <c r="B99" s="116"/>
      <c r="C99" s="117" t="s">
        <v>2938</v>
      </c>
      <c r="D99" s="118">
        <v>310</v>
      </c>
      <c r="E99" s="119" t="s">
        <v>158</v>
      </c>
      <c r="F99" s="119">
        <v>12</v>
      </c>
      <c r="G99" s="120">
        <f>'+'!AI99</f>
        <v>192.5</v>
      </c>
      <c r="H99" s="121"/>
      <c r="I99" s="122">
        <f t="shared" si="8"/>
        <v>0</v>
      </c>
      <c r="J99" s="123">
        <f t="shared" si="9"/>
        <v>0</v>
      </c>
      <c r="K99" s="124"/>
      <c r="L99" s="125">
        <v>4673759127081</v>
      </c>
      <c r="M99" s="125">
        <v>4673759127098</v>
      </c>
    </row>
    <row r="100" spans="1:13" ht="18.75" customHeight="1" x14ac:dyDescent="0.25">
      <c r="A100" s="115" t="s">
        <v>2939</v>
      </c>
      <c r="B100" s="116"/>
      <c r="C100" s="117" t="s">
        <v>2940</v>
      </c>
      <c r="D100" s="118">
        <v>310</v>
      </c>
      <c r="E100" s="119" t="s">
        <v>158</v>
      </c>
      <c r="F100" s="119">
        <v>12</v>
      </c>
      <c r="G100" s="120">
        <f>'+'!AI100</f>
        <v>192.5</v>
      </c>
      <c r="H100" s="121"/>
      <c r="I100" s="122">
        <f t="shared" si="8"/>
        <v>0</v>
      </c>
      <c r="J100" s="123">
        <f t="shared" si="9"/>
        <v>0</v>
      </c>
      <c r="K100" s="124"/>
      <c r="L100" s="125">
        <v>4673759127029</v>
      </c>
      <c r="M100" s="125">
        <v>4673759127036</v>
      </c>
    </row>
    <row r="101" spans="1:13" ht="18.75" customHeight="1" x14ac:dyDescent="0.25">
      <c r="A101" s="115" t="s">
        <v>2941</v>
      </c>
      <c r="B101" s="116"/>
      <c r="C101" s="117" t="s">
        <v>2942</v>
      </c>
      <c r="D101" s="118">
        <v>310</v>
      </c>
      <c r="E101" s="119" t="s">
        <v>158</v>
      </c>
      <c r="F101" s="119">
        <v>12</v>
      </c>
      <c r="G101" s="120">
        <f>'+'!AI101</f>
        <v>192.5</v>
      </c>
      <c r="H101" s="121"/>
      <c r="I101" s="122">
        <f t="shared" si="8"/>
        <v>0</v>
      </c>
      <c r="J101" s="123">
        <f t="shared" si="9"/>
        <v>0</v>
      </c>
      <c r="K101" s="124"/>
      <c r="L101" s="125">
        <v>4673759127043</v>
      </c>
      <c r="M101" s="125">
        <v>4673759127050</v>
      </c>
    </row>
    <row r="102" spans="1:13" ht="18.75" customHeight="1" x14ac:dyDescent="0.25">
      <c r="A102" s="115" t="s">
        <v>2943</v>
      </c>
      <c r="B102" s="116"/>
      <c r="C102" s="117" t="s">
        <v>2944</v>
      </c>
      <c r="D102" s="118">
        <v>310</v>
      </c>
      <c r="E102" s="119" t="s">
        <v>158</v>
      </c>
      <c r="F102" s="119">
        <v>12</v>
      </c>
      <c r="G102" s="120">
        <f>'+'!AI102</f>
        <v>192.5</v>
      </c>
      <c r="H102" s="121"/>
      <c r="I102" s="122">
        <f t="shared" si="8"/>
        <v>0</v>
      </c>
      <c r="J102" s="123">
        <f t="shared" si="9"/>
        <v>0</v>
      </c>
      <c r="K102" s="124"/>
      <c r="L102" s="125">
        <v>4673759127128</v>
      </c>
      <c r="M102" s="125">
        <v>4673759127135</v>
      </c>
    </row>
    <row r="103" spans="1:13" ht="18.75" customHeight="1" x14ac:dyDescent="0.25">
      <c r="A103" s="115" t="s">
        <v>2945</v>
      </c>
      <c r="B103" s="116"/>
      <c r="C103" s="117" t="s">
        <v>2946</v>
      </c>
      <c r="D103" s="118">
        <v>310</v>
      </c>
      <c r="E103" s="119" t="s">
        <v>158</v>
      </c>
      <c r="F103" s="119">
        <v>12</v>
      </c>
      <c r="G103" s="120">
        <f>'+'!AI103</f>
        <v>192.5</v>
      </c>
      <c r="H103" s="121"/>
      <c r="I103" s="122">
        <f t="shared" si="8"/>
        <v>0</v>
      </c>
      <c r="J103" s="123">
        <f t="shared" si="9"/>
        <v>0</v>
      </c>
      <c r="K103" s="124"/>
      <c r="L103" s="125">
        <v>4673759127067</v>
      </c>
      <c r="M103" s="125">
        <v>4673759127074</v>
      </c>
    </row>
    <row r="104" spans="1:13" ht="18.75" customHeight="1" x14ac:dyDescent="0.25">
      <c r="A104" s="115" t="s">
        <v>2947</v>
      </c>
      <c r="B104" s="116"/>
      <c r="C104" s="117" t="s">
        <v>2948</v>
      </c>
      <c r="D104" s="118">
        <v>310</v>
      </c>
      <c r="E104" s="119" t="s">
        <v>158</v>
      </c>
      <c r="F104" s="119">
        <v>12</v>
      </c>
      <c r="G104" s="120">
        <f>'+'!AI104</f>
        <v>192.5</v>
      </c>
      <c r="H104" s="121"/>
      <c r="I104" s="122">
        <f t="shared" si="8"/>
        <v>0</v>
      </c>
      <c r="J104" s="123">
        <f t="shared" si="9"/>
        <v>0</v>
      </c>
      <c r="K104" s="124"/>
      <c r="L104" s="125">
        <v>4673759127104</v>
      </c>
      <c r="M104" s="125">
        <v>4673759127111</v>
      </c>
    </row>
    <row r="105" spans="1:13" ht="18.75" customHeight="1" x14ac:dyDescent="0.25">
      <c r="A105" s="115" t="s">
        <v>2949</v>
      </c>
      <c r="B105" s="116"/>
      <c r="C105" s="117" t="s">
        <v>2950</v>
      </c>
      <c r="D105" s="118">
        <v>310</v>
      </c>
      <c r="E105" s="119" t="s">
        <v>158</v>
      </c>
      <c r="F105" s="119">
        <v>12</v>
      </c>
      <c r="G105" s="120">
        <f>'+'!AI105</f>
        <v>192.5</v>
      </c>
      <c r="H105" s="121"/>
      <c r="I105" s="122">
        <f t="shared" si="8"/>
        <v>0</v>
      </c>
      <c r="J105" s="123">
        <f t="shared" si="9"/>
        <v>0</v>
      </c>
      <c r="K105" s="124"/>
      <c r="L105" s="125">
        <v>4673759127142</v>
      </c>
      <c r="M105" s="125">
        <v>4673759127159</v>
      </c>
    </row>
    <row r="106" spans="1:13" ht="18.75" customHeight="1" x14ac:dyDescent="0.25">
      <c r="A106" s="115" t="s">
        <v>2951</v>
      </c>
      <c r="B106" s="116"/>
      <c r="C106" s="117" t="s">
        <v>2952</v>
      </c>
      <c r="D106" s="118">
        <v>310</v>
      </c>
      <c r="E106" s="119" t="s">
        <v>158</v>
      </c>
      <c r="F106" s="119">
        <v>12</v>
      </c>
      <c r="G106" s="120">
        <f>'+'!AI106</f>
        <v>192.5</v>
      </c>
      <c r="H106" s="121"/>
      <c r="I106" s="122">
        <f t="shared" si="8"/>
        <v>0</v>
      </c>
      <c r="J106" s="123">
        <f t="shared" si="9"/>
        <v>0</v>
      </c>
      <c r="K106" s="124"/>
      <c r="L106" s="125">
        <v>4673759126985</v>
      </c>
      <c r="M106" s="125">
        <v>4673759126992</v>
      </c>
    </row>
    <row r="107" spans="1:13" ht="18.75" customHeight="1" x14ac:dyDescent="0.25">
      <c r="A107" s="115" t="s">
        <v>2953</v>
      </c>
      <c r="B107" s="116"/>
      <c r="C107" s="117" t="s">
        <v>2954</v>
      </c>
      <c r="D107" s="118">
        <v>310</v>
      </c>
      <c r="E107" s="119" t="s">
        <v>158</v>
      </c>
      <c r="F107" s="119">
        <v>12</v>
      </c>
      <c r="G107" s="120">
        <f>'+'!AI107</f>
        <v>192.5</v>
      </c>
      <c r="H107" s="121"/>
      <c r="I107" s="122">
        <f t="shared" si="8"/>
        <v>0</v>
      </c>
      <c r="J107" s="123">
        <f t="shared" si="9"/>
        <v>0</v>
      </c>
      <c r="K107" s="124"/>
      <c r="L107" s="125">
        <v>4673759127005</v>
      </c>
      <c r="M107" s="125">
        <v>4673759127012</v>
      </c>
    </row>
    <row r="108" spans="1:13" ht="18.75" customHeight="1" x14ac:dyDescent="0.25">
      <c r="A108" s="115" t="s">
        <v>2955</v>
      </c>
      <c r="B108" s="116"/>
      <c r="C108" s="117" t="s">
        <v>2956</v>
      </c>
      <c r="D108" s="118">
        <v>310</v>
      </c>
      <c r="E108" s="119" t="s">
        <v>158</v>
      </c>
      <c r="F108" s="119">
        <v>12</v>
      </c>
      <c r="G108" s="120">
        <f>'+'!AI108</f>
        <v>192.5</v>
      </c>
      <c r="H108" s="121"/>
      <c r="I108" s="122">
        <f t="shared" si="8"/>
        <v>0</v>
      </c>
      <c r="J108" s="123">
        <f t="shared" si="9"/>
        <v>0</v>
      </c>
      <c r="K108" s="124"/>
      <c r="L108" s="125">
        <v>4673759126947</v>
      </c>
      <c r="M108" s="125">
        <v>4673759126954</v>
      </c>
    </row>
    <row r="109" spans="1:13" ht="18.75" customHeight="1" x14ac:dyDescent="0.25">
      <c r="A109" s="115" t="s">
        <v>2957</v>
      </c>
      <c r="B109" s="116"/>
      <c r="C109" s="117" t="s">
        <v>2958</v>
      </c>
      <c r="D109" s="118">
        <v>310</v>
      </c>
      <c r="E109" s="119" t="s">
        <v>158</v>
      </c>
      <c r="F109" s="119">
        <v>12</v>
      </c>
      <c r="G109" s="120">
        <f>'+'!AI109</f>
        <v>192.5</v>
      </c>
      <c r="H109" s="121"/>
      <c r="I109" s="122">
        <f t="shared" si="8"/>
        <v>0</v>
      </c>
      <c r="J109" s="123">
        <f t="shared" si="9"/>
        <v>0</v>
      </c>
      <c r="K109" s="124"/>
      <c r="L109" s="125">
        <v>4673759126961</v>
      </c>
      <c r="M109" s="125">
        <v>4673759126978</v>
      </c>
    </row>
    <row r="110" spans="1:13" ht="18.75" customHeight="1" x14ac:dyDescent="0.25">
      <c r="A110" s="115" t="s">
        <v>2959</v>
      </c>
      <c r="B110" s="116"/>
      <c r="C110" s="117" t="s">
        <v>2960</v>
      </c>
      <c r="D110" s="118">
        <v>310</v>
      </c>
      <c r="E110" s="119" t="s">
        <v>158</v>
      </c>
      <c r="F110" s="119">
        <v>12</v>
      </c>
      <c r="G110" s="120">
        <f>'+'!AI110</f>
        <v>195</v>
      </c>
      <c r="H110" s="121"/>
      <c r="I110" s="122">
        <f t="shared" si="8"/>
        <v>0</v>
      </c>
      <c r="J110" s="123">
        <f t="shared" si="9"/>
        <v>0</v>
      </c>
      <c r="K110" s="124"/>
      <c r="L110" s="125">
        <v>4673759126787</v>
      </c>
      <c r="M110" s="125">
        <v>4673759126794</v>
      </c>
    </row>
    <row r="111" spans="1:13" ht="18.75" customHeight="1" x14ac:dyDescent="0.25">
      <c r="A111" s="115" t="s">
        <v>2961</v>
      </c>
      <c r="B111" s="116"/>
      <c r="C111" s="117" t="s">
        <v>2962</v>
      </c>
      <c r="D111" s="118">
        <v>210</v>
      </c>
      <c r="E111" s="119" t="s">
        <v>158</v>
      </c>
      <c r="F111" s="119">
        <v>12</v>
      </c>
      <c r="G111" s="120">
        <f>'+'!AI111</f>
        <v>142.5</v>
      </c>
      <c r="H111" s="121"/>
      <c r="I111" s="122">
        <f t="shared" si="8"/>
        <v>0</v>
      </c>
      <c r="J111" s="123">
        <f t="shared" si="9"/>
        <v>0</v>
      </c>
      <c r="K111" s="124"/>
      <c r="L111" s="125">
        <v>4673759127180</v>
      </c>
      <c r="M111" s="125">
        <v>4673759127197</v>
      </c>
    </row>
    <row r="112" spans="1:13" ht="18.75" customHeight="1" x14ac:dyDescent="0.25">
      <c r="A112" s="115" t="s">
        <v>2963</v>
      </c>
      <c r="B112" s="116"/>
      <c r="C112" s="117" t="s">
        <v>2964</v>
      </c>
      <c r="D112" s="118">
        <v>382</v>
      </c>
      <c r="E112" s="119" t="s">
        <v>158</v>
      </c>
      <c r="F112" s="119">
        <v>12</v>
      </c>
      <c r="G112" s="120">
        <f>'+'!AI112</f>
        <v>206.25</v>
      </c>
      <c r="H112" s="121"/>
      <c r="I112" s="122">
        <f t="shared" si="8"/>
        <v>0</v>
      </c>
      <c r="J112" s="123">
        <f t="shared" si="9"/>
        <v>0</v>
      </c>
      <c r="K112" s="124"/>
      <c r="L112" s="125">
        <v>4673759127166</v>
      </c>
      <c r="M112" s="125">
        <v>4673759127173</v>
      </c>
    </row>
    <row r="113" spans="1:13" ht="18.75" customHeight="1" x14ac:dyDescent="0.25">
      <c r="A113" s="115" t="s">
        <v>2965</v>
      </c>
      <c r="B113" s="116"/>
      <c r="C113" s="117" t="s">
        <v>2966</v>
      </c>
      <c r="D113" s="118">
        <v>377</v>
      </c>
      <c r="E113" s="119" t="s">
        <v>158</v>
      </c>
      <c r="F113" s="119">
        <v>12</v>
      </c>
      <c r="G113" s="120">
        <f>'+'!AI113</f>
        <v>192.5</v>
      </c>
      <c r="H113" s="121"/>
      <c r="I113" s="122">
        <f t="shared" si="8"/>
        <v>0</v>
      </c>
      <c r="J113" s="123">
        <f t="shared" si="9"/>
        <v>0</v>
      </c>
      <c r="K113" s="124"/>
      <c r="L113" s="125">
        <v>4673743522304</v>
      </c>
      <c r="M113" s="125">
        <v>4673743522311</v>
      </c>
    </row>
    <row r="114" spans="1:13" ht="17.25" customHeight="1" x14ac:dyDescent="0.25">
      <c r="A114" s="113"/>
      <c r="B114" s="116"/>
      <c r="C114" s="251" t="s">
        <v>2967</v>
      </c>
      <c r="D114" s="251"/>
      <c r="E114" s="251"/>
      <c r="F114" s="251"/>
      <c r="G114" s="251"/>
      <c r="H114" s="251"/>
      <c r="I114" s="251"/>
      <c r="J114" s="251"/>
    </row>
    <row r="115" spans="1:13" ht="25.5" customHeight="1" x14ac:dyDescent="0.25">
      <c r="A115" s="115" t="s">
        <v>2968</v>
      </c>
      <c r="B115" s="116"/>
      <c r="C115" s="117" t="s">
        <v>2969</v>
      </c>
      <c r="D115" s="118">
        <v>27</v>
      </c>
      <c r="E115" s="119" t="s">
        <v>158</v>
      </c>
      <c r="F115" s="119">
        <v>12</v>
      </c>
      <c r="G115" s="120">
        <f>'+'!AI115</f>
        <v>68.75</v>
      </c>
      <c r="H115" s="121"/>
      <c r="I115" s="122">
        <f>H115*F115</f>
        <v>0</v>
      </c>
      <c r="J115" s="123">
        <f>G115*I115</f>
        <v>0</v>
      </c>
      <c r="K115" s="124"/>
      <c r="L115" s="125">
        <v>4673759125902</v>
      </c>
      <c r="M115" s="101" t="s">
        <v>2970</v>
      </c>
    </row>
    <row r="116" spans="1:13" ht="25.5" customHeight="1" x14ac:dyDescent="0.25">
      <c r="A116" s="115" t="s">
        <v>2971</v>
      </c>
      <c r="B116" s="116"/>
      <c r="C116" s="117" t="s">
        <v>2972</v>
      </c>
      <c r="D116" s="118">
        <v>59</v>
      </c>
      <c r="E116" s="119" t="s">
        <v>158</v>
      </c>
      <c r="F116" s="119">
        <v>12</v>
      </c>
      <c r="G116" s="120">
        <f>'+'!AI116</f>
        <v>120</v>
      </c>
      <c r="H116" s="121"/>
      <c r="I116" s="122">
        <f>H116*F116</f>
        <v>0</v>
      </c>
      <c r="J116" s="123">
        <f>G116*I116</f>
        <v>0</v>
      </c>
      <c r="K116" s="124"/>
      <c r="L116" s="125">
        <v>4673759125926</v>
      </c>
      <c r="M116" s="101" t="s">
        <v>2973</v>
      </c>
    </row>
    <row r="117" spans="1:13" ht="17.25" customHeight="1" x14ac:dyDescent="0.25">
      <c r="A117" s="113"/>
      <c r="B117" s="116"/>
      <c r="C117" s="251" t="s">
        <v>2974</v>
      </c>
      <c r="D117" s="251"/>
      <c r="E117" s="251"/>
      <c r="F117" s="251"/>
      <c r="G117" s="251"/>
      <c r="H117" s="251"/>
      <c r="I117" s="251"/>
      <c r="J117" s="251"/>
    </row>
    <row r="118" spans="1:13" ht="25.5" customHeight="1" x14ac:dyDescent="0.25">
      <c r="A118" s="115" t="s">
        <v>2975</v>
      </c>
      <c r="B118" s="116"/>
      <c r="C118" s="117" t="s">
        <v>2976</v>
      </c>
      <c r="D118" s="118">
        <v>20</v>
      </c>
      <c r="E118" s="119" t="s">
        <v>158</v>
      </c>
      <c r="F118" s="119">
        <v>20</v>
      </c>
      <c r="G118" s="120">
        <f>'+'!AI118</f>
        <v>108.75</v>
      </c>
      <c r="H118" s="121"/>
      <c r="I118" s="122">
        <f>H118*F118</f>
        <v>0</v>
      </c>
      <c r="J118" s="123">
        <f>G118*I118</f>
        <v>0</v>
      </c>
      <c r="K118" s="124"/>
      <c r="L118" s="125">
        <v>4673743520386</v>
      </c>
      <c r="M118" s="101" t="s">
        <v>2977</v>
      </c>
    </row>
    <row r="119" spans="1:13" ht="25.5" customHeight="1" x14ac:dyDescent="0.25">
      <c r="A119" s="115" t="s">
        <v>2978</v>
      </c>
      <c r="B119" s="116"/>
      <c r="C119" s="117" t="s">
        <v>2979</v>
      </c>
      <c r="D119" s="118">
        <v>3</v>
      </c>
      <c r="E119" s="119" t="s">
        <v>158</v>
      </c>
      <c r="F119" s="119">
        <v>24</v>
      </c>
      <c r="G119" s="120">
        <f>'+'!AI119</f>
        <v>35</v>
      </c>
      <c r="H119" s="126"/>
      <c r="I119" s="122">
        <f>H119*F119</f>
        <v>0</v>
      </c>
      <c r="J119" s="123">
        <f>G119*I119</f>
        <v>0</v>
      </c>
      <c r="K119" s="124"/>
      <c r="L119" s="125">
        <v>4673743520409</v>
      </c>
      <c r="M119" s="101" t="s">
        <v>2980</v>
      </c>
    </row>
    <row r="120" spans="1:13" ht="17.25" customHeight="1" x14ac:dyDescent="0.25">
      <c r="A120" s="113"/>
      <c r="B120" s="116"/>
      <c r="C120" s="251" t="s">
        <v>2981</v>
      </c>
      <c r="D120" s="251"/>
      <c r="E120" s="251"/>
      <c r="F120" s="251"/>
      <c r="G120" s="251"/>
      <c r="H120" s="251"/>
      <c r="I120" s="251"/>
      <c r="J120" s="251"/>
    </row>
    <row r="121" spans="1:13" ht="18.75" customHeight="1" x14ac:dyDescent="0.25">
      <c r="A121" s="115" t="s">
        <v>2982</v>
      </c>
      <c r="B121" s="116"/>
      <c r="C121" s="117" t="s">
        <v>3426</v>
      </c>
      <c r="D121" s="118">
        <v>1833</v>
      </c>
      <c r="E121" s="119" t="s">
        <v>158</v>
      </c>
      <c r="F121" s="119">
        <v>6</v>
      </c>
      <c r="G121" s="120">
        <f>'+'!AI121</f>
        <v>1237.5</v>
      </c>
      <c r="H121" s="121"/>
      <c r="I121" s="122">
        <f t="shared" ref="I121:I130" si="10">H121*F121</f>
        <v>0</v>
      </c>
      <c r="J121" s="123">
        <f t="shared" ref="J121:J130" si="11">G121*I121</f>
        <v>0</v>
      </c>
      <c r="K121" s="124"/>
      <c r="L121" s="125">
        <v>4673759129467</v>
      </c>
      <c r="M121" s="101" t="s">
        <v>2983</v>
      </c>
    </row>
    <row r="122" spans="1:13" ht="18.75" customHeight="1" x14ac:dyDescent="0.25">
      <c r="A122" s="115" t="s">
        <v>2984</v>
      </c>
      <c r="B122" s="116"/>
      <c r="C122" s="117" t="s">
        <v>3427</v>
      </c>
      <c r="D122" s="118">
        <v>1866</v>
      </c>
      <c r="E122" s="119" t="s">
        <v>158</v>
      </c>
      <c r="F122" s="119">
        <v>6</v>
      </c>
      <c r="G122" s="120">
        <f>'+'!AI122</f>
        <v>1228.31</v>
      </c>
      <c r="H122" s="121"/>
      <c r="I122" s="122">
        <f t="shared" si="10"/>
        <v>0</v>
      </c>
      <c r="J122" s="123">
        <f t="shared" si="11"/>
        <v>0</v>
      </c>
      <c r="K122" s="124"/>
      <c r="L122" s="125">
        <v>4673759129504</v>
      </c>
      <c r="M122" s="101" t="s">
        <v>2985</v>
      </c>
    </row>
    <row r="123" spans="1:13" ht="18.75" customHeight="1" x14ac:dyDescent="0.25">
      <c r="A123" s="115" t="s">
        <v>2986</v>
      </c>
      <c r="B123" s="116"/>
      <c r="C123" s="117" t="s">
        <v>3428</v>
      </c>
      <c r="D123" s="118">
        <v>1866</v>
      </c>
      <c r="E123" s="119" t="s">
        <v>158</v>
      </c>
      <c r="F123" s="119">
        <v>6</v>
      </c>
      <c r="G123" s="120">
        <f>'+'!AI123</f>
        <v>1228.31</v>
      </c>
      <c r="H123" s="121"/>
      <c r="I123" s="122">
        <f t="shared" si="10"/>
        <v>0</v>
      </c>
      <c r="J123" s="123">
        <f t="shared" si="11"/>
        <v>0</v>
      </c>
      <c r="K123" s="124"/>
      <c r="L123" s="125">
        <v>4673759129528</v>
      </c>
      <c r="M123" s="101" t="s">
        <v>2987</v>
      </c>
    </row>
    <row r="124" spans="1:13" ht="18.75" customHeight="1" x14ac:dyDescent="0.25">
      <c r="A124" s="115" t="s">
        <v>2988</v>
      </c>
      <c r="B124" s="116"/>
      <c r="C124" s="117" t="s">
        <v>3429</v>
      </c>
      <c r="D124" s="118">
        <v>1866</v>
      </c>
      <c r="E124" s="119" t="s">
        <v>158</v>
      </c>
      <c r="F124" s="119">
        <v>6</v>
      </c>
      <c r="G124" s="120">
        <f>'+'!AI124</f>
        <v>1228.31</v>
      </c>
      <c r="H124" s="121"/>
      <c r="I124" s="122">
        <f t="shared" si="10"/>
        <v>0</v>
      </c>
      <c r="J124" s="123">
        <f t="shared" si="11"/>
        <v>0</v>
      </c>
      <c r="K124" s="124"/>
      <c r="L124" s="125">
        <v>4673759129542</v>
      </c>
      <c r="M124" s="101" t="s">
        <v>2989</v>
      </c>
    </row>
    <row r="125" spans="1:13" ht="18.75" customHeight="1" x14ac:dyDescent="0.25">
      <c r="A125" s="115" t="s">
        <v>2990</v>
      </c>
      <c r="B125" s="116"/>
      <c r="C125" s="117" t="s">
        <v>3430</v>
      </c>
      <c r="D125" s="118">
        <v>1566</v>
      </c>
      <c r="E125" s="119" t="s">
        <v>158</v>
      </c>
      <c r="F125" s="119">
        <v>6</v>
      </c>
      <c r="G125" s="120">
        <f>'+'!AI125</f>
        <v>1200</v>
      </c>
      <c r="H125" s="121"/>
      <c r="I125" s="122">
        <f t="shared" si="10"/>
        <v>0</v>
      </c>
      <c r="J125" s="123">
        <f t="shared" si="11"/>
        <v>0</v>
      </c>
      <c r="K125" s="124"/>
      <c r="L125" s="125">
        <v>4673759129382</v>
      </c>
      <c r="M125" s="101" t="s">
        <v>2991</v>
      </c>
    </row>
    <row r="126" spans="1:13" ht="18.75" customHeight="1" x14ac:dyDescent="0.25">
      <c r="A126" s="115" t="s">
        <v>2992</v>
      </c>
      <c r="B126" s="116"/>
      <c r="C126" s="117" t="s">
        <v>3431</v>
      </c>
      <c r="D126" s="118">
        <v>1566</v>
      </c>
      <c r="E126" s="119" t="s">
        <v>158</v>
      </c>
      <c r="F126" s="119">
        <v>6</v>
      </c>
      <c r="G126" s="120">
        <f>'+'!AI126</f>
        <v>1200</v>
      </c>
      <c r="H126" s="121"/>
      <c r="I126" s="122">
        <f t="shared" si="10"/>
        <v>0</v>
      </c>
      <c r="J126" s="123">
        <f t="shared" si="11"/>
        <v>0</v>
      </c>
      <c r="K126" s="124"/>
      <c r="L126" s="125">
        <v>4673759129405</v>
      </c>
      <c r="M126" s="101" t="s">
        <v>2993</v>
      </c>
    </row>
    <row r="127" spans="1:13" ht="18.75" customHeight="1" x14ac:dyDescent="0.25">
      <c r="A127" s="115" t="s">
        <v>2994</v>
      </c>
      <c r="B127" s="116"/>
      <c r="C127" s="117" t="s">
        <v>3432</v>
      </c>
      <c r="D127" s="118">
        <v>1566</v>
      </c>
      <c r="E127" s="119" t="s">
        <v>158</v>
      </c>
      <c r="F127" s="119">
        <v>6</v>
      </c>
      <c r="G127" s="120">
        <f>'+'!AI127</f>
        <v>1200</v>
      </c>
      <c r="H127" s="121"/>
      <c r="I127" s="122">
        <f t="shared" si="10"/>
        <v>0</v>
      </c>
      <c r="J127" s="123">
        <f t="shared" si="11"/>
        <v>0</v>
      </c>
      <c r="K127" s="124"/>
      <c r="L127" s="125">
        <v>4673759129429</v>
      </c>
      <c r="M127" s="101" t="s">
        <v>2995</v>
      </c>
    </row>
    <row r="128" spans="1:13" ht="18.75" customHeight="1" x14ac:dyDescent="0.25">
      <c r="A128" s="115" t="s">
        <v>2996</v>
      </c>
      <c r="B128" s="116"/>
      <c r="C128" s="117" t="s">
        <v>3433</v>
      </c>
      <c r="D128" s="118">
        <v>1966</v>
      </c>
      <c r="E128" s="119" t="s">
        <v>158</v>
      </c>
      <c r="F128" s="119">
        <v>6</v>
      </c>
      <c r="G128" s="120">
        <f>'+'!AI128</f>
        <v>1498.75</v>
      </c>
      <c r="H128" s="121"/>
      <c r="I128" s="122">
        <f t="shared" si="10"/>
        <v>0</v>
      </c>
      <c r="J128" s="123">
        <f t="shared" si="11"/>
        <v>0</v>
      </c>
      <c r="K128" s="124"/>
      <c r="L128" s="125">
        <v>4673759129320</v>
      </c>
      <c r="M128" s="101" t="s">
        <v>2997</v>
      </c>
    </row>
    <row r="129" spans="1:13" ht="18.75" customHeight="1" x14ac:dyDescent="0.25">
      <c r="A129" s="115" t="s">
        <v>2998</v>
      </c>
      <c r="B129" s="116"/>
      <c r="C129" s="117" t="s">
        <v>3434</v>
      </c>
      <c r="D129" s="118">
        <v>1966</v>
      </c>
      <c r="E129" s="119" t="s">
        <v>158</v>
      </c>
      <c r="F129" s="119">
        <v>6</v>
      </c>
      <c r="G129" s="120">
        <f>'+'!AI129</f>
        <v>1498.75</v>
      </c>
      <c r="H129" s="121"/>
      <c r="I129" s="122">
        <f t="shared" si="10"/>
        <v>0</v>
      </c>
      <c r="J129" s="123">
        <f t="shared" si="11"/>
        <v>0</v>
      </c>
      <c r="K129" s="124"/>
      <c r="L129" s="125">
        <v>4673759129344</v>
      </c>
      <c r="M129" s="101" t="s">
        <v>2999</v>
      </c>
    </row>
    <row r="130" spans="1:13" ht="18.75" customHeight="1" x14ac:dyDescent="0.25">
      <c r="A130" s="115" t="s">
        <v>3000</v>
      </c>
      <c r="B130" s="116"/>
      <c r="C130" s="117" t="s">
        <v>3435</v>
      </c>
      <c r="D130" s="118">
        <v>1966</v>
      </c>
      <c r="E130" s="119" t="s">
        <v>158</v>
      </c>
      <c r="F130" s="119">
        <v>6</v>
      </c>
      <c r="G130" s="120">
        <f>'+'!AI130</f>
        <v>1498.75</v>
      </c>
      <c r="H130" s="121"/>
      <c r="I130" s="122">
        <f t="shared" si="10"/>
        <v>0</v>
      </c>
      <c r="J130" s="123">
        <f t="shared" si="11"/>
        <v>0</v>
      </c>
      <c r="K130" s="124"/>
      <c r="L130" s="125">
        <v>4673759129368</v>
      </c>
      <c r="M130" s="101" t="s">
        <v>3001</v>
      </c>
    </row>
    <row r="131" spans="1:13" ht="17.25" customHeight="1" x14ac:dyDescent="0.25">
      <c r="A131" s="113"/>
      <c r="B131" s="116"/>
      <c r="C131" s="251" t="s">
        <v>3002</v>
      </c>
      <c r="D131" s="251"/>
      <c r="E131" s="251"/>
      <c r="F131" s="251"/>
      <c r="G131" s="251"/>
      <c r="H131" s="251"/>
      <c r="I131" s="251"/>
      <c r="J131" s="251"/>
    </row>
    <row r="132" spans="1:13" ht="18.75" customHeight="1" x14ac:dyDescent="0.25">
      <c r="A132" s="115" t="s">
        <v>3003</v>
      </c>
      <c r="B132" s="116"/>
      <c r="C132" s="189" t="s">
        <v>3265</v>
      </c>
      <c r="D132" s="118">
        <v>30</v>
      </c>
      <c r="E132" s="119" t="s">
        <v>158</v>
      </c>
      <c r="F132" s="119">
        <v>1</v>
      </c>
      <c r="G132" s="120">
        <f>'+'!AI132</f>
        <v>714.69</v>
      </c>
      <c r="H132" s="121"/>
      <c r="I132" s="122">
        <f>H132*F132</f>
        <v>0</v>
      </c>
      <c r="J132" s="123">
        <f>G132*I132</f>
        <v>0</v>
      </c>
      <c r="K132" s="124"/>
      <c r="L132" s="125">
        <v>4673768182378</v>
      </c>
      <c r="M132" s="101" t="s">
        <v>3004</v>
      </c>
    </row>
    <row r="133" spans="1:13" ht="18.75" customHeight="1" x14ac:dyDescent="0.25">
      <c r="A133" s="115" t="s">
        <v>3005</v>
      </c>
      <c r="B133" s="116"/>
      <c r="C133" s="189" t="s">
        <v>3266</v>
      </c>
      <c r="D133" s="118">
        <v>35</v>
      </c>
      <c r="E133" s="119" t="s">
        <v>158</v>
      </c>
      <c r="F133" s="119">
        <v>1</v>
      </c>
      <c r="G133" s="120">
        <f>'+'!AI133</f>
        <v>815.41</v>
      </c>
      <c r="H133" s="121"/>
      <c r="I133" s="122">
        <f>H133*F133</f>
        <v>0</v>
      </c>
      <c r="J133" s="123">
        <f>G133*I133</f>
        <v>0</v>
      </c>
      <c r="K133" s="124"/>
      <c r="L133" s="125">
        <v>4673768182385</v>
      </c>
      <c r="M133" s="101" t="s">
        <v>3006</v>
      </c>
    </row>
    <row r="134" spans="1:13" ht="18.75" customHeight="1" x14ac:dyDescent="0.25">
      <c r="A134" s="115" t="s">
        <v>3007</v>
      </c>
      <c r="B134" s="116"/>
      <c r="C134" s="189" t="s">
        <v>3267</v>
      </c>
      <c r="D134" s="118">
        <v>40</v>
      </c>
      <c r="E134" s="119" t="s">
        <v>158</v>
      </c>
      <c r="F134" s="119">
        <v>1</v>
      </c>
      <c r="G134" s="120">
        <f>'+'!AI134</f>
        <v>931.49</v>
      </c>
      <c r="H134" s="121"/>
      <c r="I134" s="122">
        <f>H134*F134</f>
        <v>0</v>
      </c>
      <c r="J134" s="123">
        <f>G134*I134</f>
        <v>0</v>
      </c>
      <c r="K134" s="124"/>
      <c r="L134" s="125">
        <v>4673768182392</v>
      </c>
      <c r="M134" s="101" t="s">
        <v>3008</v>
      </c>
    </row>
    <row r="135" spans="1:13" ht="18.75" customHeight="1" x14ac:dyDescent="0.25">
      <c r="A135" s="115" t="s">
        <v>3009</v>
      </c>
      <c r="B135" s="116"/>
      <c r="C135" s="189" t="s">
        <v>3268</v>
      </c>
      <c r="D135" s="118">
        <v>45</v>
      </c>
      <c r="E135" s="119" t="s">
        <v>158</v>
      </c>
      <c r="F135" s="119">
        <v>1</v>
      </c>
      <c r="G135" s="120">
        <f>'+'!AI135</f>
        <v>1069.4100000000001</v>
      </c>
      <c r="H135" s="121"/>
      <c r="I135" s="122">
        <f>H135*F135</f>
        <v>0</v>
      </c>
      <c r="J135" s="123">
        <f>G135*I135</f>
        <v>0</v>
      </c>
      <c r="K135" s="124"/>
      <c r="L135" s="125">
        <v>4673768182408</v>
      </c>
      <c r="M135" s="101" t="s">
        <v>3010</v>
      </c>
    </row>
    <row r="136" spans="1:13" ht="18.75" customHeight="1" x14ac:dyDescent="0.25">
      <c r="A136" s="115" t="s">
        <v>3011</v>
      </c>
      <c r="B136" s="116"/>
      <c r="C136" s="189" t="s">
        <v>3269</v>
      </c>
      <c r="D136" s="118">
        <v>54</v>
      </c>
      <c r="E136" s="119" t="s">
        <v>158</v>
      </c>
      <c r="F136" s="119">
        <v>1</v>
      </c>
      <c r="G136" s="120">
        <f>'+'!AI136</f>
        <v>1295.06</v>
      </c>
      <c r="H136" s="121"/>
      <c r="I136" s="122">
        <f>H136*F136</f>
        <v>0</v>
      </c>
      <c r="J136" s="123">
        <f>G136*I136</f>
        <v>0</v>
      </c>
      <c r="K136" s="124"/>
      <c r="L136" s="125">
        <v>4673768182415</v>
      </c>
      <c r="M136" s="101" t="s">
        <v>3012</v>
      </c>
    </row>
    <row r="137" spans="1:13" ht="17.25" customHeight="1" x14ac:dyDescent="0.25">
      <c r="A137" s="113"/>
      <c r="B137" s="116"/>
      <c r="C137" s="251" t="s">
        <v>3013</v>
      </c>
      <c r="D137" s="251"/>
      <c r="E137" s="251"/>
      <c r="F137" s="251"/>
      <c r="G137" s="251"/>
      <c r="H137" s="251"/>
      <c r="I137" s="251"/>
      <c r="J137" s="251"/>
    </row>
    <row r="138" spans="1:13" ht="18.75" customHeight="1" x14ac:dyDescent="0.25">
      <c r="A138" s="115" t="s">
        <v>3014</v>
      </c>
      <c r="B138" s="116"/>
      <c r="C138" s="189" t="s">
        <v>3270</v>
      </c>
      <c r="D138" s="118">
        <v>8</v>
      </c>
      <c r="E138" s="119" t="s">
        <v>158</v>
      </c>
      <c r="F138" s="119">
        <v>1</v>
      </c>
      <c r="G138" s="120">
        <f>'+'!AI138</f>
        <v>957.49</v>
      </c>
      <c r="H138" s="121"/>
      <c r="I138" s="122">
        <f t="shared" ref="I138:I145" si="12">H138*F138</f>
        <v>0</v>
      </c>
      <c r="J138" s="123">
        <f t="shared" ref="J138:J145" si="13">G138*I138</f>
        <v>0</v>
      </c>
      <c r="K138" s="124"/>
      <c r="L138" s="125">
        <v>4673768182422</v>
      </c>
      <c r="M138" s="101" t="s">
        <v>3015</v>
      </c>
    </row>
    <row r="139" spans="1:13" ht="18.75" customHeight="1" x14ac:dyDescent="0.25">
      <c r="A139" s="115" t="s">
        <v>3016</v>
      </c>
      <c r="B139" s="116"/>
      <c r="C139" s="189" t="s">
        <v>3271</v>
      </c>
      <c r="D139" s="118">
        <v>11</v>
      </c>
      <c r="E139" s="119" t="s">
        <v>158</v>
      </c>
      <c r="F139" s="119">
        <v>1</v>
      </c>
      <c r="G139" s="120">
        <f>'+'!AI139</f>
        <v>892.16</v>
      </c>
      <c r="H139" s="121"/>
      <c r="I139" s="122">
        <f t="shared" si="12"/>
        <v>0</v>
      </c>
      <c r="J139" s="123">
        <f t="shared" si="13"/>
        <v>0</v>
      </c>
      <c r="K139" s="124"/>
      <c r="L139" s="125">
        <v>4673768182439</v>
      </c>
      <c r="M139" s="101" t="s">
        <v>3017</v>
      </c>
    </row>
    <row r="140" spans="1:13" ht="18.75" customHeight="1" x14ac:dyDescent="0.25">
      <c r="A140" s="115" t="s">
        <v>3018</v>
      </c>
      <c r="B140" s="116"/>
      <c r="C140" s="189" t="s">
        <v>3272</v>
      </c>
      <c r="D140" s="118">
        <v>14</v>
      </c>
      <c r="E140" s="119" t="s">
        <v>158</v>
      </c>
      <c r="F140" s="119">
        <v>1</v>
      </c>
      <c r="G140" s="120">
        <f>'+'!AI140</f>
        <v>856.11</v>
      </c>
      <c r="H140" s="121"/>
      <c r="I140" s="122">
        <f t="shared" si="12"/>
        <v>0</v>
      </c>
      <c r="J140" s="123">
        <f t="shared" si="13"/>
        <v>0</v>
      </c>
      <c r="K140" s="124"/>
      <c r="L140" s="125">
        <v>4673768182446</v>
      </c>
      <c r="M140" s="101" t="s">
        <v>3019</v>
      </c>
    </row>
    <row r="141" spans="1:13" ht="18.75" customHeight="1" x14ac:dyDescent="0.25">
      <c r="A141" s="115" t="s">
        <v>3020</v>
      </c>
      <c r="B141" s="116"/>
      <c r="C141" s="189" t="s">
        <v>3273</v>
      </c>
      <c r="D141" s="118">
        <v>17</v>
      </c>
      <c r="E141" s="119" t="s">
        <v>158</v>
      </c>
      <c r="F141" s="119">
        <v>1</v>
      </c>
      <c r="G141" s="120">
        <f>'+'!AI141</f>
        <v>677.69</v>
      </c>
      <c r="H141" s="121"/>
      <c r="I141" s="122">
        <f t="shared" si="12"/>
        <v>0</v>
      </c>
      <c r="J141" s="123">
        <f t="shared" si="13"/>
        <v>0</v>
      </c>
      <c r="K141" s="124"/>
      <c r="L141" s="125">
        <v>4673768182453</v>
      </c>
      <c r="M141" s="101" t="s">
        <v>3021</v>
      </c>
    </row>
    <row r="142" spans="1:13" ht="18.75" customHeight="1" x14ac:dyDescent="0.25">
      <c r="A142" s="115" t="s">
        <v>3022</v>
      </c>
      <c r="B142" s="116"/>
      <c r="C142" s="189" t="s">
        <v>3274</v>
      </c>
      <c r="D142" s="118">
        <v>20</v>
      </c>
      <c r="E142" s="119" t="s">
        <v>158</v>
      </c>
      <c r="F142" s="119">
        <v>1</v>
      </c>
      <c r="G142" s="120">
        <f>'+'!AI142</f>
        <v>852.18</v>
      </c>
      <c r="H142" s="121"/>
      <c r="I142" s="122">
        <f t="shared" si="12"/>
        <v>0</v>
      </c>
      <c r="J142" s="123">
        <f t="shared" si="13"/>
        <v>0</v>
      </c>
      <c r="K142" s="124"/>
      <c r="L142" s="125">
        <v>4673768182460</v>
      </c>
      <c r="M142" s="101" t="s">
        <v>3023</v>
      </c>
    </row>
    <row r="143" spans="1:13" ht="18.75" customHeight="1" x14ac:dyDescent="0.25">
      <c r="A143" s="115" t="s">
        <v>3024</v>
      </c>
      <c r="B143" s="116"/>
      <c r="C143" s="189" t="s">
        <v>3275</v>
      </c>
      <c r="D143" s="118">
        <v>24</v>
      </c>
      <c r="E143" s="119" t="s">
        <v>158</v>
      </c>
      <c r="F143" s="119">
        <v>1</v>
      </c>
      <c r="G143" s="120">
        <f>'+'!AI143</f>
        <v>995.79</v>
      </c>
      <c r="H143" s="121"/>
      <c r="I143" s="122">
        <f t="shared" si="12"/>
        <v>0</v>
      </c>
      <c r="J143" s="123">
        <f t="shared" si="13"/>
        <v>0</v>
      </c>
      <c r="K143" s="124"/>
      <c r="L143" s="125">
        <v>4673768182477</v>
      </c>
      <c r="M143" s="101" t="s">
        <v>3025</v>
      </c>
    </row>
    <row r="144" spans="1:13" ht="18.75" customHeight="1" x14ac:dyDescent="0.25">
      <c r="A144" s="115" t="s">
        <v>3026</v>
      </c>
      <c r="B144" s="116"/>
      <c r="C144" s="189" t="s">
        <v>3276</v>
      </c>
      <c r="D144" s="118">
        <v>29</v>
      </c>
      <c r="E144" s="119" t="s">
        <v>158</v>
      </c>
      <c r="F144" s="119">
        <v>1</v>
      </c>
      <c r="G144" s="120">
        <f>'+'!AI144</f>
        <v>981.44</v>
      </c>
      <c r="H144" s="121"/>
      <c r="I144" s="122">
        <f t="shared" si="12"/>
        <v>0</v>
      </c>
      <c r="J144" s="123">
        <f t="shared" si="13"/>
        <v>0</v>
      </c>
      <c r="K144" s="124"/>
      <c r="L144" s="125">
        <v>4673768182484</v>
      </c>
      <c r="M144" s="101" t="s">
        <v>3027</v>
      </c>
    </row>
    <row r="145" spans="1:13" ht="18.75" customHeight="1" x14ac:dyDescent="0.25">
      <c r="A145" s="115" t="s">
        <v>3028</v>
      </c>
      <c r="B145" s="116"/>
      <c r="C145" s="189" t="s">
        <v>3277</v>
      </c>
      <c r="D145" s="118">
        <v>31</v>
      </c>
      <c r="E145" s="119" t="s">
        <v>158</v>
      </c>
      <c r="F145" s="119">
        <v>1</v>
      </c>
      <c r="G145" s="120">
        <f>'+'!AI145</f>
        <v>1053.24</v>
      </c>
      <c r="H145" s="121"/>
      <c r="I145" s="122">
        <f t="shared" si="12"/>
        <v>0</v>
      </c>
      <c r="J145" s="123">
        <f t="shared" si="13"/>
        <v>0</v>
      </c>
      <c r="K145" s="124"/>
      <c r="L145" s="125">
        <v>4673768182491</v>
      </c>
      <c r="M145" s="101" t="s">
        <v>3029</v>
      </c>
    </row>
    <row r="146" spans="1:13" ht="17.25" customHeight="1" x14ac:dyDescent="0.25">
      <c r="A146" s="113"/>
      <c r="B146" s="116"/>
      <c r="C146" s="251" t="s">
        <v>3030</v>
      </c>
      <c r="D146" s="251"/>
      <c r="E146" s="251"/>
      <c r="F146" s="251"/>
      <c r="G146" s="251"/>
      <c r="H146" s="251"/>
      <c r="I146" s="251"/>
      <c r="J146" s="251"/>
    </row>
    <row r="147" spans="1:13" ht="27" customHeight="1" x14ac:dyDescent="0.25">
      <c r="A147" s="115" t="s">
        <v>681</v>
      </c>
      <c r="B147" s="116"/>
      <c r="C147" s="117" t="s">
        <v>3031</v>
      </c>
      <c r="D147" s="118">
        <v>420</v>
      </c>
      <c r="E147" s="119" t="s">
        <v>158</v>
      </c>
      <c r="F147" s="119">
        <v>12</v>
      </c>
      <c r="G147" s="120">
        <f>'+'!AI147</f>
        <v>395.35</v>
      </c>
      <c r="H147" s="121"/>
      <c r="I147" s="122">
        <f>H147*F147</f>
        <v>0</v>
      </c>
      <c r="J147" s="123">
        <f t="shared" ref="J147:J158" si="14">G147*I147</f>
        <v>0</v>
      </c>
      <c r="K147" s="124"/>
      <c r="L147" s="125">
        <v>4673743520324</v>
      </c>
      <c r="M147" s="101" t="s">
        <v>1485</v>
      </c>
    </row>
    <row r="148" spans="1:13" ht="27" customHeight="1" x14ac:dyDescent="0.25">
      <c r="A148" s="115" t="s">
        <v>326</v>
      </c>
      <c r="B148" s="116"/>
      <c r="C148" s="117" t="s">
        <v>3032</v>
      </c>
      <c r="D148" s="118">
        <v>270</v>
      </c>
      <c r="E148" s="119" t="s">
        <v>158</v>
      </c>
      <c r="F148" s="119">
        <v>24</v>
      </c>
      <c r="G148" s="120">
        <f>'+'!AI148</f>
        <v>197.06</v>
      </c>
      <c r="H148" s="121"/>
      <c r="I148" s="122">
        <f>H148*F148</f>
        <v>0</v>
      </c>
      <c r="J148" s="123">
        <f t="shared" si="14"/>
        <v>0</v>
      </c>
      <c r="K148" s="124"/>
      <c r="L148" s="125">
        <v>4673732414672</v>
      </c>
      <c r="M148" s="101" t="s">
        <v>1483</v>
      </c>
    </row>
    <row r="149" spans="1:13" ht="27" customHeight="1" x14ac:dyDescent="0.25">
      <c r="A149" s="115" t="s">
        <v>439</v>
      </c>
      <c r="B149" s="116"/>
      <c r="C149" s="117" t="s">
        <v>3033</v>
      </c>
      <c r="D149" s="118">
        <v>750</v>
      </c>
      <c r="E149" s="119" t="s">
        <v>158</v>
      </c>
      <c r="F149" s="119">
        <v>12</v>
      </c>
      <c r="G149" s="120">
        <f>'+'!AI149</f>
        <v>690.14</v>
      </c>
      <c r="H149" s="121"/>
      <c r="I149" s="122">
        <f>H149*F149</f>
        <v>0</v>
      </c>
      <c r="J149" s="123">
        <f t="shared" si="14"/>
        <v>0</v>
      </c>
      <c r="K149" s="124"/>
      <c r="L149" s="125">
        <v>4673743520850</v>
      </c>
      <c r="M149" s="101" t="s">
        <v>1489</v>
      </c>
    </row>
    <row r="150" spans="1:13" ht="27" customHeight="1" x14ac:dyDescent="0.25">
      <c r="A150" s="115" t="s">
        <v>438</v>
      </c>
      <c r="B150" s="116"/>
      <c r="C150" s="117" t="s">
        <v>3034</v>
      </c>
      <c r="D150" s="118">
        <v>920</v>
      </c>
      <c r="E150" s="119" t="s">
        <v>158</v>
      </c>
      <c r="F150" s="119">
        <v>12</v>
      </c>
      <c r="G150" s="120">
        <f>'+'!AI150</f>
        <v>617.74</v>
      </c>
      <c r="H150" s="121"/>
      <c r="I150" s="122">
        <f>H150*F150</f>
        <v>0</v>
      </c>
      <c r="J150" s="123">
        <f t="shared" si="14"/>
        <v>0</v>
      </c>
      <c r="K150" s="124"/>
      <c r="L150" s="125">
        <v>4673743520300</v>
      </c>
      <c r="M150" s="101" t="s">
        <v>1487</v>
      </c>
    </row>
    <row r="151" spans="1:13" ht="17.25" customHeight="1" x14ac:dyDescent="0.25">
      <c r="A151" s="113"/>
      <c r="B151" s="116"/>
      <c r="C151" s="251" t="s">
        <v>3035</v>
      </c>
      <c r="D151" s="251"/>
      <c r="E151" s="251"/>
      <c r="F151" s="251"/>
      <c r="G151" s="251"/>
      <c r="H151" s="251"/>
      <c r="I151" s="251"/>
      <c r="J151" s="251"/>
    </row>
    <row r="152" spans="1:13" ht="27" customHeight="1" x14ac:dyDescent="0.25">
      <c r="A152" s="115" t="s">
        <v>314</v>
      </c>
      <c r="B152" s="116"/>
      <c r="C152" s="117" t="s">
        <v>3036</v>
      </c>
      <c r="D152" s="118">
        <v>250</v>
      </c>
      <c r="E152" s="119" t="s">
        <v>158</v>
      </c>
      <c r="F152" s="119">
        <v>20</v>
      </c>
      <c r="G152" s="120">
        <f>'+'!AI152</f>
        <v>383</v>
      </c>
      <c r="H152" s="121"/>
      <c r="I152" s="122">
        <f t="shared" ref="I152:I158" si="15">H152*F152</f>
        <v>0</v>
      </c>
      <c r="J152" s="123">
        <f t="shared" si="14"/>
        <v>0</v>
      </c>
      <c r="K152" s="124"/>
      <c r="L152" s="125">
        <v>4673732414658</v>
      </c>
      <c r="M152" s="101" t="s">
        <v>1475</v>
      </c>
    </row>
    <row r="153" spans="1:13" ht="27" customHeight="1" x14ac:dyDescent="0.25">
      <c r="A153" s="115" t="s">
        <v>285</v>
      </c>
      <c r="B153" s="116"/>
      <c r="C153" s="117" t="s">
        <v>3037</v>
      </c>
      <c r="D153" s="118">
        <v>375</v>
      </c>
      <c r="E153" s="119" t="s">
        <v>158</v>
      </c>
      <c r="F153" s="119">
        <v>20</v>
      </c>
      <c r="G153" s="120">
        <f>'+'!AI153</f>
        <v>453.41</v>
      </c>
      <c r="H153" s="121"/>
      <c r="I153" s="122">
        <f t="shared" si="15"/>
        <v>0</v>
      </c>
      <c r="J153" s="123">
        <f t="shared" si="14"/>
        <v>0</v>
      </c>
      <c r="K153" s="124"/>
      <c r="L153" s="125">
        <v>4673732414450</v>
      </c>
      <c r="M153" s="101" t="s">
        <v>1481</v>
      </c>
    </row>
    <row r="154" spans="1:13" ht="27" customHeight="1" x14ac:dyDescent="0.25">
      <c r="A154" s="115" t="s">
        <v>680</v>
      </c>
      <c r="B154" s="116"/>
      <c r="C154" s="117" t="s">
        <v>3038</v>
      </c>
      <c r="D154" s="118">
        <v>750</v>
      </c>
      <c r="E154" s="119" t="s">
        <v>158</v>
      </c>
      <c r="F154" s="119">
        <v>20</v>
      </c>
      <c r="G154" s="120">
        <f>'+'!AI154</f>
        <v>877.19</v>
      </c>
      <c r="H154" s="121"/>
      <c r="I154" s="122">
        <f t="shared" si="15"/>
        <v>0</v>
      </c>
      <c r="J154" s="123">
        <f t="shared" si="14"/>
        <v>0</v>
      </c>
      <c r="K154" s="124"/>
      <c r="L154" s="125">
        <v>4673743524360</v>
      </c>
      <c r="M154" s="101" t="s">
        <v>1479</v>
      </c>
    </row>
    <row r="155" spans="1:13" ht="27" customHeight="1" x14ac:dyDescent="0.25">
      <c r="A155" s="115" t="s">
        <v>582</v>
      </c>
      <c r="B155" s="116"/>
      <c r="C155" s="117" t="s">
        <v>3039</v>
      </c>
      <c r="D155" s="118">
        <v>375</v>
      </c>
      <c r="E155" s="119" t="s">
        <v>158</v>
      </c>
      <c r="F155" s="119">
        <v>20</v>
      </c>
      <c r="G155" s="120">
        <f>'+'!AI155</f>
        <v>860.46</v>
      </c>
      <c r="H155" s="121"/>
      <c r="I155" s="122">
        <f t="shared" si="15"/>
        <v>0</v>
      </c>
      <c r="J155" s="123">
        <f t="shared" si="14"/>
        <v>0</v>
      </c>
      <c r="K155" s="124"/>
      <c r="L155" s="125">
        <v>4673743523523</v>
      </c>
      <c r="M155" s="101" t="s">
        <v>1477</v>
      </c>
    </row>
    <row r="156" spans="1:13" ht="27" customHeight="1" x14ac:dyDescent="0.25">
      <c r="A156" s="115" t="s">
        <v>2205</v>
      </c>
      <c r="B156" s="116"/>
      <c r="C156" s="117" t="s">
        <v>2206</v>
      </c>
      <c r="D156" s="118">
        <v>102</v>
      </c>
      <c r="E156" s="119" t="s">
        <v>158</v>
      </c>
      <c r="F156" s="119">
        <v>18</v>
      </c>
      <c r="G156" s="120">
        <f>'+'!AI156</f>
        <v>188.88</v>
      </c>
      <c r="H156" s="121"/>
      <c r="I156" s="122">
        <f t="shared" si="15"/>
        <v>0</v>
      </c>
      <c r="J156" s="123">
        <f t="shared" si="14"/>
        <v>0</v>
      </c>
      <c r="K156" s="124"/>
      <c r="L156" s="125">
        <v>4673759129238</v>
      </c>
      <c r="M156" s="101" t="s">
        <v>2208</v>
      </c>
    </row>
    <row r="157" spans="1:13" ht="27" customHeight="1" x14ac:dyDescent="0.25">
      <c r="A157" s="115" t="s">
        <v>2210</v>
      </c>
      <c r="B157" s="116"/>
      <c r="C157" s="117" t="s">
        <v>2211</v>
      </c>
      <c r="D157" s="118">
        <v>102</v>
      </c>
      <c r="E157" s="119" t="s">
        <v>158</v>
      </c>
      <c r="F157" s="119">
        <v>18</v>
      </c>
      <c r="G157" s="120">
        <f>'+'!AI157</f>
        <v>219.15</v>
      </c>
      <c r="H157" s="121"/>
      <c r="I157" s="122">
        <f t="shared" si="15"/>
        <v>0</v>
      </c>
      <c r="J157" s="123">
        <f t="shared" si="14"/>
        <v>0</v>
      </c>
      <c r="K157" s="124"/>
      <c r="L157" s="125">
        <v>4673759129269</v>
      </c>
      <c r="M157" s="101" t="s">
        <v>2213</v>
      </c>
    </row>
    <row r="158" spans="1:13" ht="27" customHeight="1" x14ac:dyDescent="0.25">
      <c r="A158" s="115" t="s">
        <v>2215</v>
      </c>
      <c r="B158" s="116"/>
      <c r="C158" s="117" t="s">
        <v>2216</v>
      </c>
      <c r="D158" s="118">
        <v>102</v>
      </c>
      <c r="E158" s="119" t="s">
        <v>158</v>
      </c>
      <c r="F158" s="119">
        <v>18</v>
      </c>
      <c r="G158" s="120">
        <f>'+'!AI158</f>
        <v>261.52999999999997</v>
      </c>
      <c r="H158" s="121"/>
      <c r="I158" s="122">
        <f t="shared" si="15"/>
        <v>0</v>
      </c>
      <c r="J158" s="123">
        <f t="shared" si="14"/>
        <v>0</v>
      </c>
      <c r="K158" s="124"/>
      <c r="L158" s="125">
        <v>4673759129290</v>
      </c>
      <c r="M158" s="101" t="s">
        <v>2218</v>
      </c>
    </row>
    <row r="159" spans="1:13" ht="54" customHeight="1" x14ac:dyDescent="0.25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</row>
    <row r="160" spans="1:13" ht="17.25" customHeight="1" x14ac:dyDescent="0.25">
      <c r="A160" s="128"/>
      <c r="B160" s="129"/>
      <c r="C160" s="243" t="s">
        <v>3040</v>
      </c>
      <c r="D160" s="243"/>
      <c r="E160" s="243"/>
      <c r="F160" s="243"/>
      <c r="G160" s="243"/>
      <c r="H160" s="243"/>
      <c r="I160" s="243"/>
      <c r="J160" s="243"/>
    </row>
    <row r="161" spans="1:13" ht="27" customHeight="1" x14ac:dyDescent="0.25">
      <c r="A161" s="115" t="s">
        <v>3041</v>
      </c>
      <c r="B161" s="129"/>
      <c r="C161" s="130" t="s">
        <v>3042</v>
      </c>
      <c r="D161" s="118">
        <v>720</v>
      </c>
      <c r="E161" s="119">
        <v>65</v>
      </c>
      <c r="F161" s="119">
        <v>12</v>
      </c>
      <c r="G161" s="120">
        <f>'+'!AI161</f>
        <v>272.5</v>
      </c>
      <c r="H161" s="131"/>
      <c r="I161" s="132">
        <f t="shared" ref="I161:I171" si="16">H161*F161</f>
        <v>0</v>
      </c>
      <c r="J161" s="133">
        <f t="shared" ref="J161:J171" si="17">G161*I161</f>
        <v>0</v>
      </c>
      <c r="K161" s="124"/>
      <c r="L161" s="125">
        <v>4660447836172</v>
      </c>
      <c r="M161" s="101" t="s">
        <v>3043</v>
      </c>
    </row>
    <row r="162" spans="1:13" ht="17.25" customHeight="1" x14ac:dyDescent="0.25">
      <c r="A162" s="128"/>
      <c r="B162" s="129"/>
      <c r="C162" s="243" t="s">
        <v>3044</v>
      </c>
      <c r="D162" s="243"/>
      <c r="E162" s="243"/>
      <c r="F162" s="243"/>
      <c r="G162" s="243"/>
      <c r="H162" s="243"/>
      <c r="I162" s="243"/>
      <c r="J162" s="243"/>
    </row>
    <row r="163" spans="1:13" ht="27" customHeight="1" x14ac:dyDescent="0.25">
      <c r="A163" s="115" t="s">
        <v>3045</v>
      </c>
      <c r="B163" s="129"/>
      <c r="C163" s="130" t="s">
        <v>3436</v>
      </c>
      <c r="D163" s="118">
        <v>300</v>
      </c>
      <c r="E163" s="119" t="s">
        <v>3046</v>
      </c>
      <c r="F163" s="119">
        <v>12</v>
      </c>
      <c r="G163" s="120">
        <f>'+'!AI163</f>
        <v>147.5</v>
      </c>
      <c r="H163" s="131"/>
      <c r="I163" s="132">
        <f>H163*F163</f>
        <v>0</v>
      </c>
      <c r="J163" s="133">
        <f>G163*I163</f>
        <v>0</v>
      </c>
      <c r="K163" s="124"/>
      <c r="L163" s="125">
        <v>4660447835809</v>
      </c>
      <c r="M163" s="101" t="s">
        <v>3047</v>
      </c>
    </row>
    <row r="164" spans="1:13" ht="27" customHeight="1" x14ac:dyDescent="0.25">
      <c r="A164" s="115" t="s">
        <v>3048</v>
      </c>
      <c r="B164" s="129"/>
      <c r="C164" s="130" t="s">
        <v>3437</v>
      </c>
      <c r="D164" s="118">
        <v>400</v>
      </c>
      <c r="E164" s="119" t="s">
        <v>3049</v>
      </c>
      <c r="F164" s="119">
        <v>12</v>
      </c>
      <c r="G164" s="120">
        <f>'+'!AI164</f>
        <v>182.5</v>
      </c>
      <c r="H164" s="131"/>
      <c r="I164" s="132">
        <f>H164*F164</f>
        <v>0</v>
      </c>
      <c r="J164" s="133">
        <f>G164*I164</f>
        <v>0</v>
      </c>
      <c r="K164" s="124"/>
      <c r="L164" s="125">
        <v>4660447836165</v>
      </c>
      <c r="M164" s="101" t="s">
        <v>3050</v>
      </c>
    </row>
    <row r="165" spans="1:13" ht="17.25" customHeight="1" x14ac:dyDescent="0.25">
      <c r="A165" s="128"/>
      <c r="B165" s="129"/>
      <c r="C165" s="243" t="s">
        <v>3051</v>
      </c>
      <c r="D165" s="243"/>
      <c r="E165" s="243"/>
      <c r="F165" s="243"/>
      <c r="G165" s="243"/>
      <c r="H165" s="243"/>
      <c r="I165" s="243"/>
      <c r="J165" s="243"/>
    </row>
    <row r="166" spans="1:13" ht="27" customHeight="1" x14ac:dyDescent="0.25">
      <c r="A166" s="115" t="s">
        <v>3052</v>
      </c>
      <c r="B166" s="129"/>
      <c r="C166" s="130" t="s">
        <v>3053</v>
      </c>
      <c r="D166" s="118">
        <v>280</v>
      </c>
      <c r="E166" s="119" t="s">
        <v>158</v>
      </c>
      <c r="F166" s="119">
        <v>24</v>
      </c>
      <c r="G166" s="120">
        <f>'+'!AI166</f>
        <v>142.5</v>
      </c>
      <c r="H166" s="131"/>
      <c r="I166" s="132">
        <f t="shared" si="16"/>
        <v>0</v>
      </c>
      <c r="J166" s="133">
        <f t="shared" si="17"/>
        <v>0</v>
      </c>
      <c r="K166" s="124"/>
      <c r="L166" s="125">
        <v>4660447835793</v>
      </c>
      <c r="M166" s="101" t="s">
        <v>3054</v>
      </c>
    </row>
    <row r="167" spans="1:13" ht="27" customHeight="1" x14ac:dyDescent="0.25">
      <c r="A167" s="115" t="s">
        <v>3055</v>
      </c>
      <c r="B167" s="129"/>
      <c r="C167" s="130" t="s">
        <v>3056</v>
      </c>
      <c r="D167" s="118">
        <v>280</v>
      </c>
      <c r="E167" s="119" t="s">
        <v>158</v>
      </c>
      <c r="F167" s="119">
        <v>24</v>
      </c>
      <c r="G167" s="120">
        <f>'+'!AI167</f>
        <v>142.5</v>
      </c>
      <c r="H167" s="131"/>
      <c r="I167" s="132">
        <f t="shared" si="16"/>
        <v>0</v>
      </c>
      <c r="J167" s="133">
        <f t="shared" si="17"/>
        <v>0</v>
      </c>
      <c r="K167" s="124"/>
      <c r="L167" s="125">
        <v>4660447835816</v>
      </c>
      <c r="M167" s="101" t="s">
        <v>3057</v>
      </c>
    </row>
    <row r="168" spans="1:13" ht="27" customHeight="1" x14ac:dyDescent="0.25">
      <c r="A168" s="115" t="s">
        <v>3058</v>
      </c>
      <c r="B168" s="129"/>
      <c r="C168" s="134" t="s">
        <v>3059</v>
      </c>
      <c r="D168" s="118">
        <v>280</v>
      </c>
      <c r="E168" s="119" t="s">
        <v>158</v>
      </c>
      <c r="F168" s="119">
        <v>24</v>
      </c>
      <c r="G168" s="120">
        <f>'+'!AI168</f>
        <v>122.5</v>
      </c>
      <c r="H168" s="131"/>
      <c r="I168" s="132">
        <f t="shared" si="16"/>
        <v>0</v>
      </c>
      <c r="J168" s="133">
        <f t="shared" si="17"/>
        <v>0</v>
      </c>
      <c r="K168" s="124"/>
      <c r="L168" s="125">
        <v>4660447835847</v>
      </c>
      <c r="M168" s="101" t="s">
        <v>3060</v>
      </c>
    </row>
    <row r="169" spans="1:13" ht="27" customHeight="1" x14ac:dyDescent="0.25">
      <c r="A169" s="115" t="s">
        <v>3061</v>
      </c>
      <c r="B169" s="129"/>
      <c r="C169" s="134" t="s">
        <v>3062</v>
      </c>
      <c r="D169" s="118">
        <v>280</v>
      </c>
      <c r="E169" s="119" t="s">
        <v>158</v>
      </c>
      <c r="F169" s="119">
        <v>24</v>
      </c>
      <c r="G169" s="120">
        <f>'+'!AI169</f>
        <v>122.5</v>
      </c>
      <c r="H169" s="131"/>
      <c r="I169" s="132">
        <f t="shared" si="16"/>
        <v>0</v>
      </c>
      <c r="J169" s="133">
        <f t="shared" si="17"/>
        <v>0</v>
      </c>
      <c r="K169" s="124"/>
      <c r="L169" s="125">
        <v>4660447835854</v>
      </c>
      <c r="M169" s="101" t="s">
        <v>3063</v>
      </c>
    </row>
    <row r="170" spans="1:13" ht="27" customHeight="1" x14ac:dyDescent="0.25">
      <c r="A170" s="115" t="s">
        <v>3064</v>
      </c>
      <c r="B170" s="129"/>
      <c r="C170" s="134" t="s">
        <v>3065</v>
      </c>
      <c r="D170" s="118">
        <v>280</v>
      </c>
      <c r="E170" s="119" t="s">
        <v>158</v>
      </c>
      <c r="F170" s="119">
        <v>24</v>
      </c>
      <c r="G170" s="120">
        <f>'+'!AI170</f>
        <v>125</v>
      </c>
      <c r="H170" s="131"/>
      <c r="I170" s="132">
        <f t="shared" si="16"/>
        <v>0</v>
      </c>
      <c r="J170" s="133">
        <f t="shared" si="17"/>
        <v>0</v>
      </c>
      <c r="K170" s="124"/>
      <c r="L170" s="125">
        <v>4660447835823</v>
      </c>
      <c r="M170" s="101" t="s">
        <v>3066</v>
      </c>
    </row>
    <row r="171" spans="1:13" ht="27" customHeight="1" x14ac:dyDescent="0.25">
      <c r="A171" s="115" t="s">
        <v>3067</v>
      </c>
      <c r="B171" s="129"/>
      <c r="C171" s="134" t="s">
        <v>3068</v>
      </c>
      <c r="D171" s="118">
        <v>280</v>
      </c>
      <c r="E171" s="119" t="s">
        <v>158</v>
      </c>
      <c r="F171" s="119">
        <v>24</v>
      </c>
      <c r="G171" s="120">
        <f>'+'!AI171</f>
        <v>123.75</v>
      </c>
      <c r="H171" s="131"/>
      <c r="I171" s="132">
        <f t="shared" si="16"/>
        <v>0</v>
      </c>
      <c r="J171" s="133">
        <f t="shared" si="17"/>
        <v>0</v>
      </c>
      <c r="K171" s="124"/>
      <c r="L171" s="125">
        <v>4660447835830</v>
      </c>
      <c r="M171" s="101" t="s">
        <v>3069</v>
      </c>
    </row>
    <row r="172" spans="1:13" ht="17.25" customHeight="1" x14ac:dyDescent="0.25">
      <c r="A172" s="244" t="s">
        <v>3070</v>
      </c>
      <c r="B172" s="245"/>
      <c r="C172" s="245"/>
      <c r="D172" s="245"/>
      <c r="E172" s="245"/>
      <c r="F172" s="245"/>
      <c r="G172" s="245"/>
      <c r="H172" s="245"/>
      <c r="I172" s="245"/>
      <c r="J172" s="246"/>
    </row>
    <row r="173" spans="1:13" ht="30.75" customHeight="1" x14ac:dyDescent="0.25">
      <c r="A173" s="247"/>
      <c r="B173" s="249"/>
      <c r="C173" s="228" t="s">
        <v>3071</v>
      </c>
      <c r="D173" s="229"/>
      <c r="E173" s="229"/>
      <c r="F173" s="230"/>
      <c r="G173" s="135">
        <v>48</v>
      </c>
      <c r="H173" s="136" t="s">
        <v>158</v>
      </c>
      <c r="I173" s="137"/>
      <c r="J173" s="138">
        <f t="shared" ref="J173:J193" si="18">G173*I173</f>
        <v>0</v>
      </c>
    </row>
    <row r="174" spans="1:13" ht="30.75" customHeight="1" x14ac:dyDescent="0.25">
      <c r="A174" s="248"/>
      <c r="B174" s="250"/>
      <c r="C174" s="228" t="s">
        <v>3072</v>
      </c>
      <c r="D174" s="229"/>
      <c r="E174" s="229"/>
      <c r="F174" s="230"/>
      <c r="G174" s="135">
        <v>48</v>
      </c>
      <c r="H174" s="136" t="s">
        <v>158</v>
      </c>
      <c r="I174" s="137"/>
      <c r="J174" s="138">
        <f t="shared" si="18"/>
        <v>0</v>
      </c>
    </row>
    <row r="175" spans="1:13" ht="30.75" customHeight="1" x14ac:dyDescent="0.25">
      <c r="A175" s="248"/>
      <c r="B175" s="250"/>
      <c r="C175" s="228" t="s">
        <v>3073</v>
      </c>
      <c r="D175" s="229"/>
      <c r="E175" s="229"/>
      <c r="F175" s="230"/>
      <c r="G175" s="135">
        <v>386</v>
      </c>
      <c r="H175" s="136" t="s">
        <v>158</v>
      </c>
      <c r="I175" s="137"/>
      <c r="J175" s="138">
        <f t="shared" si="18"/>
        <v>0</v>
      </c>
    </row>
    <row r="176" spans="1:13" ht="30.75" customHeight="1" x14ac:dyDescent="0.25">
      <c r="A176" s="248"/>
      <c r="B176" s="250"/>
      <c r="C176" s="228" t="s">
        <v>3074</v>
      </c>
      <c r="D176" s="229"/>
      <c r="E176" s="229"/>
      <c r="F176" s="230"/>
      <c r="G176" s="135">
        <v>386</v>
      </c>
      <c r="H176" s="136" t="s">
        <v>158</v>
      </c>
      <c r="I176" s="137"/>
      <c r="J176" s="138">
        <f t="shared" si="18"/>
        <v>0</v>
      </c>
    </row>
    <row r="177" spans="1:10" ht="30.75" customHeight="1" x14ac:dyDescent="0.25">
      <c r="A177" s="248"/>
      <c r="B177" s="250"/>
      <c r="C177" s="228" t="s">
        <v>3075</v>
      </c>
      <c r="D177" s="229"/>
      <c r="E177" s="229"/>
      <c r="F177" s="230"/>
      <c r="G177" s="135">
        <v>1480</v>
      </c>
      <c r="H177" s="136" t="s">
        <v>158</v>
      </c>
      <c r="I177" s="137"/>
      <c r="J177" s="138">
        <f t="shared" si="18"/>
        <v>0</v>
      </c>
    </row>
    <row r="178" spans="1:10" ht="30.75" customHeight="1" x14ac:dyDescent="0.25">
      <c r="A178" s="248"/>
      <c r="B178" s="250"/>
      <c r="C178" s="228" t="s">
        <v>3076</v>
      </c>
      <c r="D178" s="229"/>
      <c r="E178" s="229"/>
      <c r="F178" s="230"/>
      <c r="G178" s="135">
        <v>1480</v>
      </c>
      <c r="H178" s="136" t="s">
        <v>158</v>
      </c>
      <c r="I178" s="137"/>
      <c r="J178" s="138">
        <f t="shared" si="18"/>
        <v>0</v>
      </c>
    </row>
    <row r="179" spans="1:10" ht="30.75" customHeight="1" x14ac:dyDescent="0.25">
      <c r="A179" s="248"/>
      <c r="B179" s="250"/>
      <c r="C179" s="228" t="s">
        <v>3077</v>
      </c>
      <c r="D179" s="229"/>
      <c r="E179" s="229"/>
      <c r="F179" s="230"/>
      <c r="G179" s="135">
        <v>960</v>
      </c>
      <c r="H179" s="136" t="s">
        <v>158</v>
      </c>
      <c r="I179" s="137"/>
      <c r="J179" s="138">
        <f t="shared" si="18"/>
        <v>0</v>
      </c>
    </row>
    <row r="180" spans="1:10" ht="30.75" customHeight="1" x14ac:dyDescent="0.25">
      <c r="A180" s="248"/>
      <c r="B180" s="250"/>
      <c r="C180" s="228" t="s">
        <v>3078</v>
      </c>
      <c r="D180" s="229"/>
      <c r="E180" s="229"/>
      <c r="F180" s="230"/>
      <c r="G180" s="135">
        <v>960</v>
      </c>
      <c r="H180" s="136" t="s">
        <v>158</v>
      </c>
      <c r="I180" s="137"/>
      <c r="J180" s="138">
        <f t="shared" si="18"/>
        <v>0</v>
      </c>
    </row>
    <row r="181" spans="1:10" ht="30.75" customHeight="1" x14ac:dyDescent="0.25">
      <c r="A181" s="248"/>
      <c r="B181" s="250"/>
      <c r="C181" s="228" t="s">
        <v>3079</v>
      </c>
      <c r="D181" s="229"/>
      <c r="E181" s="229"/>
      <c r="F181" s="230"/>
      <c r="G181" s="135">
        <v>960</v>
      </c>
      <c r="H181" s="136" t="s">
        <v>158</v>
      </c>
      <c r="I181" s="137"/>
      <c r="J181" s="138">
        <f t="shared" si="18"/>
        <v>0</v>
      </c>
    </row>
    <row r="182" spans="1:10" ht="30.75" customHeight="1" x14ac:dyDescent="0.25">
      <c r="A182" s="248"/>
      <c r="B182" s="250"/>
      <c r="C182" s="228" t="s">
        <v>3080</v>
      </c>
      <c r="D182" s="229"/>
      <c r="E182" s="229"/>
      <c r="F182" s="230"/>
      <c r="G182" s="135">
        <v>960</v>
      </c>
      <c r="H182" s="136" t="s">
        <v>158</v>
      </c>
      <c r="I182" s="137"/>
      <c r="J182" s="138">
        <f t="shared" si="18"/>
        <v>0</v>
      </c>
    </row>
    <row r="183" spans="1:10" ht="30.75" customHeight="1" x14ac:dyDescent="0.25">
      <c r="A183" s="248"/>
      <c r="B183" s="250"/>
      <c r="C183" s="228" t="s">
        <v>3081</v>
      </c>
      <c r="D183" s="229"/>
      <c r="E183" s="229"/>
      <c r="F183" s="230"/>
      <c r="G183" s="135">
        <v>4500</v>
      </c>
      <c r="H183" s="136" t="s">
        <v>158</v>
      </c>
      <c r="I183" s="137"/>
      <c r="J183" s="138">
        <f t="shared" si="18"/>
        <v>0</v>
      </c>
    </row>
    <row r="184" spans="1:10" ht="30.75" customHeight="1" x14ac:dyDescent="0.25">
      <c r="A184" s="248"/>
      <c r="B184" s="250"/>
      <c r="C184" s="228" t="s">
        <v>3082</v>
      </c>
      <c r="D184" s="229"/>
      <c r="E184" s="229"/>
      <c r="F184" s="230"/>
      <c r="G184" s="135">
        <v>4500</v>
      </c>
      <c r="H184" s="136" t="s">
        <v>158</v>
      </c>
      <c r="I184" s="137"/>
      <c r="J184" s="138">
        <f t="shared" si="18"/>
        <v>0</v>
      </c>
    </row>
    <row r="185" spans="1:10" ht="30.75" customHeight="1" x14ac:dyDescent="0.25">
      <c r="A185" s="248"/>
      <c r="B185" s="250"/>
      <c r="C185" s="228" t="s">
        <v>3083</v>
      </c>
      <c r="D185" s="229"/>
      <c r="E185" s="229"/>
      <c r="F185" s="230"/>
      <c r="G185" s="135">
        <v>4500</v>
      </c>
      <c r="H185" s="136" t="s">
        <v>158</v>
      </c>
      <c r="I185" s="137"/>
      <c r="J185" s="138">
        <f t="shared" si="18"/>
        <v>0</v>
      </c>
    </row>
    <row r="186" spans="1:10" ht="30.75" customHeight="1" x14ac:dyDescent="0.25">
      <c r="A186" s="248"/>
      <c r="B186" s="250"/>
      <c r="C186" s="228" t="s">
        <v>3084</v>
      </c>
      <c r="D186" s="229"/>
      <c r="E186" s="229"/>
      <c r="F186" s="230"/>
      <c r="G186" s="135">
        <v>4500</v>
      </c>
      <c r="H186" s="136" t="s">
        <v>158</v>
      </c>
      <c r="I186" s="137"/>
      <c r="J186" s="138">
        <f t="shared" si="18"/>
        <v>0</v>
      </c>
    </row>
    <row r="187" spans="1:10" ht="30.75" customHeight="1" x14ac:dyDescent="0.25">
      <c r="A187" s="248"/>
      <c r="B187" s="250"/>
      <c r="C187" s="228" t="s">
        <v>3085</v>
      </c>
      <c r="D187" s="229"/>
      <c r="E187" s="229"/>
      <c r="F187" s="230"/>
      <c r="G187" s="135">
        <v>4200</v>
      </c>
      <c r="H187" s="136" t="s">
        <v>158</v>
      </c>
      <c r="I187" s="137"/>
      <c r="J187" s="138">
        <f t="shared" si="18"/>
        <v>0</v>
      </c>
    </row>
    <row r="188" spans="1:10" ht="30.75" customHeight="1" x14ac:dyDescent="0.25">
      <c r="A188" s="248"/>
      <c r="B188" s="250"/>
      <c r="C188" s="228" t="s">
        <v>3086</v>
      </c>
      <c r="D188" s="229"/>
      <c r="E188" s="229"/>
      <c r="F188" s="230"/>
      <c r="G188" s="135">
        <v>4200</v>
      </c>
      <c r="H188" s="136" t="s">
        <v>158</v>
      </c>
      <c r="I188" s="137"/>
      <c r="J188" s="138">
        <f t="shared" si="18"/>
        <v>0</v>
      </c>
    </row>
    <row r="189" spans="1:10" ht="30.75" customHeight="1" x14ac:dyDescent="0.25">
      <c r="A189" s="248"/>
      <c r="B189" s="250"/>
      <c r="C189" s="228" t="s">
        <v>3087</v>
      </c>
      <c r="D189" s="229"/>
      <c r="E189" s="229"/>
      <c r="F189" s="230"/>
      <c r="G189" s="135">
        <v>3700</v>
      </c>
      <c r="H189" s="136" t="s">
        <v>158</v>
      </c>
      <c r="I189" s="137"/>
      <c r="J189" s="138">
        <f t="shared" si="18"/>
        <v>0</v>
      </c>
    </row>
    <row r="190" spans="1:10" ht="30.75" customHeight="1" x14ac:dyDescent="0.25">
      <c r="A190" s="248"/>
      <c r="B190" s="250"/>
      <c r="C190" s="228" t="s">
        <v>3088</v>
      </c>
      <c r="D190" s="229"/>
      <c r="E190" s="229"/>
      <c r="F190" s="230"/>
      <c r="G190" s="135">
        <v>3700</v>
      </c>
      <c r="H190" s="136" t="s">
        <v>158</v>
      </c>
      <c r="I190" s="137"/>
      <c r="J190" s="138">
        <f t="shared" si="18"/>
        <v>0</v>
      </c>
    </row>
    <row r="191" spans="1:10" ht="30.75" customHeight="1" x14ac:dyDescent="0.25">
      <c r="A191" s="248"/>
      <c r="B191" s="250"/>
      <c r="C191" s="228" t="s">
        <v>3089</v>
      </c>
      <c r="D191" s="229"/>
      <c r="E191" s="229"/>
      <c r="F191" s="230"/>
      <c r="G191" s="135">
        <v>1520</v>
      </c>
      <c r="H191" s="136" t="s">
        <v>158</v>
      </c>
      <c r="I191" s="137"/>
      <c r="J191" s="138">
        <f t="shared" si="18"/>
        <v>0</v>
      </c>
    </row>
    <row r="192" spans="1:10" ht="30.75" customHeight="1" x14ac:dyDescent="0.25">
      <c r="A192" s="248"/>
      <c r="B192" s="250"/>
      <c r="C192" s="228" t="s">
        <v>3090</v>
      </c>
      <c r="D192" s="229"/>
      <c r="E192" s="229"/>
      <c r="F192" s="230"/>
      <c r="G192" s="135">
        <v>1520</v>
      </c>
      <c r="H192" s="136" t="s">
        <v>158</v>
      </c>
      <c r="I192" s="137"/>
      <c r="J192" s="138">
        <f t="shared" si="18"/>
        <v>0</v>
      </c>
    </row>
    <row r="193" spans="1:10" ht="30.75" customHeight="1" x14ac:dyDescent="0.25">
      <c r="A193" s="248"/>
      <c r="B193" s="250"/>
      <c r="C193" s="228" t="s">
        <v>3091</v>
      </c>
      <c r="D193" s="229"/>
      <c r="E193" s="229"/>
      <c r="F193" s="230"/>
      <c r="G193" s="135">
        <v>1520</v>
      </c>
      <c r="H193" s="136" t="s">
        <v>158</v>
      </c>
      <c r="I193" s="137"/>
      <c r="J193" s="138">
        <f t="shared" si="18"/>
        <v>0</v>
      </c>
    </row>
    <row r="194" spans="1:10" ht="17.25" customHeight="1" thickBot="1" x14ac:dyDescent="0.3">
      <c r="A194" s="235"/>
      <c r="B194" s="236"/>
      <c r="C194" s="237"/>
      <c r="D194" s="237"/>
      <c r="E194" s="237"/>
      <c r="F194" s="237"/>
      <c r="G194" s="237"/>
      <c r="H194" s="237"/>
      <c r="I194" s="237"/>
      <c r="J194" s="238"/>
    </row>
    <row r="195" spans="1:10" ht="34.5" customHeight="1" thickBot="1" x14ac:dyDescent="0.3">
      <c r="A195" s="239" t="s">
        <v>3092</v>
      </c>
      <c r="B195" s="240"/>
      <c r="C195" s="240"/>
      <c r="D195" s="240"/>
      <c r="E195" s="240"/>
      <c r="F195" s="240"/>
      <c r="G195" s="240"/>
      <c r="H195" s="240"/>
      <c r="I195" s="241">
        <f>SUM(J11:J193)</f>
        <v>0</v>
      </c>
      <c r="J195" s="242"/>
    </row>
    <row r="196" spans="1:10" x14ac:dyDescent="0.25">
      <c r="A196" s="139"/>
    </row>
    <row r="197" spans="1:10" ht="23.25" customHeight="1" x14ac:dyDescent="0.25">
      <c r="A197" s="231" t="s">
        <v>3093</v>
      </c>
      <c r="B197" s="232"/>
      <c r="C197" s="232"/>
      <c r="D197" s="232"/>
      <c r="E197" s="232"/>
      <c r="F197" s="233"/>
      <c r="G197" s="141"/>
      <c r="H197" s="141"/>
      <c r="I197" s="141"/>
      <c r="J197" s="141"/>
    </row>
    <row r="198" spans="1:10" ht="35.25" customHeight="1" x14ac:dyDescent="0.25">
      <c r="A198" s="234" t="s">
        <v>3216</v>
      </c>
      <c r="B198" s="234"/>
      <c r="C198" s="234"/>
      <c r="D198" s="234"/>
      <c r="E198" s="234"/>
      <c r="F198" s="234"/>
      <c r="G198" s="141"/>
      <c r="H198" s="141"/>
      <c r="I198" s="141"/>
      <c r="J198" s="141"/>
    </row>
    <row r="199" spans="1:10" ht="35.25" customHeight="1" x14ac:dyDescent="0.25">
      <c r="A199" s="234" t="s">
        <v>3217</v>
      </c>
      <c r="B199" s="234"/>
      <c r="C199" s="234"/>
      <c r="D199" s="234"/>
      <c r="E199" s="234"/>
      <c r="F199" s="234"/>
      <c r="G199" s="141"/>
      <c r="H199" s="141"/>
      <c r="I199" s="141"/>
      <c r="J199" s="141"/>
    </row>
  </sheetData>
  <mergeCells count="56">
    <mergeCell ref="C60:J60"/>
    <mergeCell ref="D2:F6"/>
    <mergeCell ref="G2:G6"/>
    <mergeCell ref="D7:F7"/>
    <mergeCell ref="A8:I8"/>
    <mergeCell ref="C10:J10"/>
    <mergeCell ref="C19:J19"/>
    <mergeCell ref="C26:J26"/>
    <mergeCell ref="C31:J31"/>
    <mergeCell ref="C35:J35"/>
    <mergeCell ref="C37:J37"/>
    <mergeCell ref="C52:J52"/>
    <mergeCell ref="C160:J160"/>
    <mergeCell ref="C64:J64"/>
    <mergeCell ref="C69:J69"/>
    <mergeCell ref="C74:J74"/>
    <mergeCell ref="C114:J114"/>
    <mergeCell ref="C117:J117"/>
    <mergeCell ref="C120:J120"/>
    <mergeCell ref="C131:J131"/>
    <mergeCell ref="C137:J137"/>
    <mergeCell ref="C146:J146"/>
    <mergeCell ref="C151:J151"/>
    <mergeCell ref="C162:J162"/>
    <mergeCell ref="C165:J165"/>
    <mergeCell ref="A172:J172"/>
    <mergeCell ref="A173:A193"/>
    <mergeCell ref="B173:B193"/>
    <mergeCell ref="C173:F173"/>
    <mergeCell ref="C174:F174"/>
    <mergeCell ref="C175:F175"/>
    <mergeCell ref="C176:F176"/>
    <mergeCell ref="C177:F177"/>
    <mergeCell ref="C189:F189"/>
    <mergeCell ref="C178:F178"/>
    <mergeCell ref="C179:F179"/>
    <mergeCell ref="C180:F180"/>
    <mergeCell ref="C181:F181"/>
    <mergeCell ref="C182:F182"/>
    <mergeCell ref="C183:F183"/>
    <mergeCell ref="C184:F184"/>
    <mergeCell ref="C185:F185"/>
    <mergeCell ref="C186:F186"/>
    <mergeCell ref="C187:F187"/>
    <mergeCell ref="C188:F188"/>
    <mergeCell ref="A197:F197"/>
    <mergeCell ref="A198:C198"/>
    <mergeCell ref="D198:F199"/>
    <mergeCell ref="A199:C199"/>
    <mergeCell ref="C190:F190"/>
    <mergeCell ref="C191:F191"/>
    <mergeCell ref="C192:F192"/>
    <mergeCell ref="C193:F193"/>
    <mergeCell ref="A194:J194"/>
    <mergeCell ref="A195:H195"/>
    <mergeCell ref="I195:J195"/>
  </mergeCells>
  <conditionalFormatting sqref="G11:G18 G20:G25">
    <cfRule type="expression" dxfId="34" priority="24">
      <formula>$G$9=$C$7</formula>
    </cfRule>
  </conditionalFormatting>
  <conditionalFormatting sqref="G27:G30">
    <cfRule type="expression" dxfId="33" priority="21">
      <formula>$G$9=$C$7</formula>
    </cfRule>
  </conditionalFormatting>
  <conditionalFormatting sqref="G32:G34">
    <cfRule type="expression" dxfId="32" priority="20">
      <formula>$G$9=$C$7</formula>
    </cfRule>
  </conditionalFormatting>
  <conditionalFormatting sqref="G36">
    <cfRule type="expression" dxfId="31" priority="19">
      <formula>$G$9=$C$7</formula>
    </cfRule>
  </conditionalFormatting>
  <conditionalFormatting sqref="G38:G51">
    <cfRule type="expression" dxfId="30" priority="18">
      <formula>$G$9=$C$7</formula>
    </cfRule>
  </conditionalFormatting>
  <conditionalFormatting sqref="G53:G59">
    <cfRule type="expression" dxfId="29" priority="17">
      <formula>$G$9=$C$7</formula>
    </cfRule>
  </conditionalFormatting>
  <conditionalFormatting sqref="G61:G63">
    <cfRule type="expression" dxfId="28" priority="16">
      <formula>$G$9=$C$7</formula>
    </cfRule>
  </conditionalFormatting>
  <conditionalFormatting sqref="G65:G68">
    <cfRule type="expression" dxfId="27" priority="15">
      <formula>$G$9=$C$7</formula>
    </cfRule>
  </conditionalFormatting>
  <conditionalFormatting sqref="G70:G73">
    <cfRule type="expression" dxfId="26" priority="14">
      <formula>$G$9=$C$7</formula>
    </cfRule>
  </conditionalFormatting>
  <conditionalFormatting sqref="G75:G113">
    <cfRule type="expression" dxfId="25" priority="13">
      <formula>$G$9=$C$7</formula>
    </cfRule>
  </conditionalFormatting>
  <conditionalFormatting sqref="G115:G116">
    <cfRule type="expression" dxfId="24" priority="11">
      <formula>$G$9=$C$7</formula>
    </cfRule>
  </conditionalFormatting>
  <conditionalFormatting sqref="G118:G119">
    <cfRule type="expression" dxfId="23" priority="10">
      <formula>$G$9=$C$7</formula>
    </cfRule>
  </conditionalFormatting>
  <conditionalFormatting sqref="G121:G130">
    <cfRule type="expression" dxfId="22" priority="9">
      <formula>$G$9=$C$7</formula>
    </cfRule>
  </conditionalFormatting>
  <conditionalFormatting sqref="G132:G136">
    <cfRule type="expression" dxfId="21" priority="8">
      <formula>$G$9=$C$7</formula>
    </cfRule>
  </conditionalFormatting>
  <conditionalFormatting sqref="G138:G145">
    <cfRule type="expression" dxfId="20" priority="7">
      <formula>$G$9=$C$7</formula>
    </cfRule>
  </conditionalFormatting>
  <conditionalFormatting sqref="G147:G150">
    <cfRule type="expression" dxfId="19" priority="5">
      <formula>$G$9=$C$7</formula>
    </cfRule>
  </conditionalFormatting>
  <conditionalFormatting sqref="G152:G158">
    <cfRule type="expression" dxfId="18" priority="4">
      <formula>$G$9=$C$7</formula>
    </cfRule>
  </conditionalFormatting>
  <conditionalFormatting sqref="G161">
    <cfRule type="expression" dxfId="17" priority="3">
      <formula>$G$9=$C$7</formula>
    </cfRule>
  </conditionalFormatting>
  <conditionalFormatting sqref="G163:G164">
    <cfRule type="expression" dxfId="16" priority="2">
      <formula>$G$9=$C$7</formula>
    </cfRule>
  </conditionalFormatting>
  <conditionalFormatting sqref="G166:G171">
    <cfRule type="expression" dxfId="15" priority="1">
      <formula>$G$9=$C$7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11" r:id="rId3" name="Check Box 3">
              <controlPr defaultSize="0" autoFill="0" autoLine="0" autoPict="0">
                <anchor moveWithCells="1">
                  <from>
                    <xdr:col>6</xdr:col>
                    <xdr:colOff>942975</xdr:colOff>
                    <xdr:row>6</xdr:row>
                    <xdr:rowOff>9525</xdr:rowOff>
                  </from>
                  <to>
                    <xdr:col>7</xdr:col>
                    <xdr:colOff>95250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4" name="Check Box 4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9525</xdr:rowOff>
                  </from>
                  <to>
                    <xdr:col>6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C5AC-4C39-4C49-BD8F-3AFA3D4F3033}">
  <dimension ref="A1:AR199"/>
  <sheetViews>
    <sheetView workbookViewId="0">
      <selection activeCell="A30" sqref="A30:XFD30"/>
    </sheetView>
  </sheetViews>
  <sheetFormatPr defaultRowHeight="15" x14ac:dyDescent="0.25"/>
  <cols>
    <col min="1" max="1" width="10.28515625" style="100" bestFit="1" customWidth="1"/>
    <col min="2" max="2" width="30.5703125" style="100" customWidth="1"/>
    <col min="3" max="3" width="56.85546875" style="140" bestFit="1" customWidth="1"/>
    <col min="4" max="4" width="6.140625" style="140" customWidth="1"/>
    <col min="5" max="5" width="6.7109375" style="100" customWidth="1"/>
    <col min="6" max="6" width="15.42578125" style="100" customWidth="1"/>
    <col min="7" max="7" width="41.28515625" style="100" customWidth="1"/>
    <col min="8" max="8" width="7.85546875" style="100" customWidth="1"/>
    <col min="9" max="9" width="13.5703125" style="100" customWidth="1"/>
    <col min="10" max="10" width="34.42578125" style="100" customWidth="1"/>
    <col min="11" max="11" width="2.85546875" style="100" customWidth="1"/>
    <col min="12" max="12" width="18.140625" style="125" customWidth="1"/>
    <col min="13" max="13" width="14.5703125" style="101" customWidth="1"/>
    <col min="14" max="14" width="3.42578125" customWidth="1"/>
    <col min="15" max="15" width="35.28515625" style="100" customWidth="1"/>
    <col min="16" max="16" width="10" style="100" customWidth="1"/>
    <col min="17" max="17" width="8.85546875" style="100" customWidth="1"/>
    <col min="18" max="18" width="27.42578125" style="100" customWidth="1"/>
    <col min="19" max="19" width="10.5703125" style="142" customWidth="1"/>
    <col min="20" max="20" width="10.7109375" style="100" customWidth="1"/>
    <col min="21" max="21" width="8.85546875" style="100" customWidth="1"/>
    <col min="22" max="22" width="7.5703125" style="100" customWidth="1"/>
    <col min="23" max="23" width="12.85546875" style="100" customWidth="1"/>
    <col min="24" max="24" width="13.28515625" style="100" customWidth="1"/>
    <col min="25" max="25" width="4.28515625" style="100" customWidth="1"/>
    <col min="26" max="26" width="14.28515625" style="100" customWidth="1"/>
    <col min="27" max="33" width="16.85546875" style="100" customWidth="1"/>
    <col min="34" max="34" width="4.42578125" style="102" customWidth="1"/>
    <col min="35" max="35" width="14.85546875" style="100" customWidth="1"/>
    <col min="36" max="36" width="4.42578125" style="102" customWidth="1"/>
    <col min="37" max="37" width="14.85546875" style="100" customWidth="1"/>
    <col min="38" max="38" width="4.28515625" style="102" customWidth="1"/>
    <col min="39" max="39" width="14.85546875" style="100" customWidth="1"/>
    <col min="40" max="40" width="4" style="102" customWidth="1"/>
    <col min="41" max="41" width="19.42578125" style="102" bestFit="1" customWidth="1"/>
    <col min="42" max="16384" width="9.140625" style="102"/>
  </cols>
  <sheetData>
    <row r="1" spans="1:43" ht="9" customHeight="1" x14ac:dyDescent="0.25">
      <c r="A1" s="98"/>
      <c r="B1" s="98"/>
      <c r="C1" s="99"/>
      <c r="D1" s="99"/>
      <c r="E1" s="98"/>
      <c r="F1" s="98"/>
      <c r="G1" s="98"/>
      <c r="H1" s="98"/>
      <c r="I1" s="98"/>
      <c r="J1" s="98"/>
    </row>
    <row r="2" spans="1:43" ht="14.25" customHeight="1" x14ac:dyDescent="0.25">
      <c r="A2" s="103"/>
      <c r="B2" s="103"/>
      <c r="C2" s="104"/>
      <c r="D2" s="252"/>
      <c r="E2" s="252"/>
      <c r="F2" s="252"/>
      <c r="G2" s="254" t="s">
        <v>3278</v>
      </c>
      <c r="H2" s="105"/>
      <c r="I2" s="105"/>
      <c r="J2" s="105"/>
    </row>
    <row r="3" spans="1:43" ht="14.25" customHeight="1" x14ac:dyDescent="0.25">
      <c r="A3" s="103"/>
      <c r="B3" s="103"/>
      <c r="C3" s="104"/>
      <c r="D3" s="252"/>
      <c r="E3" s="252"/>
      <c r="F3" s="252"/>
      <c r="G3" s="254"/>
      <c r="H3" s="105"/>
      <c r="I3" s="105"/>
      <c r="J3" s="105"/>
      <c r="O3" s="143" t="s">
        <v>3563</v>
      </c>
      <c r="R3" s="144"/>
      <c r="S3" s="145"/>
      <c r="AD3" s="146" t="b">
        <v>0</v>
      </c>
      <c r="AE3" s="266" t="s">
        <v>149</v>
      </c>
      <c r="AF3" s="266"/>
      <c r="AG3" s="266"/>
    </row>
    <row r="4" spans="1:43" ht="14.25" customHeight="1" x14ac:dyDescent="0.25">
      <c r="A4" s="103"/>
      <c r="B4" s="103"/>
      <c r="C4" s="104"/>
      <c r="D4" s="252"/>
      <c r="E4" s="252"/>
      <c r="F4" s="252"/>
      <c r="G4" s="254"/>
      <c r="H4" s="105"/>
      <c r="I4" s="105"/>
      <c r="J4" s="105"/>
      <c r="R4" s="144"/>
      <c r="S4" s="145"/>
      <c r="AD4" s="147" t="b">
        <v>0</v>
      </c>
      <c r="AE4" s="267" t="s">
        <v>150</v>
      </c>
      <c r="AF4" s="267"/>
      <c r="AG4" s="267"/>
      <c r="AH4" s="100"/>
      <c r="AJ4" s="100"/>
    </row>
    <row r="5" spans="1:43" ht="14.25" customHeight="1" x14ac:dyDescent="0.25">
      <c r="A5" s="103"/>
      <c r="B5" s="103"/>
      <c r="C5" s="104"/>
      <c r="D5" s="252"/>
      <c r="E5" s="252"/>
      <c r="F5" s="252"/>
      <c r="G5" s="254"/>
      <c r="H5" s="105"/>
      <c r="I5" s="105"/>
      <c r="J5" s="105"/>
      <c r="R5" s="144"/>
      <c r="S5" s="145"/>
      <c r="AD5" s="148" t="b">
        <v>0</v>
      </c>
      <c r="AE5" s="268" t="s">
        <v>1842</v>
      </c>
      <c r="AF5" s="268"/>
      <c r="AG5" s="268"/>
    </row>
    <row r="6" spans="1:43" ht="14.25" customHeight="1" thickBot="1" x14ac:dyDescent="0.3">
      <c r="A6" s="103"/>
      <c r="B6" s="103"/>
      <c r="C6" s="104"/>
      <c r="D6" s="253"/>
      <c r="E6" s="253"/>
      <c r="F6" s="253"/>
      <c r="G6" s="255"/>
      <c r="H6" s="105"/>
      <c r="I6" s="105"/>
      <c r="J6" s="105"/>
      <c r="O6" s="149" t="s">
        <v>3182</v>
      </c>
      <c r="P6" s="150">
        <v>5500</v>
      </c>
    </row>
    <row r="7" spans="1:43" ht="22.5" customHeight="1" thickBot="1" x14ac:dyDescent="0.3">
      <c r="A7" s="103"/>
      <c r="B7" s="103"/>
      <c r="C7" s="104"/>
      <c r="D7" s="256"/>
      <c r="E7" s="257"/>
      <c r="F7" s="257"/>
      <c r="G7" s="106"/>
      <c r="H7" s="105"/>
      <c r="I7" s="105"/>
      <c r="J7" s="105"/>
      <c r="O7" s="149" t="s">
        <v>3183</v>
      </c>
      <c r="P7" s="150">
        <v>23</v>
      </c>
      <c r="AD7" s="151"/>
      <c r="AE7" s="151"/>
      <c r="AF7" s="151"/>
      <c r="AG7" s="151"/>
      <c r="AM7" s="152">
        <v>5</v>
      </c>
    </row>
    <row r="8" spans="1:43" ht="15.75" customHeight="1" x14ac:dyDescent="0.25">
      <c r="A8" s="258" t="s">
        <v>3562</v>
      </c>
      <c r="B8" s="258"/>
      <c r="C8" s="258"/>
      <c r="D8" s="258"/>
      <c r="E8" s="258"/>
      <c r="F8" s="258"/>
      <c r="G8" s="258"/>
      <c r="H8" s="258"/>
      <c r="I8" s="259"/>
      <c r="J8" s="107">
        <f>I195</f>
        <v>0</v>
      </c>
      <c r="T8" s="260" t="s">
        <v>770</v>
      </c>
      <c r="U8" s="261"/>
      <c r="V8" s="261"/>
      <c r="W8" s="261"/>
      <c r="X8" s="262"/>
      <c r="AA8" s="263" t="s">
        <v>143</v>
      </c>
      <c r="AB8" s="264"/>
      <c r="AC8" s="264"/>
      <c r="AD8" s="264"/>
      <c r="AE8" s="264"/>
      <c r="AF8" s="264"/>
      <c r="AG8" s="265"/>
      <c r="AM8" s="152" t="s">
        <v>3184</v>
      </c>
    </row>
    <row r="9" spans="1:43" ht="40.5" customHeight="1" x14ac:dyDescent="0.25">
      <c r="A9" s="108" t="s">
        <v>2731</v>
      </c>
      <c r="B9" s="108" t="s">
        <v>2732</v>
      </c>
      <c r="C9" s="109" t="s">
        <v>2733</v>
      </c>
      <c r="D9" s="109" t="s">
        <v>2734</v>
      </c>
      <c r="E9" s="109" t="s">
        <v>2735</v>
      </c>
      <c r="F9" s="109" t="s">
        <v>2736</v>
      </c>
      <c r="G9" s="110" t="s">
        <v>3185</v>
      </c>
      <c r="H9" s="111" t="s">
        <v>2738</v>
      </c>
      <c r="I9" s="111" t="s">
        <v>2739</v>
      </c>
      <c r="J9" s="111" t="s">
        <v>2740</v>
      </c>
      <c r="L9" s="112" t="s">
        <v>2741</v>
      </c>
      <c r="M9" s="112" t="s">
        <v>2742</v>
      </c>
      <c r="O9" s="66" t="s">
        <v>1786</v>
      </c>
      <c r="P9" s="193">
        <v>0</v>
      </c>
      <c r="R9" s="153" t="s">
        <v>751</v>
      </c>
      <c r="T9" s="154" t="s">
        <v>771</v>
      </c>
      <c r="U9" s="154" t="s">
        <v>772</v>
      </c>
      <c r="V9" s="154" t="s">
        <v>773</v>
      </c>
      <c r="W9" s="154" t="s">
        <v>682</v>
      </c>
      <c r="X9" s="154" t="s">
        <v>774</v>
      </c>
      <c r="AA9" s="155" t="s">
        <v>3186</v>
      </c>
      <c r="AB9" s="155" t="s">
        <v>144</v>
      </c>
      <c r="AC9" s="155" t="s">
        <v>155</v>
      </c>
      <c r="AD9" s="156" t="s">
        <v>3187</v>
      </c>
      <c r="AE9" s="156" t="s">
        <v>3188</v>
      </c>
      <c r="AF9" s="157" t="s">
        <v>3189</v>
      </c>
      <c r="AG9" s="157" t="s">
        <v>683</v>
      </c>
      <c r="AI9" s="158" t="s">
        <v>3190</v>
      </c>
      <c r="AK9" s="159" t="s">
        <v>3191</v>
      </c>
      <c r="AM9" s="152" t="s">
        <v>3192</v>
      </c>
      <c r="AO9" s="160" t="s">
        <v>2201</v>
      </c>
      <c r="AQ9" s="102" t="s">
        <v>3193</v>
      </c>
    </row>
    <row r="10" spans="1:43" ht="17.25" customHeight="1" x14ac:dyDescent="0.25">
      <c r="A10" s="113"/>
      <c r="B10" s="114"/>
      <c r="C10" s="251" t="s">
        <v>2743</v>
      </c>
      <c r="D10" s="251"/>
      <c r="E10" s="251"/>
      <c r="F10" s="251"/>
      <c r="G10" s="251"/>
      <c r="H10" s="251"/>
      <c r="I10" s="251"/>
      <c r="J10" s="251"/>
      <c r="O10" s="161" t="s">
        <v>3194</v>
      </c>
      <c r="P10" s="162"/>
      <c r="Q10" s="163" t="str">
        <f>IF(P10&gt;18,"ПЕРЕБОР","-")</f>
        <v>-</v>
      </c>
      <c r="AO10" s="100"/>
      <c r="AQ10" s="164"/>
    </row>
    <row r="11" spans="1:43" ht="21" customHeight="1" x14ac:dyDescent="0.25">
      <c r="A11" s="115" t="s">
        <v>2744</v>
      </c>
      <c r="B11" s="116"/>
      <c r="C11" s="117" t="s">
        <v>3532</v>
      </c>
      <c r="D11" s="118">
        <v>1000</v>
      </c>
      <c r="E11" s="119">
        <v>80</v>
      </c>
      <c r="F11" s="119">
        <v>12</v>
      </c>
      <c r="G11" s="165">
        <f>AI11</f>
        <v>446.25</v>
      </c>
      <c r="H11" s="121"/>
      <c r="I11" s="122">
        <f t="shared" ref="I11:I18" si="0">H11*F11</f>
        <v>0</v>
      </c>
      <c r="J11" s="123">
        <f t="shared" ref="J11:J18" si="1">G11*I11</f>
        <v>0</v>
      </c>
      <c r="K11" s="124"/>
      <c r="L11" s="125">
        <v>4660447836226</v>
      </c>
      <c r="M11" s="101" t="s">
        <v>2745</v>
      </c>
      <c r="P11" s="192">
        <f>$P$9</f>
        <v>0</v>
      </c>
      <c r="Q11" s="163" t="str">
        <f t="shared" ref="Q11:Q72" si="2">IF(P11&gt;18,"ПЕРЕБОР","-")</f>
        <v>-</v>
      </c>
      <c r="R11" s="166">
        <v>357</v>
      </c>
      <c r="S11" s="167"/>
      <c r="T11" s="168">
        <v>1.25</v>
      </c>
      <c r="U11" s="168">
        <f t="shared" ref="U11:U18" si="3">R11*T11</f>
        <v>446.25</v>
      </c>
      <c r="V11" s="166">
        <f t="shared" ref="V11:V18" si="4">P11*0.01</f>
        <v>0</v>
      </c>
      <c r="W11" s="169">
        <f t="shared" ref="W11:W18" si="5">U11-(U11*V11)</f>
        <v>446.25</v>
      </c>
      <c r="X11" s="166">
        <f t="shared" ref="X11:X18" si="6">ROUND(W11,2)</f>
        <v>446.25</v>
      </c>
      <c r="Y11" s="170"/>
      <c r="Z11" s="170"/>
      <c r="AA11" s="166">
        <v>12.3</v>
      </c>
      <c r="AB11" s="166">
        <f t="shared" ref="AB11:AB18" si="7">H11*AA11</f>
        <v>0</v>
      </c>
      <c r="AC11" s="166">
        <f t="shared" ref="AC11:AC18" si="8">AB11*$P$7</f>
        <v>0</v>
      </c>
      <c r="AD11" s="166">
        <f t="shared" ref="AD11:AD18" si="9">AA11/F11</f>
        <v>1.0250000000000001</v>
      </c>
      <c r="AE11" s="171">
        <f t="shared" ref="AE11:AE18" si="10">ROUND(AD11,3)</f>
        <v>1.0249999999999999</v>
      </c>
      <c r="AF11" s="166">
        <f t="shared" ref="AF11:AF18" si="11">AE11*$P$7</f>
        <v>23.574999999999999</v>
      </c>
      <c r="AG11" s="171">
        <f t="shared" ref="AG11:AG18" si="12">ROUND(AF11,2)</f>
        <v>23.58</v>
      </c>
      <c r="AI11" s="171">
        <f>ROUND(AO11,2)</f>
        <v>446.25</v>
      </c>
      <c r="AK11" s="166">
        <f t="shared" ref="AK11:AK18" si="13">IF($AD$3,AM11+AG11,AM11)</f>
        <v>446.25</v>
      </c>
      <c r="AM11" s="166">
        <f>IF($AD$4,X11-($AM$7/100*X11),X11)</f>
        <v>446.25</v>
      </c>
      <c r="AO11" s="166">
        <f>IF($AD$5,AK11-((AK11*1.18031)-AK11),AK11)</f>
        <v>446.25</v>
      </c>
      <c r="AQ11" s="172"/>
    </row>
    <row r="12" spans="1:43" ht="21" customHeight="1" x14ac:dyDescent="0.25">
      <c r="A12" s="188" t="s">
        <v>2746</v>
      </c>
      <c r="B12" s="116"/>
      <c r="C12" s="189" t="s">
        <v>3536</v>
      </c>
      <c r="D12" s="118">
        <v>1000</v>
      </c>
      <c r="E12" s="119">
        <v>80</v>
      </c>
      <c r="F12" s="119">
        <v>12</v>
      </c>
      <c r="G12" s="165">
        <f>AI12</f>
        <v>383.75</v>
      </c>
      <c r="H12" s="121"/>
      <c r="I12" s="122">
        <f t="shared" si="0"/>
        <v>0</v>
      </c>
      <c r="J12" s="123">
        <f t="shared" si="1"/>
        <v>0</v>
      </c>
      <c r="K12" s="124"/>
      <c r="L12" s="125">
        <v>4660447836233</v>
      </c>
      <c r="M12" s="101" t="s">
        <v>2747</v>
      </c>
      <c r="P12" s="192">
        <f t="shared" ref="P12:P76" si="14">$P$9</f>
        <v>0</v>
      </c>
      <c r="Q12" s="163" t="str">
        <f t="shared" si="2"/>
        <v>-</v>
      </c>
      <c r="R12" s="166">
        <v>307</v>
      </c>
      <c r="S12" s="167"/>
      <c r="T12" s="168">
        <v>1.25</v>
      </c>
      <c r="U12" s="168">
        <f t="shared" si="3"/>
        <v>383.75</v>
      </c>
      <c r="V12" s="166">
        <f t="shared" si="4"/>
        <v>0</v>
      </c>
      <c r="W12" s="169">
        <f t="shared" si="5"/>
        <v>383.75</v>
      </c>
      <c r="X12" s="166">
        <f t="shared" si="6"/>
        <v>383.75</v>
      </c>
      <c r="Y12" s="170"/>
      <c r="Z12" s="170"/>
      <c r="AA12" s="166">
        <v>12.3</v>
      </c>
      <c r="AB12" s="166">
        <f t="shared" si="7"/>
        <v>0</v>
      </c>
      <c r="AC12" s="166">
        <f t="shared" si="8"/>
        <v>0</v>
      </c>
      <c r="AD12" s="166">
        <f t="shared" si="9"/>
        <v>1.0250000000000001</v>
      </c>
      <c r="AE12" s="171">
        <f t="shared" si="10"/>
        <v>1.0249999999999999</v>
      </c>
      <c r="AF12" s="166">
        <f t="shared" si="11"/>
        <v>23.574999999999999</v>
      </c>
      <c r="AG12" s="171">
        <f t="shared" si="12"/>
        <v>23.58</v>
      </c>
      <c r="AI12" s="171">
        <f t="shared" ref="AI12:AI83" si="15">ROUND(AO12,2)</f>
        <v>383.75</v>
      </c>
      <c r="AK12" s="166">
        <f t="shared" si="13"/>
        <v>383.75</v>
      </c>
      <c r="AM12" s="166">
        <f>IF($AD$4,X12-($AM$7/100*X12),X12)</f>
        <v>383.75</v>
      </c>
      <c r="AO12" s="166">
        <f t="shared" ref="AO12:AO73" si="16">IF($AD$5,AK12-((AK12*1.18031)-AK12),AK12)</f>
        <v>383.75</v>
      </c>
      <c r="AQ12" s="172"/>
    </row>
    <row r="13" spans="1:43" ht="21" customHeight="1" x14ac:dyDescent="0.25">
      <c r="A13" s="188" t="s">
        <v>2748</v>
      </c>
      <c r="B13" s="116"/>
      <c r="C13" s="189" t="s">
        <v>3537</v>
      </c>
      <c r="D13" s="118">
        <v>950</v>
      </c>
      <c r="E13" s="119">
        <v>70</v>
      </c>
      <c r="F13" s="119">
        <v>12</v>
      </c>
      <c r="G13" s="165">
        <f>AI13</f>
        <v>335</v>
      </c>
      <c r="H13" s="121"/>
      <c r="I13" s="122">
        <f t="shared" si="0"/>
        <v>0</v>
      </c>
      <c r="J13" s="123">
        <f t="shared" si="1"/>
        <v>0</v>
      </c>
      <c r="K13" s="124"/>
      <c r="L13" s="125">
        <v>4660447836295</v>
      </c>
      <c r="M13" s="101" t="s">
        <v>2749</v>
      </c>
      <c r="P13" s="192">
        <f t="shared" si="14"/>
        <v>0</v>
      </c>
      <c r="Q13" s="163" t="str">
        <f t="shared" si="2"/>
        <v>-</v>
      </c>
      <c r="R13" s="166">
        <v>268</v>
      </c>
      <c r="S13" s="167"/>
      <c r="T13" s="168">
        <v>1.25</v>
      </c>
      <c r="U13" s="168">
        <f t="shared" si="3"/>
        <v>335</v>
      </c>
      <c r="V13" s="166">
        <f t="shared" si="4"/>
        <v>0</v>
      </c>
      <c r="W13" s="169">
        <f t="shared" si="5"/>
        <v>335</v>
      </c>
      <c r="X13" s="166">
        <f t="shared" si="6"/>
        <v>335</v>
      </c>
      <c r="Y13" s="170"/>
      <c r="Z13" s="170"/>
      <c r="AA13" s="166">
        <v>11.8</v>
      </c>
      <c r="AB13" s="166">
        <f t="shared" si="7"/>
        <v>0</v>
      </c>
      <c r="AC13" s="166">
        <f t="shared" si="8"/>
        <v>0</v>
      </c>
      <c r="AD13" s="166">
        <f t="shared" si="9"/>
        <v>0.98333333333333339</v>
      </c>
      <c r="AE13" s="171">
        <f t="shared" si="10"/>
        <v>0.98299999999999998</v>
      </c>
      <c r="AF13" s="166">
        <f t="shared" si="11"/>
        <v>22.608999999999998</v>
      </c>
      <c r="AG13" s="171">
        <f t="shared" si="12"/>
        <v>22.61</v>
      </c>
      <c r="AI13" s="171">
        <f t="shared" si="15"/>
        <v>335</v>
      </c>
      <c r="AK13" s="166">
        <f t="shared" si="13"/>
        <v>335</v>
      </c>
      <c r="AM13" s="166">
        <f t="shared" ref="AM13:AM86" si="17">IF($AD$4,X13-($AM$7/100*X13),X13)</f>
        <v>335</v>
      </c>
      <c r="AO13" s="166">
        <f t="shared" si="16"/>
        <v>335</v>
      </c>
      <c r="AQ13" s="172"/>
    </row>
    <row r="14" spans="1:43" ht="21" customHeight="1" x14ac:dyDescent="0.25">
      <c r="A14" s="188" t="s">
        <v>2750</v>
      </c>
      <c r="B14" s="116"/>
      <c r="C14" s="189" t="s">
        <v>3538</v>
      </c>
      <c r="D14" s="118">
        <v>850</v>
      </c>
      <c r="E14" s="119">
        <v>65</v>
      </c>
      <c r="F14" s="119">
        <v>12</v>
      </c>
      <c r="G14" s="165">
        <f t="shared" ref="G14:G25" si="18">AI14</f>
        <v>315</v>
      </c>
      <c r="H14" s="121"/>
      <c r="I14" s="122">
        <f t="shared" si="0"/>
        <v>0</v>
      </c>
      <c r="J14" s="123">
        <f t="shared" si="1"/>
        <v>0</v>
      </c>
      <c r="K14" s="124"/>
      <c r="L14" s="125">
        <v>4660447836301</v>
      </c>
      <c r="M14" s="101" t="s">
        <v>2751</v>
      </c>
      <c r="P14" s="192">
        <f t="shared" si="14"/>
        <v>0</v>
      </c>
      <c r="Q14" s="163" t="str">
        <f t="shared" si="2"/>
        <v>-</v>
      </c>
      <c r="R14" s="166">
        <v>252</v>
      </c>
      <c r="S14" s="167"/>
      <c r="T14" s="168">
        <v>1.25</v>
      </c>
      <c r="U14" s="168">
        <f t="shared" si="3"/>
        <v>315</v>
      </c>
      <c r="V14" s="166">
        <f t="shared" si="4"/>
        <v>0</v>
      </c>
      <c r="W14" s="169">
        <f t="shared" si="5"/>
        <v>315</v>
      </c>
      <c r="X14" s="166">
        <f t="shared" si="6"/>
        <v>315</v>
      </c>
      <c r="Y14" s="170"/>
      <c r="Z14" s="170"/>
      <c r="AA14" s="166">
        <v>10.6</v>
      </c>
      <c r="AB14" s="166">
        <f t="shared" si="7"/>
        <v>0</v>
      </c>
      <c r="AC14" s="166">
        <f t="shared" si="8"/>
        <v>0</v>
      </c>
      <c r="AD14" s="166">
        <f t="shared" si="9"/>
        <v>0.8833333333333333</v>
      </c>
      <c r="AE14" s="171">
        <f t="shared" si="10"/>
        <v>0.88300000000000001</v>
      </c>
      <c r="AF14" s="166">
        <f t="shared" si="11"/>
        <v>20.309000000000001</v>
      </c>
      <c r="AG14" s="171">
        <f t="shared" si="12"/>
        <v>20.309999999999999</v>
      </c>
      <c r="AI14" s="171">
        <f t="shared" si="15"/>
        <v>315</v>
      </c>
      <c r="AK14" s="166">
        <f t="shared" si="13"/>
        <v>315</v>
      </c>
      <c r="AM14" s="166">
        <f t="shared" si="17"/>
        <v>315</v>
      </c>
      <c r="AO14" s="166">
        <f t="shared" si="16"/>
        <v>315</v>
      </c>
      <c r="AQ14" s="172"/>
    </row>
    <row r="15" spans="1:43" ht="21" customHeight="1" x14ac:dyDescent="0.25">
      <c r="A15" s="115" t="s">
        <v>2752</v>
      </c>
      <c r="B15" s="116"/>
      <c r="C15" s="117" t="s">
        <v>2753</v>
      </c>
      <c r="D15" s="118">
        <v>950</v>
      </c>
      <c r="E15" s="119">
        <v>70</v>
      </c>
      <c r="F15" s="119">
        <v>12</v>
      </c>
      <c r="G15" s="165">
        <f t="shared" si="18"/>
        <v>396.25</v>
      </c>
      <c r="H15" s="121"/>
      <c r="I15" s="122">
        <f t="shared" si="0"/>
        <v>0</v>
      </c>
      <c r="J15" s="123">
        <f t="shared" si="1"/>
        <v>0</v>
      </c>
      <c r="K15" s="124"/>
      <c r="L15" s="125">
        <v>4660447836257</v>
      </c>
      <c r="M15" s="101" t="s">
        <v>2754</v>
      </c>
      <c r="P15" s="192">
        <f t="shared" si="14"/>
        <v>0</v>
      </c>
      <c r="Q15" s="163" t="str">
        <f t="shared" si="2"/>
        <v>-</v>
      </c>
      <c r="R15" s="166">
        <v>317</v>
      </c>
      <c r="S15" s="167"/>
      <c r="T15" s="168">
        <v>1.25</v>
      </c>
      <c r="U15" s="168">
        <f t="shared" si="3"/>
        <v>396.25</v>
      </c>
      <c r="V15" s="166">
        <f t="shared" si="4"/>
        <v>0</v>
      </c>
      <c r="W15" s="169">
        <f t="shared" si="5"/>
        <v>396.25</v>
      </c>
      <c r="X15" s="166">
        <f t="shared" si="6"/>
        <v>396.25</v>
      </c>
      <c r="Y15" s="170"/>
      <c r="Z15" s="170"/>
      <c r="AA15" s="166">
        <v>11.8</v>
      </c>
      <c r="AB15" s="166">
        <f t="shared" si="7"/>
        <v>0</v>
      </c>
      <c r="AC15" s="166">
        <f t="shared" si="8"/>
        <v>0</v>
      </c>
      <c r="AD15" s="166">
        <f t="shared" si="9"/>
        <v>0.98333333333333339</v>
      </c>
      <c r="AE15" s="171">
        <f t="shared" si="10"/>
        <v>0.98299999999999998</v>
      </c>
      <c r="AF15" s="166">
        <f t="shared" si="11"/>
        <v>22.608999999999998</v>
      </c>
      <c r="AG15" s="171">
        <f t="shared" si="12"/>
        <v>22.61</v>
      </c>
      <c r="AI15" s="171">
        <f t="shared" si="15"/>
        <v>396.25</v>
      </c>
      <c r="AK15" s="166">
        <f t="shared" si="13"/>
        <v>396.25</v>
      </c>
      <c r="AM15" s="166">
        <f t="shared" si="17"/>
        <v>396.25</v>
      </c>
      <c r="AO15" s="166">
        <f t="shared" si="16"/>
        <v>396.25</v>
      </c>
      <c r="AQ15" s="172"/>
    </row>
    <row r="16" spans="1:43" ht="21" customHeight="1" x14ac:dyDescent="0.25">
      <c r="A16" s="115" t="s">
        <v>2755</v>
      </c>
      <c r="B16" s="116"/>
      <c r="C16" s="117" t="s">
        <v>3411</v>
      </c>
      <c r="D16" s="118">
        <v>850</v>
      </c>
      <c r="E16" s="119">
        <v>65</v>
      </c>
      <c r="F16" s="119">
        <v>12</v>
      </c>
      <c r="G16" s="165">
        <f t="shared" si="18"/>
        <v>353.75</v>
      </c>
      <c r="H16" s="121"/>
      <c r="I16" s="122">
        <f t="shared" si="0"/>
        <v>0</v>
      </c>
      <c r="J16" s="123">
        <f t="shared" si="1"/>
        <v>0</v>
      </c>
      <c r="K16" s="124"/>
      <c r="L16" s="125">
        <v>4660447836264</v>
      </c>
      <c r="M16" s="101" t="s">
        <v>2756</v>
      </c>
      <c r="P16" s="192">
        <f t="shared" si="14"/>
        <v>0</v>
      </c>
      <c r="Q16" s="163"/>
      <c r="R16" s="166">
        <v>283</v>
      </c>
      <c r="S16" s="167"/>
      <c r="T16" s="168">
        <v>1.25</v>
      </c>
      <c r="U16" s="168">
        <f t="shared" si="3"/>
        <v>353.75</v>
      </c>
      <c r="V16" s="166">
        <f t="shared" si="4"/>
        <v>0</v>
      </c>
      <c r="W16" s="169">
        <f t="shared" si="5"/>
        <v>353.75</v>
      </c>
      <c r="X16" s="166">
        <f t="shared" si="6"/>
        <v>353.75</v>
      </c>
      <c r="Y16" s="170"/>
      <c r="Z16" s="170"/>
      <c r="AA16" s="166">
        <v>10.6</v>
      </c>
      <c r="AB16" s="166">
        <f t="shared" si="7"/>
        <v>0</v>
      </c>
      <c r="AC16" s="166">
        <f t="shared" si="8"/>
        <v>0</v>
      </c>
      <c r="AD16" s="166">
        <f t="shared" si="9"/>
        <v>0.8833333333333333</v>
      </c>
      <c r="AE16" s="171">
        <f t="shared" si="10"/>
        <v>0.88300000000000001</v>
      </c>
      <c r="AF16" s="166">
        <f t="shared" si="11"/>
        <v>20.309000000000001</v>
      </c>
      <c r="AG16" s="171">
        <f t="shared" si="12"/>
        <v>20.309999999999999</v>
      </c>
      <c r="AI16" s="171">
        <f t="shared" si="15"/>
        <v>353.75</v>
      </c>
      <c r="AK16" s="166">
        <f t="shared" si="13"/>
        <v>353.75</v>
      </c>
      <c r="AM16" s="166">
        <f t="shared" si="17"/>
        <v>353.75</v>
      </c>
      <c r="AO16" s="166">
        <f t="shared" si="16"/>
        <v>353.75</v>
      </c>
      <c r="AQ16" s="172"/>
    </row>
    <row r="17" spans="1:44" ht="21" customHeight="1" x14ac:dyDescent="0.25">
      <c r="A17" s="115" t="s">
        <v>2757</v>
      </c>
      <c r="B17" s="116"/>
      <c r="C17" s="117" t="s">
        <v>3533</v>
      </c>
      <c r="D17" s="118">
        <v>950</v>
      </c>
      <c r="E17" s="119">
        <v>70</v>
      </c>
      <c r="F17" s="119">
        <v>12</v>
      </c>
      <c r="G17" s="120">
        <f t="shared" si="18"/>
        <v>392.5</v>
      </c>
      <c r="H17" s="121"/>
      <c r="I17" s="122">
        <f t="shared" si="0"/>
        <v>0</v>
      </c>
      <c r="J17" s="123">
        <f t="shared" si="1"/>
        <v>0</v>
      </c>
      <c r="K17" s="124"/>
      <c r="L17" s="125">
        <v>4660447836271</v>
      </c>
      <c r="M17" s="101" t="s">
        <v>2758</v>
      </c>
      <c r="P17" s="192">
        <f t="shared" si="14"/>
        <v>0</v>
      </c>
      <c r="Q17" s="163" t="str">
        <f t="shared" si="2"/>
        <v>-</v>
      </c>
      <c r="R17" s="166">
        <v>314</v>
      </c>
      <c r="S17" s="167"/>
      <c r="T17" s="168">
        <v>1.25</v>
      </c>
      <c r="U17" s="168">
        <f t="shared" si="3"/>
        <v>392.5</v>
      </c>
      <c r="V17" s="166">
        <f t="shared" si="4"/>
        <v>0</v>
      </c>
      <c r="W17" s="169">
        <f t="shared" si="5"/>
        <v>392.5</v>
      </c>
      <c r="X17" s="166">
        <f t="shared" si="6"/>
        <v>392.5</v>
      </c>
      <c r="Y17" s="170"/>
      <c r="Z17" s="170"/>
      <c r="AA17" s="166">
        <v>11.8</v>
      </c>
      <c r="AB17" s="166">
        <f t="shared" si="7"/>
        <v>0</v>
      </c>
      <c r="AC17" s="166">
        <f t="shared" si="8"/>
        <v>0</v>
      </c>
      <c r="AD17" s="166">
        <f t="shared" si="9"/>
        <v>0.98333333333333339</v>
      </c>
      <c r="AE17" s="171">
        <f t="shared" si="10"/>
        <v>0.98299999999999998</v>
      </c>
      <c r="AF17" s="166">
        <f t="shared" si="11"/>
        <v>22.608999999999998</v>
      </c>
      <c r="AG17" s="171">
        <f t="shared" si="12"/>
        <v>22.61</v>
      </c>
      <c r="AI17" s="171">
        <f t="shared" si="15"/>
        <v>392.5</v>
      </c>
      <c r="AK17" s="166">
        <f t="shared" si="13"/>
        <v>392.5</v>
      </c>
      <c r="AM17" s="166">
        <f t="shared" si="17"/>
        <v>392.5</v>
      </c>
      <c r="AO17" s="166">
        <f t="shared" si="16"/>
        <v>392.5</v>
      </c>
      <c r="AQ17" s="172"/>
    </row>
    <row r="18" spans="1:44" ht="21" customHeight="1" x14ac:dyDescent="0.25">
      <c r="A18" s="115" t="s">
        <v>2759</v>
      </c>
      <c r="B18" s="116"/>
      <c r="C18" s="117" t="s">
        <v>3534</v>
      </c>
      <c r="D18" s="118">
        <v>850</v>
      </c>
      <c r="E18" s="119">
        <v>65</v>
      </c>
      <c r="F18" s="119">
        <v>12</v>
      </c>
      <c r="G18" s="120">
        <f t="shared" si="18"/>
        <v>375</v>
      </c>
      <c r="H18" s="121"/>
      <c r="I18" s="122">
        <f t="shared" si="0"/>
        <v>0</v>
      </c>
      <c r="J18" s="123">
        <f t="shared" si="1"/>
        <v>0</v>
      </c>
      <c r="K18" s="124"/>
      <c r="L18" s="125">
        <v>4660447836288</v>
      </c>
      <c r="M18" s="101" t="s">
        <v>2760</v>
      </c>
      <c r="P18" s="192">
        <f t="shared" si="14"/>
        <v>0</v>
      </c>
      <c r="Q18" s="163" t="str">
        <f t="shared" si="2"/>
        <v>-</v>
      </c>
      <c r="R18" s="166">
        <v>300</v>
      </c>
      <c r="S18" s="167"/>
      <c r="T18" s="168">
        <v>1.25</v>
      </c>
      <c r="U18" s="168">
        <f t="shared" si="3"/>
        <v>375</v>
      </c>
      <c r="V18" s="166">
        <f t="shared" si="4"/>
        <v>0</v>
      </c>
      <c r="W18" s="169">
        <f t="shared" si="5"/>
        <v>375</v>
      </c>
      <c r="X18" s="166">
        <f t="shared" si="6"/>
        <v>375</v>
      </c>
      <c r="Y18" s="170"/>
      <c r="Z18" s="170"/>
      <c r="AA18" s="166">
        <v>10.6</v>
      </c>
      <c r="AB18" s="166">
        <f t="shared" si="7"/>
        <v>0</v>
      </c>
      <c r="AC18" s="166">
        <f t="shared" si="8"/>
        <v>0</v>
      </c>
      <c r="AD18" s="166">
        <f t="shared" si="9"/>
        <v>0.8833333333333333</v>
      </c>
      <c r="AE18" s="171">
        <f t="shared" si="10"/>
        <v>0.88300000000000001</v>
      </c>
      <c r="AF18" s="166">
        <f t="shared" si="11"/>
        <v>20.309000000000001</v>
      </c>
      <c r="AG18" s="171">
        <f t="shared" si="12"/>
        <v>20.309999999999999</v>
      </c>
      <c r="AI18" s="171">
        <f t="shared" si="15"/>
        <v>375</v>
      </c>
      <c r="AK18" s="166">
        <f t="shared" si="13"/>
        <v>375</v>
      </c>
      <c r="AM18" s="166">
        <f t="shared" si="17"/>
        <v>375</v>
      </c>
      <c r="AO18" s="166">
        <f t="shared" si="16"/>
        <v>375</v>
      </c>
      <c r="AQ18" s="172"/>
    </row>
    <row r="19" spans="1:44" ht="17.25" customHeight="1" x14ac:dyDescent="0.25">
      <c r="A19" s="113"/>
      <c r="B19" s="114"/>
      <c r="C19" s="251" t="s">
        <v>2761</v>
      </c>
      <c r="D19" s="251"/>
      <c r="E19" s="251"/>
      <c r="F19" s="251"/>
      <c r="G19" s="251"/>
      <c r="H19" s="251"/>
      <c r="I19" s="251"/>
      <c r="J19" s="251"/>
      <c r="O19" s="161" t="s">
        <v>3195</v>
      </c>
      <c r="P19" s="192"/>
      <c r="Q19" s="163" t="str">
        <f t="shared" si="2"/>
        <v>-</v>
      </c>
      <c r="S19" s="167"/>
      <c r="Y19" s="170"/>
      <c r="Z19" s="170"/>
      <c r="AH19" s="100"/>
      <c r="AJ19" s="100"/>
      <c r="AL19" s="100"/>
      <c r="AN19" s="100"/>
      <c r="AO19" s="166"/>
      <c r="AQ19" s="172"/>
    </row>
    <row r="20" spans="1:44" ht="22.5" customHeight="1" x14ac:dyDescent="0.25">
      <c r="A20" s="188" t="s">
        <v>2762</v>
      </c>
      <c r="B20" s="116"/>
      <c r="C20" s="189" t="s">
        <v>3539</v>
      </c>
      <c r="D20" s="118">
        <v>800</v>
      </c>
      <c r="E20" s="119">
        <v>65</v>
      </c>
      <c r="F20" s="119">
        <v>12</v>
      </c>
      <c r="G20" s="165">
        <f>AI20</f>
        <v>292.5</v>
      </c>
      <c r="H20" s="121"/>
      <c r="I20" s="122">
        <f t="shared" ref="I20:I25" si="19">H20*F20</f>
        <v>0</v>
      </c>
      <c r="J20" s="123">
        <f t="shared" ref="J20:J25" si="20">G20*I20</f>
        <v>0</v>
      </c>
      <c r="K20" s="124"/>
      <c r="L20" s="125">
        <v>4660447836356</v>
      </c>
      <c r="M20" s="101" t="s">
        <v>2763</v>
      </c>
      <c r="P20" s="192">
        <f t="shared" si="14"/>
        <v>0</v>
      </c>
      <c r="Q20" s="163" t="str">
        <f t="shared" si="2"/>
        <v>-</v>
      </c>
      <c r="R20" s="166">
        <v>234</v>
      </c>
      <c r="S20" s="167"/>
      <c r="T20" s="168">
        <v>1.25</v>
      </c>
      <c r="U20" s="168">
        <f t="shared" ref="U20:U25" si="21">R20*T20</f>
        <v>292.5</v>
      </c>
      <c r="V20" s="166">
        <f t="shared" ref="V20:V25" si="22">P20*0.01</f>
        <v>0</v>
      </c>
      <c r="W20" s="169">
        <f t="shared" ref="W20:W25" si="23">U20-(U20*V20)</f>
        <v>292.5</v>
      </c>
      <c r="X20" s="166">
        <f t="shared" ref="X20:X25" si="24">ROUND(W20,2)</f>
        <v>292.5</v>
      </c>
      <c r="Y20" s="170"/>
      <c r="Z20" s="170"/>
      <c r="AA20" s="166">
        <v>10</v>
      </c>
      <c r="AB20" s="166">
        <f t="shared" ref="AB20:AB25" si="25">H20*AA20</f>
        <v>0</v>
      </c>
      <c r="AC20" s="166">
        <f t="shared" ref="AC20:AC25" si="26">AB20*$P$7</f>
        <v>0</v>
      </c>
      <c r="AD20" s="166">
        <f t="shared" ref="AD20:AD25" si="27">AA20/F20</f>
        <v>0.83333333333333337</v>
      </c>
      <c r="AE20" s="171">
        <f t="shared" ref="AE20:AE25" si="28">ROUND(AD20,3)</f>
        <v>0.83299999999999996</v>
      </c>
      <c r="AF20" s="166">
        <f t="shared" ref="AF20:AF25" si="29">AE20*$P$7</f>
        <v>19.158999999999999</v>
      </c>
      <c r="AG20" s="171">
        <f t="shared" ref="AG20:AG25" si="30">ROUND(AF20,2)</f>
        <v>19.16</v>
      </c>
      <c r="AI20" s="171">
        <f t="shared" si="15"/>
        <v>292.5</v>
      </c>
      <c r="AK20" s="166">
        <f t="shared" ref="AK20:AK25" si="31">IF($AD$3,AM20+AG20,AM20)</f>
        <v>292.5</v>
      </c>
      <c r="AM20" s="166">
        <f t="shared" si="17"/>
        <v>292.5</v>
      </c>
      <c r="AO20" s="166">
        <f t="shared" si="16"/>
        <v>292.5</v>
      </c>
      <c r="AQ20" s="172"/>
    </row>
    <row r="21" spans="1:44" ht="22.5" customHeight="1" x14ac:dyDescent="0.25">
      <c r="A21" s="115" t="s">
        <v>2764</v>
      </c>
      <c r="B21" s="116"/>
      <c r="C21" s="117" t="s">
        <v>2765</v>
      </c>
      <c r="D21" s="118">
        <v>800</v>
      </c>
      <c r="E21" s="119">
        <v>65</v>
      </c>
      <c r="F21" s="119">
        <v>12</v>
      </c>
      <c r="G21" s="165">
        <f t="shared" si="18"/>
        <v>337.5</v>
      </c>
      <c r="H21" s="121"/>
      <c r="I21" s="122">
        <f t="shared" si="19"/>
        <v>0</v>
      </c>
      <c r="J21" s="123">
        <f t="shared" si="20"/>
        <v>0</v>
      </c>
      <c r="K21" s="124"/>
      <c r="L21" s="125">
        <v>4660447836332</v>
      </c>
      <c r="M21" s="101" t="s">
        <v>2766</v>
      </c>
      <c r="P21" s="192">
        <f t="shared" si="14"/>
        <v>0</v>
      </c>
      <c r="Q21" s="163" t="str">
        <f t="shared" si="2"/>
        <v>-</v>
      </c>
      <c r="R21" s="166">
        <v>270</v>
      </c>
      <c r="S21" s="167"/>
      <c r="T21" s="168">
        <v>1.25</v>
      </c>
      <c r="U21" s="168">
        <f t="shared" si="21"/>
        <v>337.5</v>
      </c>
      <c r="V21" s="166">
        <f t="shared" si="22"/>
        <v>0</v>
      </c>
      <c r="W21" s="169">
        <f t="shared" si="23"/>
        <v>337.5</v>
      </c>
      <c r="X21" s="166">
        <f t="shared" si="24"/>
        <v>337.5</v>
      </c>
      <c r="Y21" s="170"/>
      <c r="Z21" s="170"/>
      <c r="AA21" s="166">
        <v>10</v>
      </c>
      <c r="AB21" s="166">
        <f t="shared" si="25"/>
        <v>0</v>
      </c>
      <c r="AC21" s="166">
        <f t="shared" si="26"/>
        <v>0</v>
      </c>
      <c r="AD21" s="166">
        <f t="shared" si="27"/>
        <v>0.83333333333333337</v>
      </c>
      <c r="AE21" s="171">
        <f t="shared" si="28"/>
        <v>0.83299999999999996</v>
      </c>
      <c r="AF21" s="166">
        <f t="shared" si="29"/>
        <v>19.158999999999999</v>
      </c>
      <c r="AG21" s="171">
        <f t="shared" si="30"/>
        <v>19.16</v>
      </c>
      <c r="AI21" s="171">
        <f t="shared" si="15"/>
        <v>337.5</v>
      </c>
      <c r="AK21" s="166">
        <f t="shared" si="31"/>
        <v>337.5</v>
      </c>
      <c r="AM21" s="166">
        <f t="shared" si="17"/>
        <v>337.5</v>
      </c>
      <c r="AO21" s="166">
        <f t="shared" si="16"/>
        <v>337.5</v>
      </c>
      <c r="AQ21" s="172"/>
    </row>
    <row r="22" spans="1:44" ht="25.5" customHeight="1" x14ac:dyDescent="0.25">
      <c r="A22" s="115" t="s">
        <v>2767</v>
      </c>
      <c r="B22" s="116"/>
      <c r="C22" s="117" t="s">
        <v>2768</v>
      </c>
      <c r="D22" s="118">
        <v>800</v>
      </c>
      <c r="E22" s="119">
        <v>65</v>
      </c>
      <c r="F22" s="119">
        <v>12</v>
      </c>
      <c r="G22" s="120">
        <f t="shared" si="18"/>
        <v>351.25</v>
      </c>
      <c r="H22" s="121"/>
      <c r="I22" s="122">
        <f>H22*F22</f>
        <v>0</v>
      </c>
      <c r="J22" s="123">
        <f t="shared" si="20"/>
        <v>0</v>
      </c>
      <c r="K22" s="124"/>
      <c r="L22" s="125">
        <v>4660447836240</v>
      </c>
      <c r="M22" s="101" t="s">
        <v>2769</v>
      </c>
      <c r="P22" s="192">
        <f t="shared" si="14"/>
        <v>0</v>
      </c>
      <c r="Q22" s="163"/>
      <c r="R22" s="166">
        <v>281</v>
      </c>
      <c r="S22" s="167"/>
      <c r="T22" s="168">
        <v>1.25</v>
      </c>
      <c r="U22" s="168">
        <f t="shared" si="21"/>
        <v>351.25</v>
      </c>
      <c r="V22" s="166">
        <f t="shared" si="22"/>
        <v>0</v>
      </c>
      <c r="W22" s="169">
        <f t="shared" si="23"/>
        <v>351.25</v>
      </c>
      <c r="X22" s="166">
        <f t="shared" si="24"/>
        <v>351.25</v>
      </c>
      <c r="Y22" s="170"/>
      <c r="Z22" s="170"/>
      <c r="AA22" s="166">
        <v>10</v>
      </c>
      <c r="AB22" s="166">
        <f t="shared" si="25"/>
        <v>0</v>
      </c>
      <c r="AC22" s="166">
        <f t="shared" si="26"/>
        <v>0</v>
      </c>
      <c r="AD22" s="166">
        <f t="shared" si="27"/>
        <v>0.83333333333333337</v>
      </c>
      <c r="AE22" s="171">
        <f t="shared" si="28"/>
        <v>0.83299999999999996</v>
      </c>
      <c r="AF22" s="166">
        <f t="shared" si="29"/>
        <v>19.158999999999999</v>
      </c>
      <c r="AG22" s="171">
        <f t="shared" si="30"/>
        <v>19.16</v>
      </c>
      <c r="AI22" s="171">
        <f t="shared" si="15"/>
        <v>351.25</v>
      </c>
      <c r="AK22" s="166">
        <f t="shared" si="31"/>
        <v>351.25</v>
      </c>
      <c r="AM22" s="166">
        <f t="shared" si="17"/>
        <v>351.25</v>
      </c>
      <c r="AO22" s="166">
        <f t="shared" si="16"/>
        <v>351.25</v>
      </c>
      <c r="AQ22" s="172"/>
    </row>
    <row r="23" spans="1:44" ht="22.5" customHeight="1" x14ac:dyDescent="0.25">
      <c r="A23" s="115" t="s">
        <v>2770</v>
      </c>
      <c r="B23" s="116"/>
      <c r="C23" s="117" t="s">
        <v>2771</v>
      </c>
      <c r="D23" s="118">
        <v>770</v>
      </c>
      <c r="E23" s="119">
        <v>65</v>
      </c>
      <c r="F23" s="119">
        <v>12</v>
      </c>
      <c r="G23" s="165">
        <f t="shared" si="18"/>
        <v>293.75</v>
      </c>
      <c r="H23" s="121"/>
      <c r="I23" s="122">
        <f t="shared" si="19"/>
        <v>0</v>
      </c>
      <c r="J23" s="123">
        <f t="shared" si="20"/>
        <v>0</v>
      </c>
      <c r="K23" s="124"/>
      <c r="L23" s="125">
        <v>4660447836325</v>
      </c>
      <c r="M23" s="101" t="s">
        <v>2772</v>
      </c>
      <c r="P23" s="192">
        <f t="shared" si="14"/>
        <v>0</v>
      </c>
      <c r="Q23" s="163" t="str">
        <f t="shared" si="2"/>
        <v>-</v>
      </c>
      <c r="R23" s="166">
        <v>235</v>
      </c>
      <c r="S23" s="167"/>
      <c r="T23" s="168">
        <v>1.25</v>
      </c>
      <c r="U23" s="168">
        <f t="shared" si="21"/>
        <v>293.75</v>
      </c>
      <c r="V23" s="166">
        <f t="shared" si="22"/>
        <v>0</v>
      </c>
      <c r="W23" s="169">
        <f t="shared" si="23"/>
        <v>293.75</v>
      </c>
      <c r="X23" s="166">
        <f t="shared" si="24"/>
        <v>293.75</v>
      </c>
      <c r="Y23" s="170"/>
      <c r="Z23" s="170"/>
      <c r="AA23" s="166">
        <v>9.64</v>
      </c>
      <c r="AB23" s="166">
        <f t="shared" si="25"/>
        <v>0</v>
      </c>
      <c r="AC23" s="166">
        <f t="shared" si="26"/>
        <v>0</v>
      </c>
      <c r="AD23" s="166">
        <f t="shared" si="27"/>
        <v>0.80333333333333334</v>
      </c>
      <c r="AE23" s="171">
        <f t="shared" si="28"/>
        <v>0.80300000000000005</v>
      </c>
      <c r="AF23" s="166">
        <f t="shared" si="29"/>
        <v>18.469000000000001</v>
      </c>
      <c r="AG23" s="171">
        <f t="shared" si="30"/>
        <v>18.47</v>
      </c>
      <c r="AI23" s="171">
        <f t="shared" si="15"/>
        <v>293.75</v>
      </c>
      <c r="AK23" s="166">
        <f t="shared" si="31"/>
        <v>293.75</v>
      </c>
      <c r="AM23" s="166">
        <f t="shared" si="17"/>
        <v>293.75</v>
      </c>
      <c r="AO23" s="166">
        <f t="shared" si="16"/>
        <v>293.75</v>
      </c>
      <c r="AQ23" s="172"/>
    </row>
    <row r="24" spans="1:44" ht="22.5" customHeight="1" x14ac:dyDescent="0.25">
      <c r="A24" s="115" t="s">
        <v>2773</v>
      </c>
      <c r="B24" s="116"/>
      <c r="C24" s="117" t="s">
        <v>3042</v>
      </c>
      <c r="D24" s="118">
        <v>650</v>
      </c>
      <c r="E24" s="119">
        <v>65</v>
      </c>
      <c r="F24" s="119">
        <v>12</v>
      </c>
      <c r="G24" s="165">
        <f t="shared" si="18"/>
        <v>270</v>
      </c>
      <c r="H24" s="121"/>
      <c r="I24" s="122">
        <f t="shared" si="19"/>
        <v>0</v>
      </c>
      <c r="J24" s="123">
        <f t="shared" si="20"/>
        <v>0</v>
      </c>
      <c r="K24" s="124"/>
      <c r="L24" s="125">
        <v>4660447836318</v>
      </c>
      <c r="M24" s="101" t="s">
        <v>2774</v>
      </c>
      <c r="P24" s="192">
        <f t="shared" si="14"/>
        <v>0</v>
      </c>
      <c r="Q24" s="163"/>
      <c r="R24" s="166">
        <v>216</v>
      </c>
      <c r="S24" s="167"/>
      <c r="T24" s="168">
        <v>1.25</v>
      </c>
      <c r="U24" s="168">
        <f t="shared" si="21"/>
        <v>270</v>
      </c>
      <c r="V24" s="166">
        <f t="shared" si="22"/>
        <v>0</v>
      </c>
      <c r="W24" s="169">
        <f t="shared" si="23"/>
        <v>270</v>
      </c>
      <c r="X24" s="166">
        <f t="shared" si="24"/>
        <v>270</v>
      </c>
      <c r="Y24" s="170"/>
      <c r="Z24" s="170"/>
      <c r="AA24" s="166">
        <v>8.1999999999999993</v>
      </c>
      <c r="AB24" s="166">
        <f t="shared" si="25"/>
        <v>0</v>
      </c>
      <c r="AC24" s="166">
        <f t="shared" si="26"/>
        <v>0</v>
      </c>
      <c r="AD24" s="166">
        <f t="shared" si="27"/>
        <v>0.68333333333333324</v>
      </c>
      <c r="AE24" s="171">
        <f t="shared" si="28"/>
        <v>0.68300000000000005</v>
      </c>
      <c r="AF24" s="166">
        <f t="shared" si="29"/>
        <v>15.709000000000001</v>
      </c>
      <c r="AG24" s="171">
        <f t="shared" si="30"/>
        <v>15.71</v>
      </c>
      <c r="AI24" s="171">
        <f t="shared" si="15"/>
        <v>270</v>
      </c>
      <c r="AK24" s="166">
        <f t="shared" si="31"/>
        <v>270</v>
      </c>
      <c r="AM24" s="166">
        <f t="shared" si="17"/>
        <v>270</v>
      </c>
      <c r="AO24" s="166">
        <f t="shared" si="16"/>
        <v>270</v>
      </c>
      <c r="AQ24" s="172"/>
    </row>
    <row r="25" spans="1:44" ht="22.5" customHeight="1" x14ac:dyDescent="0.25">
      <c r="A25" s="115" t="s">
        <v>2775</v>
      </c>
      <c r="B25" s="116"/>
      <c r="C25" s="117" t="s">
        <v>3535</v>
      </c>
      <c r="D25" s="118">
        <v>800</v>
      </c>
      <c r="E25" s="119">
        <v>65</v>
      </c>
      <c r="F25" s="119">
        <v>12</v>
      </c>
      <c r="G25" s="120">
        <f t="shared" si="18"/>
        <v>352.5</v>
      </c>
      <c r="H25" s="121"/>
      <c r="I25" s="122">
        <f t="shared" si="19"/>
        <v>0</v>
      </c>
      <c r="J25" s="123">
        <f t="shared" si="20"/>
        <v>0</v>
      </c>
      <c r="K25" s="124"/>
      <c r="L25" s="125">
        <v>4660447836349</v>
      </c>
      <c r="M25" s="101" t="s">
        <v>2776</v>
      </c>
      <c r="P25" s="192">
        <f t="shared" si="14"/>
        <v>0</v>
      </c>
      <c r="Q25" s="163" t="str">
        <f t="shared" si="2"/>
        <v>-</v>
      </c>
      <c r="R25" s="166">
        <v>282</v>
      </c>
      <c r="S25" s="167"/>
      <c r="T25" s="168">
        <v>1.25</v>
      </c>
      <c r="U25" s="168">
        <f t="shared" si="21"/>
        <v>352.5</v>
      </c>
      <c r="V25" s="166">
        <f t="shared" si="22"/>
        <v>0</v>
      </c>
      <c r="W25" s="169">
        <f t="shared" si="23"/>
        <v>352.5</v>
      </c>
      <c r="X25" s="166">
        <f t="shared" si="24"/>
        <v>352.5</v>
      </c>
      <c r="Y25" s="170"/>
      <c r="Z25" s="170"/>
      <c r="AA25" s="166">
        <v>10</v>
      </c>
      <c r="AB25" s="166">
        <f t="shared" si="25"/>
        <v>0</v>
      </c>
      <c r="AC25" s="166">
        <f t="shared" si="26"/>
        <v>0</v>
      </c>
      <c r="AD25" s="166">
        <f t="shared" si="27"/>
        <v>0.83333333333333337</v>
      </c>
      <c r="AE25" s="171">
        <f t="shared" si="28"/>
        <v>0.83299999999999996</v>
      </c>
      <c r="AF25" s="166">
        <f t="shared" si="29"/>
        <v>19.158999999999999</v>
      </c>
      <c r="AG25" s="171">
        <f t="shared" si="30"/>
        <v>19.16</v>
      </c>
      <c r="AI25" s="171">
        <f t="shared" si="15"/>
        <v>352.5</v>
      </c>
      <c r="AK25" s="166">
        <f t="shared" si="31"/>
        <v>352.5</v>
      </c>
      <c r="AM25" s="166">
        <f t="shared" si="17"/>
        <v>352.5</v>
      </c>
      <c r="AO25" s="166">
        <f t="shared" si="16"/>
        <v>352.5</v>
      </c>
      <c r="AQ25" s="172"/>
    </row>
    <row r="26" spans="1:44" ht="17.25" customHeight="1" x14ac:dyDescent="0.25">
      <c r="A26" s="113"/>
      <c r="B26" s="116"/>
      <c r="C26" s="251" t="s">
        <v>2777</v>
      </c>
      <c r="D26" s="251"/>
      <c r="E26" s="251"/>
      <c r="F26" s="251"/>
      <c r="G26" s="251"/>
      <c r="H26" s="251"/>
      <c r="I26" s="251"/>
      <c r="J26" s="251"/>
      <c r="O26" s="161" t="s">
        <v>3196</v>
      </c>
      <c r="P26" s="192"/>
      <c r="Q26" s="163" t="str">
        <f t="shared" si="2"/>
        <v>-</v>
      </c>
      <c r="S26" s="167"/>
      <c r="Y26" s="170"/>
      <c r="Z26" s="170"/>
      <c r="AH26" s="100"/>
      <c r="AJ26" s="100"/>
      <c r="AL26" s="100"/>
      <c r="AN26" s="100"/>
      <c r="AO26" s="166"/>
      <c r="AP26" s="100"/>
      <c r="AQ26" s="172"/>
      <c r="AR26" s="100"/>
    </row>
    <row r="27" spans="1:44" ht="25.5" customHeight="1" x14ac:dyDescent="0.25">
      <c r="A27" s="115" t="s">
        <v>2778</v>
      </c>
      <c r="B27" s="116"/>
      <c r="C27" s="117" t="s">
        <v>2779</v>
      </c>
      <c r="D27" s="118">
        <v>850</v>
      </c>
      <c r="E27" s="119">
        <v>65</v>
      </c>
      <c r="F27" s="119">
        <v>12</v>
      </c>
      <c r="G27" s="165">
        <f>AI27</f>
        <v>475</v>
      </c>
      <c r="H27" s="121"/>
      <c r="I27" s="122">
        <f>H27*F27</f>
        <v>0</v>
      </c>
      <c r="J27" s="123">
        <f>G27*I27</f>
        <v>0</v>
      </c>
      <c r="K27" s="124"/>
      <c r="L27" s="125">
        <v>4660447836387</v>
      </c>
      <c r="M27" s="101" t="s">
        <v>2780</v>
      </c>
      <c r="P27" s="192">
        <f t="shared" si="14"/>
        <v>0</v>
      </c>
      <c r="Q27" s="163" t="str">
        <f t="shared" si="2"/>
        <v>-</v>
      </c>
      <c r="R27" s="166">
        <v>380</v>
      </c>
      <c r="S27" s="167"/>
      <c r="T27" s="168">
        <v>1.25</v>
      </c>
      <c r="U27" s="168">
        <f>R27*T27</f>
        <v>475</v>
      </c>
      <c r="V27" s="166">
        <f>P27*0.01</f>
        <v>0</v>
      </c>
      <c r="W27" s="169">
        <f>U27-(U27*V27)</f>
        <v>475</v>
      </c>
      <c r="X27" s="166">
        <f>ROUND(W27,2)</f>
        <v>475</v>
      </c>
      <c r="Y27" s="170"/>
      <c r="Z27" s="170"/>
      <c r="AA27" s="166">
        <v>10.6</v>
      </c>
      <c r="AB27" s="166">
        <f>H27*AA27</f>
        <v>0</v>
      </c>
      <c r="AC27" s="166">
        <f>AB27*$P$7</f>
        <v>0</v>
      </c>
      <c r="AD27" s="166">
        <f>AA27/F27</f>
        <v>0.8833333333333333</v>
      </c>
      <c r="AE27" s="171">
        <f>ROUND(AD27,3)</f>
        <v>0.88300000000000001</v>
      </c>
      <c r="AF27" s="166">
        <f>AE27*$P$7</f>
        <v>20.309000000000001</v>
      </c>
      <c r="AG27" s="171">
        <f>ROUND(AF27,2)</f>
        <v>20.309999999999999</v>
      </c>
      <c r="AI27" s="171">
        <f t="shared" si="15"/>
        <v>475</v>
      </c>
      <c r="AK27" s="166">
        <f>IF($AD$3,AM27+AG27,AM27)</f>
        <v>475</v>
      </c>
      <c r="AM27" s="166">
        <f t="shared" si="17"/>
        <v>475</v>
      </c>
      <c r="AO27" s="166">
        <f t="shared" si="16"/>
        <v>475</v>
      </c>
      <c r="AQ27" s="172"/>
    </row>
    <row r="28" spans="1:44" ht="25.5" customHeight="1" x14ac:dyDescent="0.25">
      <c r="A28" s="115" t="s">
        <v>2781</v>
      </c>
      <c r="B28" s="116"/>
      <c r="C28" s="117" t="s">
        <v>2782</v>
      </c>
      <c r="D28" s="118">
        <v>900</v>
      </c>
      <c r="E28" s="119" t="s">
        <v>158</v>
      </c>
      <c r="F28" s="119">
        <v>12</v>
      </c>
      <c r="G28" s="165">
        <f>AI28</f>
        <v>515</v>
      </c>
      <c r="H28" s="121"/>
      <c r="I28" s="122">
        <f>H28*F28</f>
        <v>0</v>
      </c>
      <c r="J28" s="123">
        <f>G28*I28</f>
        <v>0</v>
      </c>
      <c r="K28" s="124"/>
      <c r="L28" s="125">
        <v>4660447836394</v>
      </c>
      <c r="M28" s="101" t="s">
        <v>2783</v>
      </c>
      <c r="P28" s="192">
        <f t="shared" si="14"/>
        <v>0</v>
      </c>
      <c r="Q28" s="163" t="str">
        <f t="shared" si="2"/>
        <v>-</v>
      </c>
      <c r="R28" s="166">
        <v>412</v>
      </c>
      <c r="S28" s="167"/>
      <c r="T28" s="168">
        <v>1.25</v>
      </c>
      <c r="U28" s="168">
        <f>R28*T28</f>
        <v>515</v>
      </c>
      <c r="V28" s="166">
        <f>P28*0.01</f>
        <v>0</v>
      </c>
      <c r="W28" s="169">
        <f>U28-(U28*V28)</f>
        <v>515</v>
      </c>
      <c r="X28" s="166">
        <f>ROUND(W28,2)</f>
        <v>515</v>
      </c>
      <c r="Y28" s="170"/>
      <c r="Z28" s="170"/>
      <c r="AA28" s="166">
        <v>11.2</v>
      </c>
      <c r="AB28" s="166">
        <f>H28*AA28</f>
        <v>0</v>
      </c>
      <c r="AC28" s="166">
        <f>AB28*$P$7</f>
        <v>0</v>
      </c>
      <c r="AD28" s="166">
        <f>AA28/F28</f>
        <v>0.93333333333333324</v>
      </c>
      <c r="AE28" s="171">
        <f>ROUND(AD28,3)</f>
        <v>0.93300000000000005</v>
      </c>
      <c r="AF28" s="166">
        <f>AE28*$P$7</f>
        <v>21.459</v>
      </c>
      <c r="AG28" s="171">
        <f>ROUND(AF28,2)</f>
        <v>21.46</v>
      </c>
      <c r="AI28" s="171">
        <f t="shared" si="15"/>
        <v>515</v>
      </c>
      <c r="AK28" s="166">
        <f>IF($AD$3,AM28+AG28,AM28)</f>
        <v>515</v>
      </c>
      <c r="AM28" s="166">
        <f t="shared" si="17"/>
        <v>515</v>
      </c>
      <c r="AO28" s="166">
        <f t="shared" si="16"/>
        <v>515</v>
      </c>
      <c r="AQ28" s="172"/>
    </row>
    <row r="29" spans="1:44" ht="25.5" customHeight="1" x14ac:dyDescent="0.25">
      <c r="A29" s="115" t="s">
        <v>2784</v>
      </c>
      <c r="B29" s="116"/>
      <c r="C29" s="117" t="s">
        <v>2785</v>
      </c>
      <c r="D29" s="118">
        <v>900</v>
      </c>
      <c r="E29" s="119" t="s">
        <v>158</v>
      </c>
      <c r="F29" s="119">
        <v>12</v>
      </c>
      <c r="G29" s="165">
        <f>AI29</f>
        <v>555</v>
      </c>
      <c r="H29" s="121"/>
      <c r="I29" s="122">
        <f>H29*F29</f>
        <v>0</v>
      </c>
      <c r="J29" s="123">
        <f>G29*I29</f>
        <v>0</v>
      </c>
      <c r="K29" s="124"/>
      <c r="L29" s="125">
        <v>4660447836370</v>
      </c>
      <c r="M29" s="101" t="s">
        <v>2786</v>
      </c>
      <c r="P29" s="192">
        <f t="shared" si="14"/>
        <v>0</v>
      </c>
      <c r="Q29" s="163" t="str">
        <f t="shared" si="2"/>
        <v>-</v>
      </c>
      <c r="R29" s="166">
        <v>444</v>
      </c>
      <c r="S29" s="167"/>
      <c r="T29" s="168">
        <v>1.25</v>
      </c>
      <c r="U29" s="168">
        <f>R29*T29</f>
        <v>555</v>
      </c>
      <c r="V29" s="166">
        <f>P29*0.01</f>
        <v>0</v>
      </c>
      <c r="W29" s="169">
        <f>U29-(U29*V29)</f>
        <v>555</v>
      </c>
      <c r="X29" s="166">
        <f>ROUND(W29,2)</f>
        <v>555</v>
      </c>
      <c r="Y29" s="170"/>
      <c r="Z29" s="170"/>
      <c r="AA29" s="166">
        <v>11.2</v>
      </c>
      <c r="AB29" s="166">
        <f>H29*AA29</f>
        <v>0</v>
      </c>
      <c r="AC29" s="166">
        <f>AB29*$P$7</f>
        <v>0</v>
      </c>
      <c r="AD29" s="166">
        <f>AA29/F29</f>
        <v>0.93333333333333324</v>
      </c>
      <c r="AE29" s="171">
        <f>ROUND(AD29,3)</f>
        <v>0.93300000000000005</v>
      </c>
      <c r="AF29" s="166">
        <f>AE29*$P$7</f>
        <v>21.459</v>
      </c>
      <c r="AG29" s="171">
        <f>ROUND(AF29,2)</f>
        <v>21.46</v>
      </c>
      <c r="AI29" s="171">
        <f t="shared" si="15"/>
        <v>555</v>
      </c>
      <c r="AK29" s="166">
        <f>IF($AD$3,AM29+AG29,AM29)</f>
        <v>555</v>
      </c>
      <c r="AM29" s="166">
        <f t="shared" si="17"/>
        <v>555</v>
      </c>
      <c r="AO29" s="166">
        <f t="shared" si="16"/>
        <v>555</v>
      </c>
      <c r="AQ29" s="172"/>
    </row>
    <row r="30" spans="1:44" ht="25.5" customHeight="1" x14ac:dyDescent="0.25">
      <c r="A30" s="115" t="s">
        <v>2787</v>
      </c>
      <c r="B30" s="116"/>
      <c r="C30" s="117" t="s">
        <v>2788</v>
      </c>
      <c r="D30" s="118">
        <v>800</v>
      </c>
      <c r="E30" s="119">
        <v>65</v>
      </c>
      <c r="F30" s="119">
        <v>12</v>
      </c>
      <c r="G30" s="165">
        <f>AI30</f>
        <v>398.75</v>
      </c>
      <c r="H30" s="121"/>
      <c r="I30" s="122">
        <f>H30*F30</f>
        <v>0</v>
      </c>
      <c r="J30" s="123">
        <f>G30*I30</f>
        <v>0</v>
      </c>
      <c r="K30" s="124"/>
      <c r="L30" s="125">
        <v>4660447836363</v>
      </c>
      <c r="M30" s="101" t="s">
        <v>2789</v>
      </c>
      <c r="P30" s="192">
        <f t="shared" si="14"/>
        <v>0</v>
      </c>
      <c r="Q30" s="163" t="str">
        <f t="shared" si="2"/>
        <v>-</v>
      </c>
      <c r="R30" s="166">
        <v>319</v>
      </c>
      <c r="S30" s="167"/>
      <c r="T30" s="168">
        <v>1.25</v>
      </c>
      <c r="U30" s="168">
        <f>R30*T30</f>
        <v>398.75</v>
      </c>
      <c r="V30" s="166">
        <f>P30*0.01</f>
        <v>0</v>
      </c>
      <c r="W30" s="169">
        <f>U30-(U30*V30)</f>
        <v>398.75</v>
      </c>
      <c r="X30" s="166">
        <f>ROUND(W30,2)</f>
        <v>398.75</v>
      </c>
      <c r="Y30" s="170"/>
      <c r="Z30" s="170"/>
      <c r="AA30" s="166">
        <v>10</v>
      </c>
      <c r="AB30" s="166">
        <f>H30*AA30</f>
        <v>0</v>
      </c>
      <c r="AC30" s="166">
        <f>AB30*$P$7</f>
        <v>0</v>
      </c>
      <c r="AD30" s="166">
        <f>AA30/F30</f>
        <v>0.83333333333333337</v>
      </c>
      <c r="AE30" s="171">
        <f>ROUND(AD30,3)</f>
        <v>0.83299999999999996</v>
      </c>
      <c r="AF30" s="166">
        <f>AE30*$P$7</f>
        <v>19.158999999999999</v>
      </c>
      <c r="AG30" s="171">
        <f>ROUND(AF30,2)</f>
        <v>19.16</v>
      </c>
      <c r="AI30" s="171">
        <f t="shared" si="15"/>
        <v>398.75</v>
      </c>
      <c r="AK30" s="166">
        <f>IF($AD$3,AM30+AG30,AM30)</f>
        <v>398.75</v>
      </c>
      <c r="AM30" s="166">
        <f t="shared" si="17"/>
        <v>398.75</v>
      </c>
      <c r="AO30" s="166">
        <f t="shared" si="16"/>
        <v>398.75</v>
      </c>
      <c r="AQ30" s="172"/>
    </row>
    <row r="31" spans="1:44" ht="17.25" customHeight="1" x14ac:dyDescent="0.25">
      <c r="A31" s="113"/>
      <c r="B31" s="116"/>
      <c r="C31" s="251" t="s">
        <v>2790</v>
      </c>
      <c r="D31" s="251"/>
      <c r="E31" s="251"/>
      <c r="F31" s="251"/>
      <c r="G31" s="251"/>
      <c r="H31" s="251"/>
      <c r="I31" s="251"/>
      <c r="J31" s="251"/>
      <c r="O31" s="161" t="s">
        <v>3197</v>
      </c>
      <c r="P31" s="192"/>
      <c r="Q31" s="163" t="str">
        <f t="shared" si="2"/>
        <v>-</v>
      </c>
      <c r="S31" s="167"/>
      <c r="Y31" s="170"/>
      <c r="Z31" s="170"/>
      <c r="AH31" s="100"/>
      <c r="AJ31" s="100"/>
      <c r="AL31" s="100"/>
      <c r="AN31" s="100"/>
      <c r="AO31" s="166"/>
      <c r="AQ31" s="172"/>
    </row>
    <row r="32" spans="1:44" ht="25.5" customHeight="1" x14ac:dyDescent="0.25">
      <c r="A32" s="115" t="s">
        <v>2791</v>
      </c>
      <c r="B32" s="116"/>
      <c r="C32" s="117" t="s">
        <v>2792</v>
      </c>
      <c r="D32" s="118">
        <v>380</v>
      </c>
      <c r="E32" s="119" t="s">
        <v>2793</v>
      </c>
      <c r="F32" s="119">
        <v>12</v>
      </c>
      <c r="G32" s="120">
        <f>AI32</f>
        <v>176.25</v>
      </c>
      <c r="H32" s="121"/>
      <c r="I32" s="122">
        <f>H32*F32</f>
        <v>0</v>
      </c>
      <c r="J32" s="123">
        <f>G32*I32</f>
        <v>0</v>
      </c>
      <c r="K32" s="124"/>
      <c r="L32" s="125">
        <v>4660447836189</v>
      </c>
      <c r="M32" s="101" t="s">
        <v>2794</v>
      </c>
      <c r="P32" s="192">
        <f t="shared" si="14"/>
        <v>0</v>
      </c>
      <c r="Q32" s="163" t="str">
        <f t="shared" si="2"/>
        <v>-</v>
      </c>
      <c r="R32" s="166">
        <v>141</v>
      </c>
      <c r="S32" s="167"/>
      <c r="T32" s="168">
        <v>1.25</v>
      </c>
      <c r="U32" s="168">
        <f>R32*T32</f>
        <v>176.25</v>
      </c>
      <c r="V32" s="166">
        <f>P32*0.01</f>
        <v>0</v>
      </c>
      <c r="W32" s="169">
        <f>U32-(U32*V32)</f>
        <v>176.25</v>
      </c>
      <c r="X32" s="166">
        <f>ROUND(W32,2)</f>
        <v>176.25</v>
      </c>
      <c r="Y32" s="170"/>
      <c r="Z32" s="170"/>
      <c r="AA32" s="166">
        <v>5.2</v>
      </c>
      <c r="AB32" s="166">
        <f>H32*AA32</f>
        <v>0</v>
      </c>
      <c r="AC32" s="166">
        <f>AB32*$P$7</f>
        <v>0</v>
      </c>
      <c r="AD32" s="166">
        <f>AA32/F32</f>
        <v>0.43333333333333335</v>
      </c>
      <c r="AE32" s="171">
        <f>ROUND(AD32,3)</f>
        <v>0.433</v>
      </c>
      <c r="AF32" s="166">
        <f>AE32*$P$7</f>
        <v>9.9589999999999996</v>
      </c>
      <c r="AG32" s="171">
        <f>ROUND(AF32,2)</f>
        <v>9.9600000000000009</v>
      </c>
      <c r="AI32" s="171">
        <f t="shared" si="15"/>
        <v>176.25</v>
      </c>
      <c r="AK32" s="166">
        <f>IF($AD$3,AM32+AG32,AM32)</f>
        <v>176.25</v>
      </c>
      <c r="AM32" s="166">
        <f t="shared" si="17"/>
        <v>176.25</v>
      </c>
      <c r="AO32" s="166">
        <f t="shared" si="16"/>
        <v>176.25</v>
      </c>
      <c r="AQ32" s="172"/>
    </row>
    <row r="33" spans="1:43" ht="25.5" customHeight="1" x14ac:dyDescent="0.25">
      <c r="A33" s="115" t="s">
        <v>2795</v>
      </c>
      <c r="B33" s="116"/>
      <c r="C33" s="117" t="s">
        <v>2796</v>
      </c>
      <c r="D33" s="118">
        <v>500</v>
      </c>
      <c r="E33" s="119" t="s">
        <v>2797</v>
      </c>
      <c r="F33" s="119">
        <v>12</v>
      </c>
      <c r="G33" s="120">
        <f>AI33</f>
        <v>220</v>
      </c>
      <c r="H33" s="121"/>
      <c r="I33" s="122">
        <f>H33*F33</f>
        <v>0</v>
      </c>
      <c r="J33" s="123">
        <f>G33*I33</f>
        <v>0</v>
      </c>
      <c r="K33" s="124"/>
      <c r="L33" s="125">
        <v>4660447836196</v>
      </c>
      <c r="M33" s="101" t="s">
        <v>2798</v>
      </c>
      <c r="P33" s="192">
        <f t="shared" si="14"/>
        <v>0</v>
      </c>
      <c r="Q33" s="163" t="str">
        <f t="shared" si="2"/>
        <v>-</v>
      </c>
      <c r="R33" s="166">
        <v>176</v>
      </c>
      <c r="S33" s="167"/>
      <c r="T33" s="168">
        <v>1.25</v>
      </c>
      <c r="U33" s="168">
        <f>R33*T33</f>
        <v>220</v>
      </c>
      <c r="V33" s="166">
        <f>P33*0.01</f>
        <v>0</v>
      </c>
      <c r="W33" s="169">
        <f>U33-(U33*V33)</f>
        <v>220</v>
      </c>
      <c r="X33" s="166">
        <f>ROUND(W33,2)</f>
        <v>220</v>
      </c>
      <c r="Y33" s="170"/>
      <c r="Z33" s="170"/>
      <c r="AA33" s="166">
        <v>7.6</v>
      </c>
      <c r="AB33" s="166">
        <f>H33*AA33</f>
        <v>0</v>
      </c>
      <c r="AC33" s="166">
        <f>AB33*$P$7</f>
        <v>0</v>
      </c>
      <c r="AD33" s="166">
        <f>AA33/F33</f>
        <v>0.6333333333333333</v>
      </c>
      <c r="AE33" s="171">
        <f>ROUND(AD33,3)</f>
        <v>0.63300000000000001</v>
      </c>
      <c r="AF33" s="166">
        <f>AE33*$P$7</f>
        <v>14.559000000000001</v>
      </c>
      <c r="AG33" s="171">
        <f>ROUND(AF33,2)</f>
        <v>14.56</v>
      </c>
      <c r="AI33" s="171">
        <f t="shared" si="15"/>
        <v>220</v>
      </c>
      <c r="AK33" s="166">
        <f>IF($AD$3,AM33+AG33,AM33)</f>
        <v>220</v>
      </c>
      <c r="AM33" s="166">
        <f t="shared" si="17"/>
        <v>220</v>
      </c>
      <c r="AO33" s="166">
        <f t="shared" si="16"/>
        <v>220</v>
      </c>
      <c r="AQ33" s="172"/>
    </row>
    <row r="34" spans="1:43" ht="25.5" customHeight="1" x14ac:dyDescent="0.25">
      <c r="A34" s="115" t="s">
        <v>2799</v>
      </c>
      <c r="B34" s="116"/>
      <c r="C34" s="117" t="s">
        <v>2771</v>
      </c>
      <c r="D34" s="118">
        <v>770</v>
      </c>
      <c r="E34" s="119">
        <v>65</v>
      </c>
      <c r="F34" s="119">
        <v>12</v>
      </c>
      <c r="G34" s="165">
        <f>AI34</f>
        <v>293.75</v>
      </c>
      <c r="H34" s="121"/>
      <c r="I34" s="122">
        <f>H34*F34</f>
        <v>0</v>
      </c>
      <c r="J34" s="123">
        <f>G34*I34</f>
        <v>0</v>
      </c>
      <c r="K34" s="124"/>
      <c r="L34" s="125">
        <v>4660447836202</v>
      </c>
      <c r="M34" s="101" t="s">
        <v>2800</v>
      </c>
      <c r="P34" s="192">
        <f t="shared" si="14"/>
        <v>0</v>
      </c>
      <c r="Q34" s="163" t="str">
        <f t="shared" si="2"/>
        <v>-</v>
      </c>
      <c r="R34" s="166">
        <v>235</v>
      </c>
      <c r="S34" s="167"/>
      <c r="T34" s="168">
        <v>1.25</v>
      </c>
      <c r="U34" s="168">
        <f>R34*T34</f>
        <v>293.75</v>
      </c>
      <c r="V34" s="166">
        <f>P34*0.01</f>
        <v>0</v>
      </c>
      <c r="W34" s="169">
        <f>U34-(U34*V34)</f>
        <v>293.75</v>
      </c>
      <c r="X34" s="166">
        <f>ROUND(W34,2)</f>
        <v>293.75</v>
      </c>
      <c r="Y34" s="170"/>
      <c r="Z34" s="170"/>
      <c r="AA34" s="166">
        <v>9.64</v>
      </c>
      <c r="AB34" s="166">
        <f>H34*AA34</f>
        <v>0</v>
      </c>
      <c r="AC34" s="166">
        <f>AB34*$P$7</f>
        <v>0</v>
      </c>
      <c r="AD34" s="166">
        <f>AA34/F34</f>
        <v>0.80333333333333334</v>
      </c>
      <c r="AE34" s="171">
        <f>ROUND(AD34,3)</f>
        <v>0.80300000000000005</v>
      </c>
      <c r="AF34" s="166">
        <f>AE34*$P$7</f>
        <v>18.469000000000001</v>
      </c>
      <c r="AG34" s="171">
        <f>ROUND(AF34,2)</f>
        <v>18.47</v>
      </c>
      <c r="AI34" s="171">
        <f t="shared" si="15"/>
        <v>293.75</v>
      </c>
      <c r="AK34" s="166">
        <f>IF($AD$3,AM34+AG34,AM34)</f>
        <v>293.75</v>
      </c>
      <c r="AM34" s="166">
        <f t="shared" si="17"/>
        <v>293.75</v>
      </c>
      <c r="AO34" s="166">
        <f t="shared" si="16"/>
        <v>293.75</v>
      </c>
      <c r="AQ34" s="172"/>
    </row>
    <row r="35" spans="1:43" ht="17.25" customHeight="1" x14ac:dyDescent="0.25">
      <c r="A35" s="113"/>
      <c r="B35" s="116"/>
      <c r="C35" s="251" t="s">
        <v>2801</v>
      </c>
      <c r="D35" s="251"/>
      <c r="E35" s="251"/>
      <c r="F35" s="251"/>
      <c r="G35" s="251"/>
      <c r="H35" s="251"/>
      <c r="I35" s="251"/>
      <c r="J35" s="251"/>
      <c r="O35" s="161" t="s">
        <v>3198</v>
      </c>
      <c r="P35" s="192"/>
      <c r="Q35" s="163" t="str">
        <f t="shared" si="2"/>
        <v>-</v>
      </c>
      <c r="S35" s="167"/>
      <c r="Y35" s="170"/>
      <c r="Z35" s="170"/>
      <c r="AH35" s="100"/>
      <c r="AJ35" s="100"/>
      <c r="AL35" s="100"/>
      <c r="AN35" s="100"/>
      <c r="AO35" s="166">
        <f t="shared" si="16"/>
        <v>0</v>
      </c>
      <c r="AQ35" s="172"/>
    </row>
    <row r="36" spans="1:43" ht="25.5" customHeight="1" x14ac:dyDescent="0.25">
      <c r="A36" s="115" t="s">
        <v>2802</v>
      </c>
      <c r="B36" s="116"/>
      <c r="C36" s="117" t="s">
        <v>2803</v>
      </c>
      <c r="D36" s="118">
        <v>350</v>
      </c>
      <c r="E36" s="119" t="s">
        <v>158</v>
      </c>
      <c r="F36" s="119">
        <v>12</v>
      </c>
      <c r="G36" s="120">
        <f>AI36</f>
        <v>140</v>
      </c>
      <c r="H36" s="121"/>
      <c r="I36" s="122">
        <f>H36*F36</f>
        <v>0</v>
      </c>
      <c r="J36" s="123">
        <f>G36*I36</f>
        <v>0</v>
      </c>
      <c r="K36" s="124"/>
      <c r="L36" s="125">
        <v>4627147350025</v>
      </c>
      <c r="M36" s="101" t="s">
        <v>2804</v>
      </c>
      <c r="P36" s="192">
        <f t="shared" si="14"/>
        <v>0</v>
      </c>
      <c r="Q36" s="163" t="str">
        <f t="shared" si="2"/>
        <v>-</v>
      </c>
      <c r="R36" s="166">
        <v>112</v>
      </c>
      <c r="S36" s="167"/>
      <c r="T36" s="168">
        <v>1.25</v>
      </c>
      <c r="U36" s="168">
        <f>R36*T36</f>
        <v>140</v>
      </c>
      <c r="V36" s="166">
        <f>P36*0.01</f>
        <v>0</v>
      </c>
      <c r="W36" s="169">
        <f>U36-(U36*V36)</f>
        <v>140</v>
      </c>
      <c r="X36" s="166">
        <f>ROUND(W36,2)</f>
        <v>140</v>
      </c>
      <c r="Y36" s="170"/>
      <c r="Z36" s="170"/>
      <c r="AA36" s="166">
        <v>4.55</v>
      </c>
      <c r="AB36" s="166">
        <f>H36*AA36</f>
        <v>0</v>
      </c>
      <c r="AC36" s="166">
        <f>AB36*$P$7</f>
        <v>0</v>
      </c>
      <c r="AD36" s="166">
        <f>AA36/F36</f>
        <v>0.37916666666666665</v>
      </c>
      <c r="AE36" s="171">
        <f>ROUND(AD36,3)</f>
        <v>0.379</v>
      </c>
      <c r="AF36" s="166">
        <f>AE36*$P$7</f>
        <v>8.7170000000000005</v>
      </c>
      <c r="AG36" s="171">
        <f>ROUND(AF36,2)</f>
        <v>8.7200000000000006</v>
      </c>
      <c r="AI36" s="171">
        <f t="shared" si="15"/>
        <v>140</v>
      </c>
      <c r="AK36" s="166">
        <f>IF($AD$3,AM36+AG36,AM36)</f>
        <v>140</v>
      </c>
      <c r="AM36" s="166">
        <f t="shared" si="17"/>
        <v>140</v>
      </c>
      <c r="AO36" s="166">
        <f t="shared" si="16"/>
        <v>140</v>
      </c>
      <c r="AQ36" s="172"/>
    </row>
    <row r="37" spans="1:43" ht="17.25" customHeight="1" x14ac:dyDescent="0.25">
      <c r="A37" s="113"/>
      <c r="B37" s="116"/>
      <c r="C37" s="251" t="s">
        <v>2805</v>
      </c>
      <c r="D37" s="251"/>
      <c r="E37" s="251"/>
      <c r="F37" s="251"/>
      <c r="G37" s="251"/>
      <c r="H37" s="251"/>
      <c r="I37" s="251"/>
      <c r="J37" s="251"/>
      <c r="O37" s="173" t="s">
        <v>3199</v>
      </c>
      <c r="P37" s="192"/>
      <c r="Q37" s="163" t="str">
        <f t="shared" si="2"/>
        <v>-</v>
      </c>
      <c r="S37" s="167"/>
      <c r="Y37" s="170"/>
      <c r="Z37" s="170"/>
      <c r="AH37" s="100"/>
      <c r="AJ37" s="100"/>
      <c r="AL37" s="100"/>
      <c r="AN37" s="100"/>
      <c r="AO37" s="166"/>
      <c r="AQ37" s="172"/>
    </row>
    <row r="38" spans="1:43" ht="26.25" customHeight="1" x14ac:dyDescent="0.25">
      <c r="A38" s="115" t="s">
        <v>2806</v>
      </c>
      <c r="B38" s="116"/>
      <c r="C38" s="117" t="s">
        <v>2807</v>
      </c>
      <c r="D38" s="118">
        <v>80</v>
      </c>
      <c r="E38" s="119" t="s">
        <v>158</v>
      </c>
      <c r="F38" s="119">
        <v>12</v>
      </c>
      <c r="G38" s="120">
        <f t="shared" ref="G38:G158" si="32">AI38</f>
        <v>120</v>
      </c>
      <c r="H38" s="121"/>
      <c r="I38" s="122">
        <f t="shared" ref="I38:I51" si="33">H38*F38</f>
        <v>0</v>
      </c>
      <c r="J38" s="123">
        <f t="shared" ref="J38:J51" si="34">G38*I38</f>
        <v>0</v>
      </c>
      <c r="K38" s="124"/>
      <c r="L38" s="125">
        <v>4660447835984</v>
      </c>
      <c r="M38" s="101" t="s">
        <v>2808</v>
      </c>
      <c r="P38" s="192">
        <f t="shared" si="14"/>
        <v>0</v>
      </c>
      <c r="Q38" s="163" t="str">
        <f t="shared" si="2"/>
        <v>-</v>
      </c>
      <c r="R38" s="166">
        <v>96</v>
      </c>
      <c r="S38" s="167"/>
      <c r="T38" s="168">
        <v>1.25</v>
      </c>
      <c r="U38" s="168">
        <f t="shared" ref="U38:U51" si="35">R38*T38</f>
        <v>120</v>
      </c>
      <c r="V38" s="166">
        <f t="shared" ref="V38:V51" si="36">P38*0.01</f>
        <v>0</v>
      </c>
      <c r="W38" s="169">
        <f t="shared" ref="W38:W51" si="37">U38-(U38*V38)</f>
        <v>120</v>
      </c>
      <c r="X38" s="166">
        <f t="shared" ref="X38:X51" si="38">ROUND(W38,2)</f>
        <v>120</v>
      </c>
      <c r="Y38" s="170"/>
      <c r="Z38" s="170"/>
      <c r="AA38" s="166">
        <v>0.96</v>
      </c>
      <c r="AB38" s="166">
        <f t="shared" ref="AB38:AB51" si="39">H38*AA38</f>
        <v>0</v>
      </c>
      <c r="AC38" s="166">
        <f t="shared" ref="AC38:AC51" si="40">AB38*$P$7</f>
        <v>0</v>
      </c>
      <c r="AD38" s="166">
        <f t="shared" ref="AD38:AD51" si="41">AA38/F38</f>
        <v>0.08</v>
      </c>
      <c r="AE38" s="171">
        <f t="shared" ref="AE38:AE51" si="42">ROUND(AD38,3)</f>
        <v>0.08</v>
      </c>
      <c r="AF38" s="166">
        <f t="shared" ref="AF38:AF51" si="43">AE38*$P$7</f>
        <v>1.84</v>
      </c>
      <c r="AG38" s="171">
        <f t="shared" ref="AG38:AG51" si="44">ROUND(AF38,2)</f>
        <v>1.84</v>
      </c>
      <c r="AI38" s="171">
        <f t="shared" si="15"/>
        <v>120</v>
      </c>
      <c r="AK38" s="166">
        <f t="shared" ref="AK38:AK51" si="45">IF($AD$3,AM38+AG38,AM38)</f>
        <v>120</v>
      </c>
      <c r="AM38" s="166">
        <f t="shared" si="17"/>
        <v>120</v>
      </c>
      <c r="AO38" s="166">
        <f t="shared" si="16"/>
        <v>120</v>
      </c>
      <c r="AQ38" s="172"/>
    </row>
    <row r="39" spans="1:43" ht="26.25" customHeight="1" x14ac:dyDescent="0.25">
      <c r="A39" s="115" t="s">
        <v>2809</v>
      </c>
      <c r="B39" s="116"/>
      <c r="C39" s="117" t="s">
        <v>2810</v>
      </c>
      <c r="D39" s="118">
        <v>80</v>
      </c>
      <c r="E39" s="119" t="s">
        <v>158</v>
      </c>
      <c r="F39" s="119">
        <v>12</v>
      </c>
      <c r="G39" s="120">
        <f t="shared" si="32"/>
        <v>120</v>
      </c>
      <c r="H39" s="121"/>
      <c r="I39" s="122">
        <f t="shared" si="33"/>
        <v>0</v>
      </c>
      <c r="J39" s="123">
        <f t="shared" si="34"/>
        <v>0</v>
      </c>
      <c r="K39" s="124"/>
      <c r="L39" s="125">
        <v>4660447835960</v>
      </c>
      <c r="M39" s="101" t="s">
        <v>2811</v>
      </c>
      <c r="P39" s="192">
        <f t="shared" si="14"/>
        <v>0</v>
      </c>
      <c r="Q39" s="163" t="str">
        <f t="shared" si="2"/>
        <v>-</v>
      </c>
      <c r="R39" s="166">
        <v>96</v>
      </c>
      <c r="S39" s="167"/>
      <c r="T39" s="168">
        <v>1.25</v>
      </c>
      <c r="U39" s="168">
        <f t="shared" si="35"/>
        <v>120</v>
      </c>
      <c r="V39" s="166">
        <f t="shared" si="36"/>
        <v>0</v>
      </c>
      <c r="W39" s="169">
        <f t="shared" si="37"/>
        <v>120</v>
      </c>
      <c r="X39" s="166">
        <f t="shared" si="38"/>
        <v>120</v>
      </c>
      <c r="Y39" s="170"/>
      <c r="Z39" s="170"/>
      <c r="AA39" s="166">
        <v>0.96</v>
      </c>
      <c r="AB39" s="166">
        <f t="shared" si="39"/>
        <v>0</v>
      </c>
      <c r="AC39" s="166">
        <f t="shared" si="40"/>
        <v>0</v>
      </c>
      <c r="AD39" s="166">
        <f t="shared" si="41"/>
        <v>0.08</v>
      </c>
      <c r="AE39" s="171">
        <f t="shared" si="42"/>
        <v>0.08</v>
      </c>
      <c r="AF39" s="166">
        <f t="shared" si="43"/>
        <v>1.84</v>
      </c>
      <c r="AG39" s="171">
        <f t="shared" si="44"/>
        <v>1.84</v>
      </c>
      <c r="AI39" s="171">
        <f t="shared" si="15"/>
        <v>120</v>
      </c>
      <c r="AK39" s="166">
        <f t="shared" si="45"/>
        <v>120</v>
      </c>
      <c r="AM39" s="166">
        <f t="shared" si="17"/>
        <v>120</v>
      </c>
      <c r="AO39" s="166">
        <f t="shared" si="16"/>
        <v>120</v>
      </c>
      <c r="AQ39" s="172"/>
    </row>
    <row r="40" spans="1:43" ht="26.25" customHeight="1" x14ac:dyDescent="0.25">
      <c r="A40" s="115" t="s">
        <v>2812</v>
      </c>
      <c r="B40" s="116"/>
      <c r="C40" s="117" t="s">
        <v>2813</v>
      </c>
      <c r="D40" s="118">
        <v>80</v>
      </c>
      <c r="E40" s="119" t="s">
        <v>158</v>
      </c>
      <c r="F40" s="119">
        <v>12</v>
      </c>
      <c r="G40" s="120">
        <f t="shared" si="32"/>
        <v>122.5</v>
      </c>
      <c r="H40" s="121"/>
      <c r="I40" s="122">
        <f t="shared" si="33"/>
        <v>0</v>
      </c>
      <c r="J40" s="123">
        <f t="shared" si="34"/>
        <v>0</v>
      </c>
      <c r="K40" s="124"/>
      <c r="L40" s="125">
        <v>4660447835946</v>
      </c>
      <c r="M40" s="101" t="s">
        <v>2814</v>
      </c>
      <c r="P40" s="192">
        <f t="shared" si="14"/>
        <v>0</v>
      </c>
      <c r="Q40" s="163" t="str">
        <f t="shared" si="2"/>
        <v>-</v>
      </c>
      <c r="R40" s="166">
        <v>98</v>
      </c>
      <c r="S40" s="167"/>
      <c r="T40" s="168">
        <v>1.25</v>
      </c>
      <c r="U40" s="168">
        <f t="shared" si="35"/>
        <v>122.5</v>
      </c>
      <c r="V40" s="166">
        <f t="shared" si="36"/>
        <v>0</v>
      </c>
      <c r="W40" s="169">
        <f t="shared" si="37"/>
        <v>122.5</v>
      </c>
      <c r="X40" s="166">
        <f t="shared" si="38"/>
        <v>122.5</v>
      </c>
      <c r="Y40" s="170"/>
      <c r="Z40" s="170"/>
      <c r="AA40" s="166">
        <v>0.96</v>
      </c>
      <c r="AB40" s="166">
        <f t="shared" si="39"/>
        <v>0</v>
      </c>
      <c r="AC40" s="166">
        <f t="shared" si="40"/>
        <v>0</v>
      </c>
      <c r="AD40" s="166">
        <f t="shared" si="41"/>
        <v>0.08</v>
      </c>
      <c r="AE40" s="171">
        <f t="shared" si="42"/>
        <v>0.08</v>
      </c>
      <c r="AF40" s="166">
        <f t="shared" si="43"/>
        <v>1.84</v>
      </c>
      <c r="AG40" s="171">
        <f t="shared" si="44"/>
        <v>1.84</v>
      </c>
      <c r="AI40" s="171">
        <f t="shared" si="15"/>
        <v>122.5</v>
      </c>
      <c r="AK40" s="166">
        <f t="shared" si="45"/>
        <v>122.5</v>
      </c>
      <c r="AM40" s="166">
        <f t="shared" si="17"/>
        <v>122.5</v>
      </c>
      <c r="AO40" s="166">
        <f t="shared" si="16"/>
        <v>122.5</v>
      </c>
      <c r="AQ40" s="172"/>
    </row>
    <row r="41" spans="1:43" ht="26.25" customHeight="1" x14ac:dyDescent="0.25">
      <c r="A41" s="115" t="s">
        <v>2815</v>
      </c>
      <c r="B41" s="116"/>
      <c r="C41" s="117" t="s">
        <v>2816</v>
      </c>
      <c r="D41" s="118">
        <v>80</v>
      </c>
      <c r="E41" s="119" t="s">
        <v>158</v>
      </c>
      <c r="F41" s="119">
        <v>12</v>
      </c>
      <c r="G41" s="120">
        <f t="shared" si="32"/>
        <v>122.5</v>
      </c>
      <c r="H41" s="121"/>
      <c r="I41" s="122">
        <f t="shared" si="33"/>
        <v>0</v>
      </c>
      <c r="J41" s="123">
        <f t="shared" si="34"/>
        <v>0</v>
      </c>
      <c r="K41" s="124"/>
      <c r="L41" s="125">
        <v>4660447835922</v>
      </c>
      <c r="M41" s="101" t="s">
        <v>2817</v>
      </c>
      <c r="P41" s="192">
        <f t="shared" si="14"/>
        <v>0</v>
      </c>
      <c r="Q41" s="163" t="str">
        <f t="shared" si="2"/>
        <v>-</v>
      </c>
      <c r="R41" s="166">
        <v>98</v>
      </c>
      <c r="S41" s="167"/>
      <c r="T41" s="168">
        <v>1.25</v>
      </c>
      <c r="U41" s="168">
        <f t="shared" si="35"/>
        <v>122.5</v>
      </c>
      <c r="V41" s="166">
        <f t="shared" si="36"/>
        <v>0</v>
      </c>
      <c r="W41" s="169">
        <f t="shared" si="37"/>
        <v>122.5</v>
      </c>
      <c r="X41" s="166">
        <f t="shared" si="38"/>
        <v>122.5</v>
      </c>
      <c r="Y41" s="170"/>
      <c r="Z41" s="170"/>
      <c r="AA41" s="166">
        <v>0.96</v>
      </c>
      <c r="AB41" s="166">
        <f t="shared" si="39"/>
        <v>0</v>
      </c>
      <c r="AC41" s="166">
        <f t="shared" si="40"/>
        <v>0</v>
      </c>
      <c r="AD41" s="166">
        <f t="shared" si="41"/>
        <v>0.08</v>
      </c>
      <c r="AE41" s="171">
        <f t="shared" si="42"/>
        <v>0.08</v>
      </c>
      <c r="AF41" s="166">
        <f t="shared" si="43"/>
        <v>1.84</v>
      </c>
      <c r="AG41" s="171">
        <f t="shared" si="44"/>
        <v>1.84</v>
      </c>
      <c r="AI41" s="171">
        <f t="shared" si="15"/>
        <v>122.5</v>
      </c>
      <c r="AK41" s="166">
        <f t="shared" si="45"/>
        <v>122.5</v>
      </c>
      <c r="AM41" s="166">
        <f t="shared" si="17"/>
        <v>122.5</v>
      </c>
      <c r="AO41" s="166">
        <f t="shared" si="16"/>
        <v>122.5</v>
      </c>
      <c r="AQ41" s="172"/>
    </row>
    <row r="42" spans="1:43" ht="26.25" customHeight="1" x14ac:dyDescent="0.25">
      <c r="A42" s="115" t="s">
        <v>2818</v>
      </c>
      <c r="B42" s="116"/>
      <c r="C42" s="117" t="s">
        <v>2819</v>
      </c>
      <c r="D42" s="118">
        <v>550</v>
      </c>
      <c r="E42" s="119" t="s">
        <v>158</v>
      </c>
      <c r="F42" s="119">
        <v>20</v>
      </c>
      <c r="G42" s="165">
        <f t="shared" si="32"/>
        <v>298.75</v>
      </c>
      <c r="H42" s="121"/>
      <c r="I42" s="122">
        <f t="shared" si="33"/>
        <v>0</v>
      </c>
      <c r="J42" s="123">
        <f t="shared" si="34"/>
        <v>0</v>
      </c>
      <c r="K42" s="124"/>
      <c r="L42" s="125">
        <v>4660447835908</v>
      </c>
      <c r="M42" s="101" t="s">
        <v>2820</v>
      </c>
      <c r="P42" s="192">
        <f t="shared" si="14"/>
        <v>0</v>
      </c>
      <c r="Q42" s="163" t="str">
        <f t="shared" si="2"/>
        <v>-</v>
      </c>
      <c r="R42" s="166">
        <v>239</v>
      </c>
      <c r="S42" s="167"/>
      <c r="T42" s="168">
        <v>1.25</v>
      </c>
      <c r="U42" s="168">
        <f t="shared" si="35"/>
        <v>298.75</v>
      </c>
      <c r="V42" s="166">
        <f t="shared" si="36"/>
        <v>0</v>
      </c>
      <c r="W42" s="169">
        <f t="shared" si="37"/>
        <v>298.75</v>
      </c>
      <c r="X42" s="166">
        <f t="shared" si="38"/>
        <v>298.75</v>
      </c>
      <c r="Y42" s="174"/>
      <c r="Z42" s="174"/>
      <c r="AA42" s="166">
        <v>11.4</v>
      </c>
      <c r="AB42" s="166">
        <f t="shared" si="39"/>
        <v>0</v>
      </c>
      <c r="AC42" s="166">
        <f t="shared" si="40"/>
        <v>0</v>
      </c>
      <c r="AD42" s="166">
        <f t="shared" si="41"/>
        <v>0.57000000000000006</v>
      </c>
      <c r="AE42" s="171">
        <f t="shared" si="42"/>
        <v>0.56999999999999995</v>
      </c>
      <c r="AF42" s="166">
        <f t="shared" si="43"/>
        <v>13.11</v>
      </c>
      <c r="AG42" s="171">
        <f t="shared" si="44"/>
        <v>13.11</v>
      </c>
      <c r="AI42" s="171">
        <f t="shared" si="15"/>
        <v>298.75</v>
      </c>
      <c r="AK42" s="166">
        <f t="shared" si="45"/>
        <v>298.75</v>
      </c>
      <c r="AM42" s="166">
        <f t="shared" si="17"/>
        <v>298.75</v>
      </c>
      <c r="AO42" s="166">
        <f t="shared" si="16"/>
        <v>298.75</v>
      </c>
      <c r="AQ42" s="172"/>
    </row>
    <row r="43" spans="1:43" ht="26.25" customHeight="1" x14ac:dyDescent="0.25">
      <c r="A43" s="115" t="s">
        <v>2821</v>
      </c>
      <c r="B43" s="116"/>
      <c r="C43" s="117" t="s">
        <v>2822</v>
      </c>
      <c r="D43" s="118">
        <v>430</v>
      </c>
      <c r="E43" s="119" t="s">
        <v>158</v>
      </c>
      <c r="F43" s="119">
        <v>24</v>
      </c>
      <c r="G43" s="165">
        <f t="shared" si="32"/>
        <v>147.5</v>
      </c>
      <c r="H43" s="121"/>
      <c r="I43" s="122">
        <f t="shared" si="33"/>
        <v>0</v>
      </c>
      <c r="J43" s="123">
        <f t="shared" si="34"/>
        <v>0</v>
      </c>
      <c r="K43" s="124"/>
      <c r="L43" s="125">
        <v>4660447835885</v>
      </c>
      <c r="M43" s="101" t="s">
        <v>2823</v>
      </c>
      <c r="P43" s="192">
        <f t="shared" si="14"/>
        <v>0</v>
      </c>
      <c r="Q43" s="163" t="str">
        <f t="shared" si="2"/>
        <v>-</v>
      </c>
      <c r="R43" s="166">
        <v>118</v>
      </c>
      <c r="S43" s="167"/>
      <c r="T43" s="168">
        <v>1.25</v>
      </c>
      <c r="U43" s="168">
        <f t="shared" si="35"/>
        <v>147.5</v>
      </c>
      <c r="V43" s="166">
        <f t="shared" si="36"/>
        <v>0</v>
      </c>
      <c r="W43" s="169">
        <f t="shared" si="37"/>
        <v>147.5</v>
      </c>
      <c r="X43" s="166">
        <f t="shared" si="38"/>
        <v>147.5</v>
      </c>
      <c r="Y43" s="170"/>
      <c r="Z43" s="170"/>
      <c r="AA43" s="166">
        <v>10.72</v>
      </c>
      <c r="AB43" s="166">
        <f t="shared" si="39"/>
        <v>0</v>
      </c>
      <c r="AC43" s="166">
        <f t="shared" si="40"/>
        <v>0</v>
      </c>
      <c r="AD43" s="166">
        <f t="shared" si="41"/>
        <v>0.44666666666666671</v>
      </c>
      <c r="AE43" s="171">
        <f t="shared" si="42"/>
        <v>0.44700000000000001</v>
      </c>
      <c r="AF43" s="166">
        <f t="shared" si="43"/>
        <v>10.281000000000001</v>
      </c>
      <c r="AG43" s="171">
        <f t="shared" si="44"/>
        <v>10.28</v>
      </c>
      <c r="AI43" s="171">
        <f t="shared" si="15"/>
        <v>147.5</v>
      </c>
      <c r="AK43" s="166">
        <f t="shared" si="45"/>
        <v>147.5</v>
      </c>
      <c r="AM43" s="166">
        <f t="shared" si="17"/>
        <v>147.5</v>
      </c>
      <c r="AO43" s="166">
        <f t="shared" si="16"/>
        <v>147.5</v>
      </c>
      <c r="AQ43" s="172"/>
    </row>
    <row r="44" spans="1:43" ht="26.25" customHeight="1" x14ac:dyDescent="0.25">
      <c r="A44" s="115" t="s">
        <v>2824</v>
      </c>
      <c r="B44" s="116"/>
      <c r="C44" s="117" t="s">
        <v>2825</v>
      </c>
      <c r="D44" s="118">
        <v>300</v>
      </c>
      <c r="E44" s="119" t="s">
        <v>158</v>
      </c>
      <c r="F44" s="119">
        <v>24</v>
      </c>
      <c r="G44" s="165">
        <f t="shared" si="32"/>
        <v>150</v>
      </c>
      <c r="H44" s="121"/>
      <c r="I44" s="122">
        <f t="shared" si="33"/>
        <v>0</v>
      </c>
      <c r="J44" s="123">
        <f t="shared" si="34"/>
        <v>0</v>
      </c>
      <c r="K44" s="124"/>
      <c r="L44" s="125">
        <v>4660447835892</v>
      </c>
      <c r="M44" s="101" t="s">
        <v>2826</v>
      </c>
      <c r="P44" s="192">
        <f t="shared" si="14"/>
        <v>0</v>
      </c>
      <c r="Q44" s="163" t="str">
        <f t="shared" si="2"/>
        <v>-</v>
      </c>
      <c r="R44" s="166">
        <v>120</v>
      </c>
      <c r="S44" s="167"/>
      <c r="T44" s="168">
        <v>1.25</v>
      </c>
      <c r="U44" s="168">
        <f t="shared" si="35"/>
        <v>150</v>
      </c>
      <c r="V44" s="166">
        <f t="shared" si="36"/>
        <v>0</v>
      </c>
      <c r="W44" s="169">
        <f t="shared" si="37"/>
        <v>150</v>
      </c>
      <c r="X44" s="166">
        <f t="shared" si="38"/>
        <v>150</v>
      </c>
      <c r="Y44" s="170"/>
      <c r="Z44" s="170"/>
      <c r="AA44" s="166">
        <v>7.6</v>
      </c>
      <c r="AB44" s="166">
        <f t="shared" si="39"/>
        <v>0</v>
      </c>
      <c r="AC44" s="166">
        <f t="shared" si="40"/>
        <v>0</v>
      </c>
      <c r="AD44" s="166">
        <f t="shared" si="41"/>
        <v>0.31666666666666665</v>
      </c>
      <c r="AE44" s="171">
        <f t="shared" si="42"/>
        <v>0.317</v>
      </c>
      <c r="AF44" s="166">
        <f t="shared" si="43"/>
        <v>7.2910000000000004</v>
      </c>
      <c r="AG44" s="171">
        <f t="shared" si="44"/>
        <v>7.29</v>
      </c>
      <c r="AI44" s="171">
        <f t="shared" si="15"/>
        <v>150</v>
      </c>
      <c r="AK44" s="166">
        <f t="shared" si="45"/>
        <v>150</v>
      </c>
      <c r="AM44" s="166">
        <f t="shared" si="17"/>
        <v>150</v>
      </c>
      <c r="AO44" s="166">
        <f t="shared" si="16"/>
        <v>150</v>
      </c>
      <c r="AQ44" s="172"/>
    </row>
    <row r="45" spans="1:43" ht="26.25" customHeight="1" x14ac:dyDescent="0.25">
      <c r="A45" s="115" t="s">
        <v>2827</v>
      </c>
      <c r="B45" s="116"/>
      <c r="C45" s="117" t="s">
        <v>3200</v>
      </c>
      <c r="D45" s="118">
        <v>300</v>
      </c>
      <c r="E45" s="119" t="s">
        <v>158</v>
      </c>
      <c r="F45" s="119">
        <v>24</v>
      </c>
      <c r="G45" s="165">
        <f t="shared" si="32"/>
        <v>131.25</v>
      </c>
      <c r="H45" s="121"/>
      <c r="I45" s="122">
        <f t="shared" si="33"/>
        <v>0</v>
      </c>
      <c r="J45" s="123">
        <f t="shared" si="34"/>
        <v>0</v>
      </c>
      <c r="K45" s="124"/>
      <c r="L45" s="125">
        <v>4660447835915</v>
      </c>
      <c r="M45" s="101" t="s">
        <v>2828</v>
      </c>
      <c r="P45" s="192">
        <f t="shared" si="14"/>
        <v>0</v>
      </c>
      <c r="Q45" s="163" t="str">
        <f t="shared" si="2"/>
        <v>-</v>
      </c>
      <c r="R45" s="166">
        <v>105</v>
      </c>
      <c r="S45" s="167"/>
      <c r="T45" s="168">
        <v>1.25</v>
      </c>
      <c r="U45" s="168">
        <f t="shared" si="35"/>
        <v>131.25</v>
      </c>
      <c r="V45" s="166">
        <f t="shared" si="36"/>
        <v>0</v>
      </c>
      <c r="W45" s="169">
        <f t="shared" si="37"/>
        <v>131.25</v>
      </c>
      <c r="X45" s="166">
        <f t="shared" si="38"/>
        <v>131.25</v>
      </c>
      <c r="Y45" s="170"/>
      <c r="Z45" s="170"/>
      <c r="AA45" s="166">
        <v>7.6</v>
      </c>
      <c r="AB45" s="166">
        <f t="shared" si="39"/>
        <v>0</v>
      </c>
      <c r="AC45" s="166">
        <f t="shared" si="40"/>
        <v>0</v>
      </c>
      <c r="AD45" s="166">
        <f t="shared" si="41"/>
        <v>0.31666666666666665</v>
      </c>
      <c r="AE45" s="171">
        <f t="shared" si="42"/>
        <v>0.317</v>
      </c>
      <c r="AF45" s="166">
        <f t="shared" si="43"/>
        <v>7.2910000000000004</v>
      </c>
      <c r="AG45" s="171">
        <f t="shared" si="44"/>
        <v>7.29</v>
      </c>
      <c r="AI45" s="171">
        <f t="shared" si="15"/>
        <v>131.25</v>
      </c>
      <c r="AK45" s="166">
        <f t="shared" si="45"/>
        <v>131.25</v>
      </c>
      <c r="AM45" s="166">
        <f t="shared" si="17"/>
        <v>131.25</v>
      </c>
      <c r="AO45" s="166">
        <f t="shared" si="16"/>
        <v>131.25</v>
      </c>
      <c r="AQ45" s="172"/>
    </row>
    <row r="46" spans="1:43" ht="26.25" customHeight="1" x14ac:dyDescent="0.25">
      <c r="A46" s="115" t="s">
        <v>2829</v>
      </c>
      <c r="B46" s="116"/>
      <c r="C46" s="117" t="s">
        <v>3218</v>
      </c>
      <c r="D46" s="118">
        <v>300</v>
      </c>
      <c r="E46" s="119" t="s">
        <v>158</v>
      </c>
      <c r="F46" s="119">
        <v>24</v>
      </c>
      <c r="G46" s="165">
        <f t="shared" si="32"/>
        <v>131.25</v>
      </c>
      <c r="H46" s="121"/>
      <c r="I46" s="122">
        <f t="shared" si="33"/>
        <v>0</v>
      </c>
      <c r="J46" s="123">
        <f t="shared" si="34"/>
        <v>0</v>
      </c>
      <c r="K46" s="124"/>
      <c r="L46" s="125">
        <v>4660447835939</v>
      </c>
      <c r="M46" s="101" t="s">
        <v>2831</v>
      </c>
      <c r="P46" s="192">
        <f t="shared" si="14"/>
        <v>0</v>
      </c>
      <c r="Q46" s="163" t="str">
        <f t="shared" si="2"/>
        <v>-</v>
      </c>
      <c r="R46" s="166">
        <v>105</v>
      </c>
      <c r="S46" s="167"/>
      <c r="T46" s="168">
        <v>1.25</v>
      </c>
      <c r="U46" s="168">
        <f t="shared" si="35"/>
        <v>131.25</v>
      </c>
      <c r="V46" s="166">
        <f t="shared" si="36"/>
        <v>0</v>
      </c>
      <c r="W46" s="169">
        <f t="shared" si="37"/>
        <v>131.25</v>
      </c>
      <c r="X46" s="166">
        <f t="shared" si="38"/>
        <v>131.25</v>
      </c>
      <c r="Y46" s="170"/>
      <c r="Z46" s="170"/>
      <c r="AA46" s="166">
        <v>7.6</v>
      </c>
      <c r="AB46" s="166">
        <f t="shared" si="39"/>
        <v>0</v>
      </c>
      <c r="AC46" s="166">
        <f t="shared" si="40"/>
        <v>0</v>
      </c>
      <c r="AD46" s="166">
        <f t="shared" si="41"/>
        <v>0.31666666666666665</v>
      </c>
      <c r="AE46" s="171">
        <f t="shared" si="42"/>
        <v>0.317</v>
      </c>
      <c r="AF46" s="166">
        <f t="shared" si="43"/>
        <v>7.2910000000000004</v>
      </c>
      <c r="AG46" s="171">
        <f t="shared" si="44"/>
        <v>7.29</v>
      </c>
      <c r="AI46" s="171">
        <f t="shared" si="15"/>
        <v>131.25</v>
      </c>
      <c r="AK46" s="166">
        <f t="shared" si="45"/>
        <v>131.25</v>
      </c>
      <c r="AM46" s="166">
        <f t="shared" si="17"/>
        <v>131.25</v>
      </c>
      <c r="AO46" s="166">
        <f t="shared" si="16"/>
        <v>131.25</v>
      </c>
      <c r="AQ46" s="172"/>
    </row>
    <row r="47" spans="1:43" ht="26.25" customHeight="1" x14ac:dyDescent="0.25">
      <c r="A47" s="115" t="s">
        <v>2832</v>
      </c>
      <c r="B47" s="116"/>
      <c r="C47" s="117" t="s">
        <v>2833</v>
      </c>
      <c r="D47" s="118">
        <v>300</v>
      </c>
      <c r="E47" s="119" t="s">
        <v>158</v>
      </c>
      <c r="F47" s="119">
        <v>24</v>
      </c>
      <c r="G47" s="165">
        <f t="shared" si="32"/>
        <v>128.75</v>
      </c>
      <c r="H47" s="121"/>
      <c r="I47" s="122">
        <f t="shared" si="33"/>
        <v>0</v>
      </c>
      <c r="J47" s="123">
        <f t="shared" si="34"/>
        <v>0</v>
      </c>
      <c r="K47" s="124"/>
      <c r="L47" s="125">
        <v>4660447835953</v>
      </c>
      <c r="M47" s="101" t="s">
        <v>2834</v>
      </c>
      <c r="P47" s="192">
        <f t="shared" si="14"/>
        <v>0</v>
      </c>
      <c r="Q47" s="163" t="str">
        <f t="shared" si="2"/>
        <v>-</v>
      </c>
      <c r="R47" s="166">
        <v>103</v>
      </c>
      <c r="S47" s="167"/>
      <c r="T47" s="168">
        <v>1.25</v>
      </c>
      <c r="U47" s="168">
        <f t="shared" si="35"/>
        <v>128.75</v>
      </c>
      <c r="V47" s="166">
        <f t="shared" si="36"/>
        <v>0</v>
      </c>
      <c r="W47" s="169">
        <f t="shared" si="37"/>
        <v>128.75</v>
      </c>
      <c r="X47" s="166">
        <f t="shared" si="38"/>
        <v>128.75</v>
      </c>
      <c r="Y47" s="170"/>
      <c r="Z47" s="170"/>
      <c r="AA47" s="166">
        <v>7.6</v>
      </c>
      <c r="AB47" s="166">
        <f t="shared" si="39"/>
        <v>0</v>
      </c>
      <c r="AC47" s="166">
        <f t="shared" si="40"/>
        <v>0</v>
      </c>
      <c r="AD47" s="166">
        <f t="shared" si="41"/>
        <v>0.31666666666666665</v>
      </c>
      <c r="AE47" s="171">
        <f t="shared" si="42"/>
        <v>0.317</v>
      </c>
      <c r="AF47" s="166">
        <f t="shared" si="43"/>
        <v>7.2910000000000004</v>
      </c>
      <c r="AG47" s="171">
        <f t="shared" si="44"/>
        <v>7.29</v>
      </c>
      <c r="AI47" s="171">
        <f t="shared" si="15"/>
        <v>128.75</v>
      </c>
      <c r="AK47" s="166">
        <f t="shared" si="45"/>
        <v>128.75</v>
      </c>
      <c r="AM47" s="166">
        <f t="shared" si="17"/>
        <v>128.75</v>
      </c>
      <c r="AO47" s="166">
        <f t="shared" si="16"/>
        <v>128.75</v>
      </c>
      <c r="AQ47" s="172"/>
    </row>
    <row r="48" spans="1:43" ht="26.25" customHeight="1" x14ac:dyDescent="0.25">
      <c r="A48" s="115" t="s">
        <v>2835</v>
      </c>
      <c r="B48" s="116"/>
      <c r="C48" s="117" t="s">
        <v>2836</v>
      </c>
      <c r="D48" s="118">
        <v>300</v>
      </c>
      <c r="E48" s="119" t="s">
        <v>158</v>
      </c>
      <c r="F48" s="119">
        <v>24</v>
      </c>
      <c r="G48" s="165">
        <f t="shared" si="32"/>
        <v>128.75</v>
      </c>
      <c r="H48" s="121"/>
      <c r="I48" s="122">
        <f t="shared" si="33"/>
        <v>0</v>
      </c>
      <c r="J48" s="123">
        <f t="shared" si="34"/>
        <v>0</v>
      </c>
      <c r="K48" s="124"/>
      <c r="L48" s="125">
        <v>4660447835977</v>
      </c>
      <c r="M48" s="101" t="s">
        <v>2837</v>
      </c>
      <c r="P48" s="192">
        <f t="shared" si="14"/>
        <v>0</v>
      </c>
      <c r="Q48" s="163" t="str">
        <f t="shared" si="2"/>
        <v>-</v>
      </c>
      <c r="R48" s="166">
        <v>103</v>
      </c>
      <c r="S48" s="167"/>
      <c r="T48" s="168">
        <v>1.25</v>
      </c>
      <c r="U48" s="168">
        <f t="shared" si="35"/>
        <v>128.75</v>
      </c>
      <c r="V48" s="166">
        <f t="shared" si="36"/>
        <v>0</v>
      </c>
      <c r="W48" s="169">
        <f t="shared" si="37"/>
        <v>128.75</v>
      </c>
      <c r="X48" s="166">
        <f t="shared" si="38"/>
        <v>128.75</v>
      </c>
      <c r="Y48" s="170"/>
      <c r="Z48" s="170"/>
      <c r="AA48" s="166">
        <v>7.6</v>
      </c>
      <c r="AB48" s="166">
        <f t="shared" si="39"/>
        <v>0</v>
      </c>
      <c r="AC48" s="166">
        <f t="shared" si="40"/>
        <v>0</v>
      </c>
      <c r="AD48" s="166">
        <f t="shared" si="41"/>
        <v>0.31666666666666665</v>
      </c>
      <c r="AE48" s="171">
        <f t="shared" si="42"/>
        <v>0.317</v>
      </c>
      <c r="AF48" s="166">
        <f t="shared" si="43"/>
        <v>7.2910000000000004</v>
      </c>
      <c r="AG48" s="171">
        <f t="shared" si="44"/>
        <v>7.29</v>
      </c>
      <c r="AI48" s="171">
        <f t="shared" si="15"/>
        <v>128.75</v>
      </c>
      <c r="AK48" s="166">
        <f t="shared" si="45"/>
        <v>128.75</v>
      </c>
      <c r="AM48" s="166">
        <f t="shared" si="17"/>
        <v>128.75</v>
      </c>
      <c r="AO48" s="166">
        <f t="shared" si="16"/>
        <v>128.75</v>
      </c>
      <c r="AQ48" s="172"/>
    </row>
    <row r="49" spans="1:43" ht="26.25" customHeight="1" x14ac:dyDescent="0.25">
      <c r="A49" s="115" t="s">
        <v>2838</v>
      </c>
      <c r="B49" s="116"/>
      <c r="C49" s="117" t="s">
        <v>2839</v>
      </c>
      <c r="D49" s="118">
        <v>300</v>
      </c>
      <c r="E49" s="119" t="s">
        <v>158</v>
      </c>
      <c r="F49" s="119">
        <v>24</v>
      </c>
      <c r="G49" s="165">
        <f t="shared" si="32"/>
        <v>128.75</v>
      </c>
      <c r="H49" s="121"/>
      <c r="I49" s="122">
        <f t="shared" si="33"/>
        <v>0</v>
      </c>
      <c r="J49" s="123">
        <f t="shared" si="34"/>
        <v>0</v>
      </c>
      <c r="K49" s="124"/>
      <c r="L49" s="125">
        <v>4660447835991</v>
      </c>
      <c r="M49" s="101" t="s">
        <v>2840</v>
      </c>
      <c r="P49" s="192">
        <f t="shared" si="14"/>
        <v>0</v>
      </c>
      <c r="Q49" s="163" t="str">
        <f t="shared" si="2"/>
        <v>-</v>
      </c>
      <c r="R49" s="166">
        <v>103</v>
      </c>
      <c r="S49" s="167"/>
      <c r="T49" s="168">
        <v>1.25</v>
      </c>
      <c r="U49" s="168">
        <f t="shared" si="35"/>
        <v>128.75</v>
      </c>
      <c r="V49" s="166">
        <f t="shared" si="36"/>
        <v>0</v>
      </c>
      <c r="W49" s="169">
        <f t="shared" si="37"/>
        <v>128.75</v>
      </c>
      <c r="X49" s="166">
        <f t="shared" si="38"/>
        <v>128.75</v>
      </c>
      <c r="Y49" s="174"/>
      <c r="Z49" s="174"/>
      <c r="AA49" s="166">
        <v>7.6</v>
      </c>
      <c r="AB49" s="166">
        <f t="shared" si="39"/>
        <v>0</v>
      </c>
      <c r="AC49" s="166">
        <f t="shared" si="40"/>
        <v>0</v>
      </c>
      <c r="AD49" s="166">
        <f t="shared" si="41"/>
        <v>0.31666666666666665</v>
      </c>
      <c r="AE49" s="171">
        <f t="shared" si="42"/>
        <v>0.317</v>
      </c>
      <c r="AF49" s="166">
        <f t="shared" si="43"/>
        <v>7.2910000000000004</v>
      </c>
      <c r="AG49" s="171">
        <f t="shared" si="44"/>
        <v>7.29</v>
      </c>
      <c r="AI49" s="171">
        <f t="shared" si="15"/>
        <v>128.75</v>
      </c>
      <c r="AK49" s="166">
        <f t="shared" si="45"/>
        <v>128.75</v>
      </c>
      <c r="AM49" s="166">
        <f t="shared" si="17"/>
        <v>128.75</v>
      </c>
      <c r="AO49" s="166">
        <f t="shared" si="16"/>
        <v>128.75</v>
      </c>
      <c r="AQ49" s="172"/>
    </row>
    <row r="50" spans="1:43" ht="26.25" customHeight="1" x14ac:dyDescent="0.25">
      <c r="A50" s="115" t="s">
        <v>2841</v>
      </c>
      <c r="B50" s="116"/>
      <c r="C50" s="117" t="s">
        <v>2842</v>
      </c>
      <c r="D50" s="118">
        <v>80</v>
      </c>
      <c r="E50" s="119" t="s">
        <v>158</v>
      </c>
      <c r="F50" s="119">
        <v>12</v>
      </c>
      <c r="G50" s="165">
        <f t="shared" si="32"/>
        <v>136.25</v>
      </c>
      <c r="H50" s="121"/>
      <c r="I50" s="122">
        <f t="shared" si="33"/>
        <v>0</v>
      </c>
      <c r="J50" s="123">
        <f t="shared" si="34"/>
        <v>0</v>
      </c>
      <c r="K50" s="124"/>
      <c r="L50" s="125">
        <v>4660447835878</v>
      </c>
      <c r="M50" s="101" t="s">
        <v>2843</v>
      </c>
      <c r="P50" s="192">
        <f t="shared" si="14"/>
        <v>0</v>
      </c>
      <c r="Q50" s="163" t="str">
        <f t="shared" si="2"/>
        <v>-</v>
      </c>
      <c r="R50" s="166">
        <v>109</v>
      </c>
      <c r="S50" s="167"/>
      <c r="T50" s="168">
        <v>1.25</v>
      </c>
      <c r="U50" s="168">
        <f t="shared" si="35"/>
        <v>136.25</v>
      </c>
      <c r="V50" s="166">
        <f t="shared" si="36"/>
        <v>0</v>
      </c>
      <c r="W50" s="169">
        <f t="shared" si="37"/>
        <v>136.25</v>
      </c>
      <c r="X50" s="166">
        <f t="shared" si="38"/>
        <v>136.25</v>
      </c>
      <c r="Y50" s="170"/>
      <c r="Z50" s="170"/>
      <c r="AA50" s="166">
        <v>0.96</v>
      </c>
      <c r="AB50" s="166">
        <f t="shared" si="39"/>
        <v>0</v>
      </c>
      <c r="AC50" s="166">
        <f t="shared" si="40"/>
        <v>0</v>
      </c>
      <c r="AD50" s="166">
        <f t="shared" si="41"/>
        <v>0.08</v>
      </c>
      <c r="AE50" s="171">
        <f t="shared" si="42"/>
        <v>0.08</v>
      </c>
      <c r="AF50" s="166">
        <f t="shared" si="43"/>
        <v>1.84</v>
      </c>
      <c r="AG50" s="171">
        <f t="shared" si="44"/>
        <v>1.84</v>
      </c>
      <c r="AI50" s="171">
        <f t="shared" si="15"/>
        <v>136.25</v>
      </c>
      <c r="AK50" s="166">
        <f t="shared" si="45"/>
        <v>136.25</v>
      </c>
      <c r="AM50" s="166">
        <f t="shared" si="17"/>
        <v>136.25</v>
      </c>
      <c r="AO50" s="166">
        <f t="shared" si="16"/>
        <v>136.25</v>
      </c>
      <c r="AQ50" s="172"/>
    </row>
    <row r="51" spans="1:43" ht="26.25" customHeight="1" x14ac:dyDescent="0.25">
      <c r="A51" s="115" t="s">
        <v>2844</v>
      </c>
      <c r="B51" s="116"/>
      <c r="C51" s="117" t="s">
        <v>2845</v>
      </c>
      <c r="D51" s="118">
        <v>420</v>
      </c>
      <c r="E51" s="119" t="s">
        <v>158</v>
      </c>
      <c r="F51" s="119">
        <v>24</v>
      </c>
      <c r="G51" s="120">
        <f t="shared" si="32"/>
        <v>136.25</v>
      </c>
      <c r="H51" s="121"/>
      <c r="I51" s="122">
        <f t="shared" si="33"/>
        <v>0</v>
      </c>
      <c r="J51" s="123">
        <f t="shared" si="34"/>
        <v>0</v>
      </c>
      <c r="K51" s="124"/>
      <c r="L51" s="125">
        <v>4660447835861</v>
      </c>
      <c r="M51" s="101" t="s">
        <v>2846</v>
      </c>
      <c r="P51" s="192">
        <f t="shared" si="14"/>
        <v>0</v>
      </c>
      <c r="Q51" s="163" t="str">
        <f t="shared" si="2"/>
        <v>-</v>
      </c>
      <c r="R51" s="166">
        <v>109</v>
      </c>
      <c r="S51" s="167"/>
      <c r="T51" s="168">
        <v>1.25</v>
      </c>
      <c r="U51" s="168">
        <f t="shared" si="35"/>
        <v>136.25</v>
      </c>
      <c r="V51" s="166">
        <f t="shared" si="36"/>
        <v>0</v>
      </c>
      <c r="W51" s="169">
        <f t="shared" si="37"/>
        <v>136.25</v>
      </c>
      <c r="X51" s="166">
        <f t="shared" si="38"/>
        <v>136.25</v>
      </c>
      <c r="Y51" s="170"/>
      <c r="Z51" s="170"/>
      <c r="AA51" s="166">
        <v>11.92</v>
      </c>
      <c r="AB51" s="166">
        <f t="shared" si="39"/>
        <v>0</v>
      </c>
      <c r="AC51" s="166">
        <f t="shared" si="40"/>
        <v>0</v>
      </c>
      <c r="AD51" s="166">
        <f t="shared" si="41"/>
        <v>0.49666666666666665</v>
      </c>
      <c r="AE51" s="171">
        <f t="shared" si="42"/>
        <v>0.497</v>
      </c>
      <c r="AF51" s="166">
        <f t="shared" si="43"/>
        <v>11.430999999999999</v>
      </c>
      <c r="AG51" s="171">
        <f t="shared" si="44"/>
        <v>11.43</v>
      </c>
      <c r="AI51" s="171">
        <f t="shared" si="15"/>
        <v>136.25</v>
      </c>
      <c r="AK51" s="166">
        <f t="shared" si="45"/>
        <v>136.25</v>
      </c>
      <c r="AM51" s="166">
        <f t="shared" si="17"/>
        <v>136.25</v>
      </c>
      <c r="AO51" s="166">
        <f t="shared" si="16"/>
        <v>136.25</v>
      </c>
      <c r="AQ51" s="172"/>
    </row>
    <row r="52" spans="1:43" ht="17.25" customHeight="1" x14ac:dyDescent="0.25">
      <c r="A52" s="113"/>
      <c r="B52" s="116"/>
      <c r="C52" s="251" t="s">
        <v>2847</v>
      </c>
      <c r="D52" s="251"/>
      <c r="E52" s="251"/>
      <c r="F52" s="251"/>
      <c r="G52" s="251"/>
      <c r="H52" s="251"/>
      <c r="I52" s="251"/>
      <c r="J52" s="251"/>
      <c r="O52" s="173" t="s">
        <v>3201</v>
      </c>
      <c r="P52" s="192"/>
      <c r="Q52" s="163" t="str">
        <f t="shared" si="2"/>
        <v>-</v>
      </c>
      <c r="S52" s="167"/>
      <c r="Y52" s="170"/>
      <c r="Z52" s="170"/>
      <c r="AH52" s="100"/>
      <c r="AJ52" s="100"/>
      <c r="AL52" s="100"/>
      <c r="AN52" s="100"/>
      <c r="AO52" s="166"/>
      <c r="AQ52" s="172"/>
    </row>
    <row r="53" spans="1:43" ht="25.5" customHeight="1" x14ac:dyDescent="0.25">
      <c r="A53" s="115" t="s">
        <v>2848</v>
      </c>
      <c r="B53" s="116"/>
      <c r="C53" s="117" t="s">
        <v>2849</v>
      </c>
      <c r="D53" s="118">
        <v>870</v>
      </c>
      <c r="E53" s="119" t="s">
        <v>158</v>
      </c>
      <c r="F53" s="119">
        <v>20</v>
      </c>
      <c r="G53" s="165">
        <f t="shared" si="32"/>
        <v>315</v>
      </c>
      <c r="H53" s="121"/>
      <c r="I53" s="122">
        <f t="shared" ref="I53:I59" si="46">H53*F53</f>
        <v>0</v>
      </c>
      <c r="J53" s="123">
        <f t="shared" ref="J53:J59" si="47">G53*I53</f>
        <v>0</v>
      </c>
      <c r="K53" s="124"/>
      <c r="L53" s="125">
        <v>4660447836110</v>
      </c>
      <c r="M53" s="101" t="s">
        <v>2850</v>
      </c>
      <c r="P53" s="192">
        <f t="shared" si="14"/>
        <v>0</v>
      </c>
      <c r="Q53" s="163" t="str">
        <f t="shared" si="2"/>
        <v>-</v>
      </c>
      <c r="R53" s="166">
        <v>252</v>
      </c>
      <c r="S53" s="167"/>
      <c r="T53" s="168">
        <v>1.25</v>
      </c>
      <c r="U53" s="168">
        <f t="shared" ref="U53:U59" si="48">R53*T53</f>
        <v>315</v>
      </c>
      <c r="V53" s="166">
        <f t="shared" ref="V53:V59" si="49">P53*0.01</f>
        <v>0</v>
      </c>
      <c r="W53" s="169">
        <f t="shared" ref="W53:W59" si="50">U53-(U53*V53)</f>
        <v>315</v>
      </c>
      <c r="X53" s="166">
        <f t="shared" ref="X53:X59" si="51">ROUND(W53,2)</f>
        <v>315</v>
      </c>
      <c r="Y53" s="170"/>
      <c r="Z53" s="170"/>
      <c r="AA53" s="166">
        <v>17.8</v>
      </c>
      <c r="AB53" s="166">
        <f t="shared" ref="AB53:AB59" si="52">H53*AA53</f>
        <v>0</v>
      </c>
      <c r="AC53" s="166">
        <f t="shared" ref="AC53:AC59" si="53">AB53*$P$7</f>
        <v>0</v>
      </c>
      <c r="AD53" s="166">
        <f t="shared" ref="AD53:AD59" si="54">AA53/F53</f>
        <v>0.89</v>
      </c>
      <c r="AE53" s="171">
        <f t="shared" ref="AE53:AE59" si="55">ROUND(AD53,3)</f>
        <v>0.89</v>
      </c>
      <c r="AF53" s="166">
        <f t="shared" ref="AF53:AF59" si="56">AE53*$P$7</f>
        <v>20.47</v>
      </c>
      <c r="AG53" s="171">
        <f t="shared" ref="AG53:AG59" si="57">ROUND(AF53,2)</f>
        <v>20.47</v>
      </c>
      <c r="AI53" s="171">
        <f t="shared" si="15"/>
        <v>315</v>
      </c>
      <c r="AK53" s="166">
        <f t="shared" ref="AK53:AK59" si="58">IF($AD$3,AM53+AG53,AM53)</f>
        <v>315</v>
      </c>
      <c r="AM53" s="166">
        <f t="shared" si="17"/>
        <v>315</v>
      </c>
      <c r="AO53" s="166">
        <f t="shared" si="16"/>
        <v>315</v>
      </c>
      <c r="AQ53" s="172"/>
    </row>
    <row r="54" spans="1:43" ht="25.5" customHeight="1" x14ac:dyDescent="0.25">
      <c r="A54" s="115" t="s">
        <v>2851</v>
      </c>
      <c r="B54" s="116"/>
      <c r="C54" s="117" t="s">
        <v>2852</v>
      </c>
      <c r="D54" s="118">
        <v>870</v>
      </c>
      <c r="E54" s="119" t="s">
        <v>158</v>
      </c>
      <c r="F54" s="119">
        <v>20</v>
      </c>
      <c r="G54" s="120">
        <f t="shared" si="32"/>
        <v>315</v>
      </c>
      <c r="H54" s="121"/>
      <c r="I54" s="122">
        <f t="shared" si="46"/>
        <v>0</v>
      </c>
      <c r="J54" s="123">
        <f t="shared" si="47"/>
        <v>0</v>
      </c>
      <c r="K54" s="124"/>
      <c r="L54" s="125">
        <v>4660447836127</v>
      </c>
      <c r="M54" s="101" t="s">
        <v>2853</v>
      </c>
      <c r="P54" s="192">
        <f t="shared" si="14"/>
        <v>0</v>
      </c>
      <c r="Q54" s="163" t="str">
        <f t="shared" si="2"/>
        <v>-</v>
      </c>
      <c r="R54" s="166">
        <v>252</v>
      </c>
      <c r="S54" s="167"/>
      <c r="T54" s="168">
        <v>1.25</v>
      </c>
      <c r="U54" s="168">
        <f t="shared" si="48"/>
        <v>315</v>
      </c>
      <c r="V54" s="166">
        <f t="shared" si="49"/>
        <v>0</v>
      </c>
      <c r="W54" s="169">
        <f t="shared" si="50"/>
        <v>315</v>
      </c>
      <c r="X54" s="166">
        <f t="shared" si="51"/>
        <v>315</v>
      </c>
      <c r="Y54" s="170"/>
      <c r="Z54" s="170"/>
      <c r="AA54" s="166">
        <v>17.8</v>
      </c>
      <c r="AB54" s="166">
        <f t="shared" si="52"/>
        <v>0</v>
      </c>
      <c r="AC54" s="166">
        <f t="shared" si="53"/>
        <v>0</v>
      </c>
      <c r="AD54" s="166">
        <f t="shared" si="54"/>
        <v>0.89</v>
      </c>
      <c r="AE54" s="171">
        <f t="shared" si="55"/>
        <v>0.89</v>
      </c>
      <c r="AF54" s="166">
        <f t="shared" si="56"/>
        <v>20.47</v>
      </c>
      <c r="AG54" s="171">
        <f t="shared" si="57"/>
        <v>20.47</v>
      </c>
      <c r="AI54" s="171">
        <f t="shared" si="15"/>
        <v>315</v>
      </c>
      <c r="AK54" s="166">
        <f t="shared" si="58"/>
        <v>315</v>
      </c>
      <c r="AM54" s="166">
        <f t="shared" si="17"/>
        <v>315</v>
      </c>
      <c r="AO54" s="166">
        <f t="shared" si="16"/>
        <v>315</v>
      </c>
      <c r="AQ54" s="172"/>
    </row>
    <row r="55" spans="1:43" ht="25.5" customHeight="1" x14ac:dyDescent="0.25">
      <c r="A55" s="115" t="s">
        <v>2854</v>
      </c>
      <c r="B55" s="116"/>
      <c r="C55" s="117" t="s">
        <v>2855</v>
      </c>
      <c r="D55" s="118">
        <v>870</v>
      </c>
      <c r="E55" s="119" t="s">
        <v>158</v>
      </c>
      <c r="F55" s="119">
        <v>20</v>
      </c>
      <c r="G55" s="120">
        <f t="shared" si="32"/>
        <v>315</v>
      </c>
      <c r="H55" s="121"/>
      <c r="I55" s="122">
        <f t="shared" si="46"/>
        <v>0</v>
      </c>
      <c r="J55" s="123">
        <f t="shared" si="47"/>
        <v>0</v>
      </c>
      <c r="K55" s="124"/>
      <c r="L55" s="125">
        <v>4660447836103</v>
      </c>
      <c r="M55" s="101" t="s">
        <v>2856</v>
      </c>
      <c r="P55" s="192">
        <f t="shared" si="14"/>
        <v>0</v>
      </c>
      <c r="Q55" s="163" t="str">
        <f t="shared" si="2"/>
        <v>-</v>
      </c>
      <c r="R55" s="166">
        <v>252</v>
      </c>
      <c r="S55" s="167"/>
      <c r="T55" s="168">
        <v>1.25</v>
      </c>
      <c r="U55" s="168">
        <f t="shared" si="48"/>
        <v>315</v>
      </c>
      <c r="V55" s="166">
        <f t="shared" si="49"/>
        <v>0</v>
      </c>
      <c r="W55" s="169">
        <f t="shared" si="50"/>
        <v>315</v>
      </c>
      <c r="X55" s="166">
        <f t="shared" si="51"/>
        <v>315</v>
      </c>
      <c r="Y55" s="170"/>
      <c r="Z55" s="170"/>
      <c r="AA55" s="166">
        <v>17.8</v>
      </c>
      <c r="AB55" s="166">
        <f t="shared" si="52"/>
        <v>0</v>
      </c>
      <c r="AC55" s="166">
        <f t="shared" si="53"/>
        <v>0</v>
      </c>
      <c r="AD55" s="166">
        <f t="shared" si="54"/>
        <v>0.89</v>
      </c>
      <c r="AE55" s="171">
        <f t="shared" si="55"/>
        <v>0.89</v>
      </c>
      <c r="AF55" s="166">
        <f t="shared" si="56"/>
        <v>20.47</v>
      </c>
      <c r="AG55" s="171">
        <f t="shared" si="57"/>
        <v>20.47</v>
      </c>
      <c r="AI55" s="171">
        <f t="shared" si="15"/>
        <v>315</v>
      </c>
      <c r="AK55" s="166">
        <f t="shared" si="58"/>
        <v>315</v>
      </c>
      <c r="AM55" s="166">
        <f t="shared" si="17"/>
        <v>315</v>
      </c>
      <c r="AO55" s="166">
        <f t="shared" si="16"/>
        <v>315</v>
      </c>
      <c r="AQ55" s="172"/>
    </row>
    <row r="56" spans="1:43" ht="25.5" customHeight="1" x14ac:dyDescent="0.25">
      <c r="A56" s="115" t="s">
        <v>2857</v>
      </c>
      <c r="B56" s="116"/>
      <c r="C56" s="117" t="s">
        <v>2858</v>
      </c>
      <c r="D56" s="118">
        <v>870</v>
      </c>
      <c r="E56" s="119" t="s">
        <v>158</v>
      </c>
      <c r="F56" s="119">
        <v>20</v>
      </c>
      <c r="G56" s="120">
        <f t="shared" si="32"/>
        <v>341.25</v>
      </c>
      <c r="H56" s="121"/>
      <c r="I56" s="122">
        <f t="shared" si="46"/>
        <v>0</v>
      </c>
      <c r="J56" s="123">
        <f t="shared" si="47"/>
        <v>0</v>
      </c>
      <c r="K56" s="124"/>
      <c r="L56" s="125">
        <v>4660447836011</v>
      </c>
      <c r="M56" s="101" t="s">
        <v>2859</v>
      </c>
      <c r="P56" s="192">
        <f t="shared" si="14"/>
        <v>0</v>
      </c>
      <c r="Q56" s="163" t="str">
        <f t="shared" si="2"/>
        <v>-</v>
      </c>
      <c r="R56" s="166">
        <v>273</v>
      </c>
      <c r="S56" s="167"/>
      <c r="T56" s="168">
        <v>1.25</v>
      </c>
      <c r="U56" s="168">
        <f t="shared" si="48"/>
        <v>341.25</v>
      </c>
      <c r="V56" s="166">
        <f t="shared" si="49"/>
        <v>0</v>
      </c>
      <c r="W56" s="169">
        <f t="shared" si="50"/>
        <v>341.25</v>
      </c>
      <c r="X56" s="166">
        <f t="shared" si="51"/>
        <v>341.25</v>
      </c>
      <c r="Y56" s="170"/>
      <c r="Z56" s="170"/>
      <c r="AA56" s="166">
        <v>17.8</v>
      </c>
      <c r="AB56" s="166">
        <f t="shared" si="52"/>
        <v>0</v>
      </c>
      <c r="AC56" s="166">
        <f t="shared" si="53"/>
        <v>0</v>
      </c>
      <c r="AD56" s="166">
        <f t="shared" si="54"/>
        <v>0.89</v>
      </c>
      <c r="AE56" s="171">
        <f t="shared" si="55"/>
        <v>0.89</v>
      </c>
      <c r="AF56" s="166">
        <f t="shared" si="56"/>
        <v>20.47</v>
      </c>
      <c r="AG56" s="171">
        <f t="shared" si="57"/>
        <v>20.47</v>
      </c>
      <c r="AI56" s="171">
        <f t="shared" si="15"/>
        <v>341.25</v>
      </c>
      <c r="AK56" s="166">
        <f t="shared" si="58"/>
        <v>341.25</v>
      </c>
      <c r="AM56" s="166">
        <f t="shared" si="17"/>
        <v>341.25</v>
      </c>
      <c r="AO56" s="166">
        <f t="shared" si="16"/>
        <v>341.25</v>
      </c>
      <c r="AQ56" s="172"/>
    </row>
    <row r="57" spans="1:43" ht="25.5" customHeight="1" x14ac:dyDescent="0.25">
      <c r="A57" s="115" t="s">
        <v>2860</v>
      </c>
      <c r="B57" s="116"/>
      <c r="C57" s="117" t="s">
        <v>2861</v>
      </c>
      <c r="D57" s="118">
        <v>370</v>
      </c>
      <c r="E57" s="119" t="s">
        <v>158</v>
      </c>
      <c r="F57" s="119">
        <v>24</v>
      </c>
      <c r="G57" s="120">
        <f t="shared" si="32"/>
        <v>298.75</v>
      </c>
      <c r="H57" s="121"/>
      <c r="I57" s="122">
        <f t="shared" si="46"/>
        <v>0</v>
      </c>
      <c r="J57" s="123">
        <f t="shared" si="47"/>
        <v>0</v>
      </c>
      <c r="K57" s="124"/>
      <c r="L57" s="125">
        <v>4660447836134</v>
      </c>
      <c r="M57" s="101" t="s">
        <v>2862</v>
      </c>
      <c r="P57" s="192">
        <f t="shared" si="14"/>
        <v>0</v>
      </c>
      <c r="Q57" s="163" t="str">
        <f t="shared" si="2"/>
        <v>-</v>
      </c>
      <c r="R57" s="166">
        <v>239</v>
      </c>
      <c r="S57" s="167"/>
      <c r="T57" s="168">
        <v>1.25</v>
      </c>
      <c r="U57" s="168">
        <f t="shared" si="48"/>
        <v>298.75</v>
      </c>
      <c r="V57" s="166">
        <f t="shared" si="49"/>
        <v>0</v>
      </c>
      <c r="W57" s="169">
        <f t="shared" si="50"/>
        <v>298.75</v>
      </c>
      <c r="X57" s="166">
        <f t="shared" si="51"/>
        <v>298.75</v>
      </c>
      <c r="Y57" s="170"/>
      <c r="Z57" s="170"/>
      <c r="AA57" s="166">
        <v>9.2799999999999994</v>
      </c>
      <c r="AB57" s="166">
        <f t="shared" si="52"/>
        <v>0</v>
      </c>
      <c r="AC57" s="166">
        <f t="shared" si="53"/>
        <v>0</v>
      </c>
      <c r="AD57" s="166">
        <f t="shared" si="54"/>
        <v>0.38666666666666666</v>
      </c>
      <c r="AE57" s="171">
        <f t="shared" si="55"/>
        <v>0.38700000000000001</v>
      </c>
      <c r="AF57" s="166">
        <f t="shared" si="56"/>
        <v>8.9009999999999998</v>
      </c>
      <c r="AG57" s="171">
        <f t="shared" si="57"/>
        <v>8.9</v>
      </c>
      <c r="AI57" s="171">
        <f t="shared" si="15"/>
        <v>298.75</v>
      </c>
      <c r="AK57" s="166">
        <f t="shared" si="58"/>
        <v>298.75</v>
      </c>
      <c r="AM57" s="166">
        <f t="shared" si="17"/>
        <v>298.75</v>
      </c>
      <c r="AO57" s="166">
        <f t="shared" si="16"/>
        <v>298.75</v>
      </c>
      <c r="AQ57" s="172"/>
    </row>
    <row r="58" spans="1:43" ht="25.5" customHeight="1" x14ac:dyDescent="0.25">
      <c r="A58" s="115" t="s">
        <v>2863</v>
      </c>
      <c r="B58" s="116"/>
      <c r="C58" s="117" t="s">
        <v>2864</v>
      </c>
      <c r="D58" s="118">
        <v>300</v>
      </c>
      <c r="E58" s="119" t="s">
        <v>158</v>
      </c>
      <c r="F58" s="119">
        <v>24</v>
      </c>
      <c r="G58" s="120">
        <f t="shared" si="32"/>
        <v>206.25</v>
      </c>
      <c r="H58" s="121"/>
      <c r="I58" s="122">
        <f t="shared" si="46"/>
        <v>0</v>
      </c>
      <c r="J58" s="123">
        <f t="shared" si="47"/>
        <v>0</v>
      </c>
      <c r="K58" s="124"/>
      <c r="L58" s="125">
        <v>4660447836141</v>
      </c>
      <c r="M58" s="101" t="s">
        <v>2865</v>
      </c>
      <c r="P58" s="192">
        <f t="shared" si="14"/>
        <v>0</v>
      </c>
      <c r="Q58" s="163" t="str">
        <f t="shared" si="2"/>
        <v>-</v>
      </c>
      <c r="R58" s="166">
        <v>165</v>
      </c>
      <c r="S58" s="167"/>
      <c r="T58" s="168">
        <v>1.25</v>
      </c>
      <c r="U58" s="168">
        <f t="shared" si="48"/>
        <v>206.25</v>
      </c>
      <c r="V58" s="166">
        <f t="shared" si="49"/>
        <v>0</v>
      </c>
      <c r="W58" s="169">
        <f t="shared" si="50"/>
        <v>206.25</v>
      </c>
      <c r="X58" s="166">
        <f t="shared" si="51"/>
        <v>206.25</v>
      </c>
      <c r="Y58" s="170"/>
      <c r="Z58" s="170"/>
      <c r="AA58" s="166">
        <v>7.6</v>
      </c>
      <c r="AB58" s="166">
        <f t="shared" si="52"/>
        <v>0</v>
      </c>
      <c r="AC58" s="166">
        <f t="shared" si="53"/>
        <v>0</v>
      </c>
      <c r="AD58" s="166">
        <f t="shared" si="54"/>
        <v>0.31666666666666665</v>
      </c>
      <c r="AE58" s="171">
        <f t="shared" si="55"/>
        <v>0.317</v>
      </c>
      <c r="AF58" s="166">
        <f t="shared" si="56"/>
        <v>7.2910000000000004</v>
      </c>
      <c r="AG58" s="171">
        <f t="shared" si="57"/>
        <v>7.29</v>
      </c>
      <c r="AI58" s="171">
        <f t="shared" si="15"/>
        <v>206.25</v>
      </c>
      <c r="AK58" s="166">
        <f t="shared" si="58"/>
        <v>206.25</v>
      </c>
      <c r="AM58" s="166">
        <f t="shared" si="17"/>
        <v>206.25</v>
      </c>
      <c r="AO58" s="166">
        <f t="shared" si="16"/>
        <v>206.25</v>
      </c>
      <c r="AQ58" s="172"/>
    </row>
    <row r="59" spans="1:43" ht="25.5" customHeight="1" x14ac:dyDescent="0.25">
      <c r="A59" s="115" t="s">
        <v>2866</v>
      </c>
      <c r="B59" s="116"/>
      <c r="C59" s="117" t="s">
        <v>2867</v>
      </c>
      <c r="D59" s="118">
        <v>300</v>
      </c>
      <c r="E59" s="119" t="s">
        <v>158</v>
      </c>
      <c r="F59" s="119">
        <v>24</v>
      </c>
      <c r="G59" s="120">
        <f t="shared" si="32"/>
        <v>206.25</v>
      </c>
      <c r="H59" s="121"/>
      <c r="I59" s="122">
        <f t="shared" si="46"/>
        <v>0</v>
      </c>
      <c r="J59" s="123">
        <f t="shared" si="47"/>
        <v>0</v>
      </c>
      <c r="K59" s="124"/>
      <c r="L59" s="125">
        <v>4660447836158</v>
      </c>
      <c r="M59" s="101" t="s">
        <v>2868</v>
      </c>
      <c r="P59" s="192">
        <f t="shared" si="14"/>
        <v>0</v>
      </c>
      <c r="Q59" s="163" t="str">
        <f t="shared" si="2"/>
        <v>-</v>
      </c>
      <c r="R59" s="166">
        <v>165</v>
      </c>
      <c r="S59" s="167"/>
      <c r="T59" s="168">
        <v>1.25</v>
      </c>
      <c r="U59" s="168">
        <f t="shared" si="48"/>
        <v>206.25</v>
      </c>
      <c r="V59" s="166">
        <f t="shared" si="49"/>
        <v>0</v>
      </c>
      <c r="W59" s="169">
        <f t="shared" si="50"/>
        <v>206.25</v>
      </c>
      <c r="X59" s="166">
        <f t="shared" si="51"/>
        <v>206.25</v>
      </c>
      <c r="Y59" s="170"/>
      <c r="Z59" s="170"/>
      <c r="AA59" s="166">
        <v>7.6</v>
      </c>
      <c r="AB59" s="166">
        <f t="shared" si="52"/>
        <v>0</v>
      </c>
      <c r="AC59" s="166">
        <f t="shared" si="53"/>
        <v>0</v>
      </c>
      <c r="AD59" s="166">
        <f t="shared" si="54"/>
        <v>0.31666666666666665</v>
      </c>
      <c r="AE59" s="171">
        <f t="shared" si="55"/>
        <v>0.317</v>
      </c>
      <c r="AF59" s="166">
        <f t="shared" si="56"/>
        <v>7.2910000000000004</v>
      </c>
      <c r="AG59" s="171">
        <f t="shared" si="57"/>
        <v>7.29</v>
      </c>
      <c r="AI59" s="171">
        <f t="shared" si="15"/>
        <v>206.25</v>
      </c>
      <c r="AK59" s="166">
        <f t="shared" si="58"/>
        <v>206.25</v>
      </c>
      <c r="AM59" s="166">
        <f t="shared" si="17"/>
        <v>206.25</v>
      </c>
      <c r="AO59" s="166">
        <f t="shared" si="16"/>
        <v>206.25</v>
      </c>
      <c r="AQ59" s="172"/>
    </row>
    <row r="60" spans="1:43" ht="17.25" customHeight="1" x14ac:dyDescent="0.25">
      <c r="A60" s="113"/>
      <c r="B60" s="116"/>
      <c r="C60" s="251" t="s">
        <v>2869</v>
      </c>
      <c r="D60" s="251"/>
      <c r="E60" s="251"/>
      <c r="F60" s="251"/>
      <c r="G60" s="251"/>
      <c r="H60" s="251"/>
      <c r="I60" s="251"/>
      <c r="J60" s="251"/>
      <c r="O60" s="173" t="s">
        <v>3202</v>
      </c>
      <c r="P60" s="192"/>
      <c r="Q60" s="163" t="str">
        <f t="shared" si="2"/>
        <v>-</v>
      </c>
      <c r="S60" s="167"/>
      <c r="Y60" s="170"/>
      <c r="Z60" s="170"/>
      <c r="AH60" s="100"/>
      <c r="AJ60" s="100"/>
      <c r="AL60" s="100"/>
      <c r="AN60" s="100"/>
      <c r="AO60" s="166"/>
      <c r="AQ60" s="172"/>
    </row>
    <row r="61" spans="1:43" ht="27" customHeight="1" x14ac:dyDescent="0.25">
      <c r="A61" s="115" t="s">
        <v>2870</v>
      </c>
      <c r="B61" s="116"/>
      <c r="C61" s="117" t="s">
        <v>2871</v>
      </c>
      <c r="D61" s="118">
        <v>390</v>
      </c>
      <c r="E61" s="119" t="s">
        <v>158</v>
      </c>
      <c r="F61" s="119">
        <v>24</v>
      </c>
      <c r="G61" s="120">
        <f t="shared" si="32"/>
        <v>185</v>
      </c>
      <c r="H61" s="121"/>
      <c r="I61" s="122">
        <f>H61*F61</f>
        <v>0</v>
      </c>
      <c r="J61" s="123">
        <f>G61*I61</f>
        <v>0</v>
      </c>
      <c r="K61" s="124"/>
      <c r="L61" s="125">
        <v>4627181328561</v>
      </c>
      <c r="M61" s="101" t="s">
        <v>2872</v>
      </c>
      <c r="P61" s="192">
        <f t="shared" si="14"/>
        <v>0</v>
      </c>
      <c r="Q61" s="163" t="str">
        <f t="shared" si="2"/>
        <v>-</v>
      </c>
      <c r="R61" s="166">
        <v>148</v>
      </c>
      <c r="S61" s="167"/>
      <c r="T61" s="168">
        <v>1.25</v>
      </c>
      <c r="U61" s="168">
        <f>R61*T61</f>
        <v>185</v>
      </c>
      <c r="V61" s="166">
        <f>P61*0.01</f>
        <v>0</v>
      </c>
      <c r="W61" s="169">
        <f>U61-(U61*V61)</f>
        <v>185</v>
      </c>
      <c r="X61" s="166">
        <f>ROUND(W61,2)</f>
        <v>185</v>
      </c>
      <c r="Y61" s="170"/>
      <c r="Z61" s="170"/>
      <c r="AA61" s="166">
        <v>9.76</v>
      </c>
      <c r="AB61" s="166">
        <f>H61*AA61</f>
        <v>0</v>
      </c>
      <c r="AC61" s="166">
        <f>AB61*$P$7</f>
        <v>0</v>
      </c>
      <c r="AD61" s="166">
        <f>AA61/F61</f>
        <v>0.40666666666666668</v>
      </c>
      <c r="AE61" s="171">
        <f>ROUND(AD61,3)</f>
        <v>0.40699999999999997</v>
      </c>
      <c r="AF61" s="166">
        <f>AE61*$P$7</f>
        <v>9.3609999999999989</v>
      </c>
      <c r="AG61" s="171">
        <f>ROUND(AF61,2)</f>
        <v>9.36</v>
      </c>
      <c r="AI61" s="171">
        <f t="shared" si="15"/>
        <v>185</v>
      </c>
      <c r="AK61" s="166">
        <f>IF($AD$3,AM61+AG61,AM61)</f>
        <v>185</v>
      </c>
      <c r="AM61" s="166">
        <f t="shared" si="17"/>
        <v>185</v>
      </c>
      <c r="AO61" s="166">
        <f t="shared" si="16"/>
        <v>185</v>
      </c>
      <c r="AQ61" s="172"/>
    </row>
    <row r="62" spans="1:43" ht="27" customHeight="1" x14ac:dyDescent="0.25">
      <c r="A62" s="115" t="s">
        <v>2873</v>
      </c>
      <c r="B62" s="116"/>
      <c r="C62" s="117" t="s">
        <v>2874</v>
      </c>
      <c r="D62" s="118">
        <v>450</v>
      </c>
      <c r="E62" s="119" t="s">
        <v>158</v>
      </c>
      <c r="F62" s="119">
        <v>24</v>
      </c>
      <c r="G62" s="120">
        <f t="shared" si="32"/>
        <v>185</v>
      </c>
      <c r="H62" s="121"/>
      <c r="I62" s="122">
        <f>H62*F62</f>
        <v>0</v>
      </c>
      <c r="J62" s="123">
        <f>G62*I62</f>
        <v>0</v>
      </c>
      <c r="K62" s="124"/>
      <c r="L62" s="125">
        <v>4673743522847</v>
      </c>
      <c r="M62" s="101" t="s">
        <v>2875</v>
      </c>
      <c r="P62" s="192">
        <f t="shared" si="14"/>
        <v>0</v>
      </c>
      <c r="Q62" s="163" t="str">
        <f t="shared" si="2"/>
        <v>-</v>
      </c>
      <c r="R62" s="166">
        <v>148</v>
      </c>
      <c r="S62" s="167"/>
      <c r="T62" s="168">
        <v>1.25</v>
      </c>
      <c r="U62" s="168">
        <f>R62*T62</f>
        <v>185</v>
      </c>
      <c r="V62" s="166">
        <f>P62*0.01</f>
        <v>0</v>
      </c>
      <c r="W62" s="169">
        <f>U62-(U62*V62)</f>
        <v>185</v>
      </c>
      <c r="X62" s="166">
        <f>ROUND(W62,2)</f>
        <v>185</v>
      </c>
      <c r="Y62" s="170"/>
      <c r="Z62" s="170"/>
      <c r="AA62" s="166">
        <v>11.2</v>
      </c>
      <c r="AB62" s="166">
        <f>H62*AA62</f>
        <v>0</v>
      </c>
      <c r="AC62" s="166">
        <f>AB62*$P$7</f>
        <v>0</v>
      </c>
      <c r="AD62" s="166">
        <f>AA62/F62</f>
        <v>0.46666666666666662</v>
      </c>
      <c r="AE62" s="171">
        <f>ROUND(AD62,3)</f>
        <v>0.46700000000000003</v>
      </c>
      <c r="AF62" s="166">
        <f>AE62*$P$7</f>
        <v>10.741000000000001</v>
      </c>
      <c r="AG62" s="171">
        <f>ROUND(AF62,2)</f>
        <v>10.74</v>
      </c>
      <c r="AI62" s="171">
        <f t="shared" si="15"/>
        <v>185</v>
      </c>
      <c r="AK62" s="166">
        <f>IF($AD$3,AM62+AG62,AM62)</f>
        <v>185</v>
      </c>
      <c r="AM62" s="166">
        <f t="shared" si="17"/>
        <v>185</v>
      </c>
      <c r="AO62" s="166">
        <f t="shared" si="16"/>
        <v>185</v>
      </c>
      <c r="AQ62" s="172"/>
    </row>
    <row r="63" spans="1:43" ht="27" customHeight="1" x14ac:dyDescent="0.25">
      <c r="A63" s="115" t="s">
        <v>2876</v>
      </c>
      <c r="B63" s="116"/>
      <c r="C63" s="117" t="s">
        <v>2877</v>
      </c>
      <c r="D63" s="118">
        <v>360</v>
      </c>
      <c r="E63" s="119" t="s">
        <v>158</v>
      </c>
      <c r="F63" s="119">
        <v>24</v>
      </c>
      <c r="G63" s="120">
        <f t="shared" si="32"/>
        <v>356.25</v>
      </c>
      <c r="H63" s="121"/>
      <c r="I63" s="122">
        <f>H63*F63</f>
        <v>0</v>
      </c>
      <c r="J63" s="123">
        <f>G63*I63</f>
        <v>0</v>
      </c>
      <c r="K63" s="124"/>
      <c r="L63" s="125">
        <v>4660447836004</v>
      </c>
      <c r="M63" s="101" t="s">
        <v>2878</v>
      </c>
      <c r="P63" s="192">
        <f t="shared" si="14"/>
        <v>0</v>
      </c>
      <c r="Q63" s="163" t="str">
        <f t="shared" si="2"/>
        <v>-</v>
      </c>
      <c r="R63" s="166">
        <v>285</v>
      </c>
      <c r="S63" s="167"/>
      <c r="T63" s="168">
        <v>1.25</v>
      </c>
      <c r="U63" s="168">
        <f>R63*T63</f>
        <v>356.25</v>
      </c>
      <c r="V63" s="166">
        <f>P63*0.01</f>
        <v>0</v>
      </c>
      <c r="W63" s="169">
        <f>U63-(U63*V63)</f>
        <v>356.25</v>
      </c>
      <c r="X63" s="166">
        <f>ROUND(W63,2)</f>
        <v>356.25</v>
      </c>
      <c r="Y63" s="170"/>
      <c r="Z63" s="170"/>
      <c r="AA63" s="166">
        <v>9.0399999999999991</v>
      </c>
      <c r="AB63" s="166">
        <f>H63*AA63</f>
        <v>0</v>
      </c>
      <c r="AC63" s="166">
        <f>AB63*$P$7</f>
        <v>0</v>
      </c>
      <c r="AD63" s="166">
        <f>AA63/F63</f>
        <v>0.37666666666666665</v>
      </c>
      <c r="AE63" s="171">
        <f>ROUND(AD63,3)</f>
        <v>0.377</v>
      </c>
      <c r="AF63" s="166">
        <f>AE63*$P$7</f>
        <v>8.6709999999999994</v>
      </c>
      <c r="AG63" s="171">
        <f>ROUND(AF63,2)</f>
        <v>8.67</v>
      </c>
      <c r="AI63" s="171">
        <f t="shared" si="15"/>
        <v>356.25</v>
      </c>
      <c r="AK63" s="166">
        <f>IF($AD$3,AM63+AG63,AM63)</f>
        <v>356.25</v>
      </c>
      <c r="AM63" s="166">
        <f t="shared" si="17"/>
        <v>356.25</v>
      </c>
      <c r="AO63" s="166">
        <f t="shared" si="16"/>
        <v>356.25</v>
      </c>
      <c r="AQ63" s="172"/>
    </row>
    <row r="64" spans="1:43" ht="17.25" customHeight="1" x14ac:dyDescent="0.25">
      <c r="A64" s="113"/>
      <c r="B64" s="116"/>
      <c r="C64" s="251" t="s">
        <v>2879</v>
      </c>
      <c r="D64" s="251"/>
      <c r="E64" s="251"/>
      <c r="F64" s="251"/>
      <c r="G64" s="251"/>
      <c r="H64" s="251"/>
      <c r="I64" s="251"/>
      <c r="J64" s="251"/>
      <c r="O64" s="173" t="s">
        <v>3203</v>
      </c>
      <c r="P64" s="192"/>
      <c r="Q64" s="163" t="str">
        <f t="shared" si="2"/>
        <v>-</v>
      </c>
      <c r="S64" s="167"/>
      <c r="Y64" s="170"/>
      <c r="Z64" s="170"/>
      <c r="AH64" s="100"/>
      <c r="AJ64" s="100"/>
      <c r="AL64" s="100"/>
      <c r="AN64" s="100"/>
      <c r="AO64" s="166"/>
      <c r="AQ64" s="172"/>
    </row>
    <row r="65" spans="1:43" ht="27" customHeight="1" x14ac:dyDescent="0.25">
      <c r="A65" s="115" t="s">
        <v>2880</v>
      </c>
      <c r="B65" s="116"/>
      <c r="C65" s="117" t="s">
        <v>3438</v>
      </c>
      <c r="D65" s="118">
        <v>7000</v>
      </c>
      <c r="E65" s="119" t="s">
        <v>158</v>
      </c>
      <c r="F65" s="119">
        <v>1</v>
      </c>
      <c r="G65" s="120">
        <f t="shared" si="32"/>
        <v>1265</v>
      </c>
      <c r="H65" s="121"/>
      <c r="I65" s="122">
        <f>H65*F65</f>
        <v>0</v>
      </c>
      <c r="J65" s="123">
        <f>G65*I65</f>
        <v>0</v>
      </c>
      <c r="K65" s="124"/>
      <c r="L65" s="125">
        <v>4660447836035</v>
      </c>
      <c r="M65" s="101" t="s">
        <v>158</v>
      </c>
      <c r="P65" s="192">
        <f t="shared" si="14"/>
        <v>0</v>
      </c>
      <c r="Q65" s="163" t="str">
        <f t="shared" si="2"/>
        <v>-</v>
      </c>
      <c r="R65" s="166">
        <v>1012</v>
      </c>
      <c r="S65" s="167"/>
      <c r="T65" s="168">
        <v>1.25</v>
      </c>
      <c r="U65" s="168">
        <f>R65*T65</f>
        <v>1265</v>
      </c>
      <c r="V65" s="166">
        <f>P65*0.01</f>
        <v>0</v>
      </c>
      <c r="W65" s="169">
        <f>U65-(U65*V65)</f>
        <v>1265</v>
      </c>
      <c r="X65" s="166">
        <f>ROUND(W65,2)</f>
        <v>1265</v>
      </c>
      <c r="Y65" s="170"/>
      <c r="Z65" s="170"/>
      <c r="AA65" s="166">
        <v>7</v>
      </c>
      <c r="AB65" s="166">
        <f>H65*AA65</f>
        <v>0</v>
      </c>
      <c r="AC65" s="166">
        <f>AB65*$P$7</f>
        <v>0</v>
      </c>
      <c r="AD65" s="166">
        <f>AA65/F65</f>
        <v>7</v>
      </c>
      <c r="AE65" s="171">
        <f>ROUND(AD65,3)</f>
        <v>7</v>
      </c>
      <c r="AF65" s="166">
        <f>AE65*$P$7</f>
        <v>161</v>
      </c>
      <c r="AG65" s="171">
        <f>ROUND(AF65,2)</f>
        <v>161</v>
      </c>
      <c r="AI65" s="171">
        <f>ROUND(AO65,2)</f>
        <v>1265</v>
      </c>
      <c r="AK65" s="166">
        <f>IF($AD$3,AM65+AG65,AM65)</f>
        <v>1265</v>
      </c>
      <c r="AM65" s="166">
        <f>IF($AD$4,X65-($AM$7/100*X65),X65)</f>
        <v>1265</v>
      </c>
      <c r="AO65" s="166">
        <f t="shared" si="16"/>
        <v>1265</v>
      </c>
      <c r="AQ65" s="172"/>
    </row>
    <row r="66" spans="1:43" ht="27" customHeight="1" x14ac:dyDescent="0.25">
      <c r="A66" s="115" t="s">
        <v>2881</v>
      </c>
      <c r="B66" s="116"/>
      <c r="C66" s="117" t="s">
        <v>3439</v>
      </c>
      <c r="D66" s="118">
        <v>7000</v>
      </c>
      <c r="E66" s="119" t="s">
        <v>158</v>
      </c>
      <c r="F66" s="119">
        <v>1</v>
      </c>
      <c r="G66" s="120">
        <f t="shared" si="32"/>
        <v>1265</v>
      </c>
      <c r="H66" s="121"/>
      <c r="I66" s="122">
        <f>H66*F66</f>
        <v>0</v>
      </c>
      <c r="J66" s="123">
        <f>G66*I66</f>
        <v>0</v>
      </c>
      <c r="K66" s="124"/>
      <c r="L66" s="125">
        <v>4660447836059</v>
      </c>
      <c r="M66" s="101" t="s">
        <v>158</v>
      </c>
      <c r="P66" s="192">
        <f t="shared" si="14"/>
        <v>0</v>
      </c>
      <c r="Q66" s="163" t="str">
        <f t="shared" si="2"/>
        <v>-</v>
      </c>
      <c r="R66" s="166">
        <v>1012</v>
      </c>
      <c r="S66" s="167"/>
      <c r="T66" s="168">
        <v>1.25</v>
      </c>
      <c r="U66" s="168">
        <f>R66*T66</f>
        <v>1265</v>
      </c>
      <c r="V66" s="166">
        <f>P66*0.01</f>
        <v>0</v>
      </c>
      <c r="W66" s="169">
        <f>U66-(U66*V66)</f>
        <v>1265</v>
      </c>
      <c r="X66" s="166">
        <f>ROUND(W66,2)</f>
        <v>1265</v>
      </c>
      <c r="Y66" s="170"/>
      <c r="Z66" s="170"/>
      <c r="AA66" s="166">
        <v>7</v>
      </c>
      <c r="AB66" s="166">
        <f>H66*AA66</f>
        <v>0</v>
      </c>
      <c r="AC66" s="166">
        <f>AB66*$P$7</f>
        <v>0</v>
      </c>
      <c r="AD66" s="166">
        <f>AA66/F66</f>
        <v>7</v>
      </c>
      <c r="AE66" s="171">
        <f>ROUND(AD66,3)</f>
        <v>7</v>
      </c>
      <c r="AF66" s="166">
        <f>AE66*$P$7</f>
        <v>161</v>
      </c>
      <c r="AG66" s="171">
        <f>ROUND(AF66,2)</f>
        <v>161</v>
      </c>
      <c r="AI66" s="171">
        <f>ROUND(AO66,2)</f>
        <v>1265</v>
      </c>
      <c r="AK66" s="166">
        <f>IF($AD$3,AM66+AG66,AM66)</f>
        <v>1265</v>
      </c>
      <c r="AM66" s="166">
        <f>IF($AD$4,X66-($AM$7/100*X66),X66)</f>
        <v>1265</v>
      </c>
      <c r="AO66" s="166">
        <f t="shared" si="16"/>
        <v>1265</v>
      </c>
      <c r="AQ66" s="172"/>
    </row>
    <row r="67" spans="1:43" ht="27" customHeight="1" x14ac:dyDescent="0.25">
      <c r="A67" s="115" t="s">
        <v>2882</v>
      </c>
      <c r="B67" s="116"/>
      <c r="C67" s="117" t="s">
        <v>3440</v>
      </c>
      <c r="D67" s="118">
        <v>930</v>
      </c>
      <c r="E67" s="119" t="s">
        <v>158</v>
      </c>
      <c r="F67" s="119">
        <v>20</v>
      </c>
      <c r="G67" s="120">
        <f t="shared" si="32"/>
        <v>206.25</v>
      </c>
      <c r="H67" s="121"/>
      <c r="I67" s="122">
        <f>H67*F67</f>
        <v>0</v>
      </c>
      <c r="J67" s="123">
        <f>G67*I67</f>
        <v>0</v>
      </c>
      <c r="K67" s="124"/>
      <c r="L67" s="125">
        <v>4660447836028</v>
      </c>
      <c r="M67" s="101" t="s">
        <v>2883</v>
      </c>
      <c r="P67" s="192">
        <f t="shared" si="14"/>
        <v>0</v>
      </c>
      <c r="Q67" s="163" t="str">
        <f t="shared" si="2"/>
        <v>-</v>
      </c>
      <c r="R67" s="166">
        <v>165</v>
      </c>
      <c r="S67" s="167"/>
      <c r="T67" s="168">
        <v>1.25</v>
      </c>
      <c r="U67" s="168">
        <f>R67*T67</f>
        <v>206.25</v>
      </c>
      <c r="V67" s="166">
        <f>P67*0.01</f>
        <v>0</v>
      </c>
      <c r="W67" s="169">
        <f>U67-(U67*V67)</f>
        <v>206.25</v>
      </c>
      <c r="X67" s="166">
        <f>ROUND(W67,2)</f>
        <v>206.25</v>
      </c>
      <c r="Y67" s="170"/>
      <c r="Z67" s="170"/>
      <c r="AA67" s="166">
        <v>19</v>
      </c>
      <c r="AB67" s="166">
        <f>H67*AA67</f>
        <v>0</v>
      </c>
      <c r="AC67" s="166">
        <f>AB67*$P$7</f>
        <v>0</v>
      </c>
      <c r="AD67" s="166">
        <f>AA67/F67</f>
        <v>0.95</v>
      </c>
      <c r="AE67" s="171">
        <f>ROUND(AD67,3)</f>
        <v>0.95</v>
      </c>
      <c r="AF67" s="166">
        <f>AE67*$P$7</f>
        <v>21.849999999999998</v>
      </c>
      <c r="AG67" s="171">
        <f>ROUND(AF67,2)</f>
        <v>21.85</v>
      </c>
      <c r="AI67" s="171">
        <f>ROUND(AO67,2)</f>
        <v>206.25</v>
      </c>
      <c r="AK67" s="166">
        <f>IF($AD$3,AM67+AG67,AM67)</f>
        <v>206.25</v>
      </c>
      <c r="AM67" s="166">
        <f>IF($AD$4,X67-($AM$7/100*X67),X67)</f>
        <v>206.25</v>
      </c>
      <c r="AO67" s="166">
        <f t="shared" si="16"/>
        <v>206.25</v>
      </c>
      <c r="AQ67" s="172"/>
    </row>
    <row r="68" spans="1:43" ht="27" customHeight="1" x14ac:dyDescent="0.25">
      <c r="A68" s="115" t="s">
        <v>2884</v>
      </c>
      <c r="B68" s="116"/>
      <c r="C68" s="117" t="s">
        <v>3441</v>
      </c>
      <c r="D68" s="118">
        <v>930</v>
      </c>
      <c r="E68" s="119" t="s">
        <v>158</v>
      </c>
      <c r="F68" s="119">
        <v>20</v>
      </c>
      <c r="G68" s="120">
        <f t="shared" si="32"/>
        <v>206.25</v>
      </c>
      <c r="H68" s="121"/>
      <c r="I68" s="122">
        <f>H68*F68</f>
        <v>0</v>
      </c>
      <c r="J68" s="123">
        <f>G68*I68</f>
        <v>0</v>
      </c>
      <c r="K68" s="124"/>
      <c r="L68" s="125">
        <v>4660447836042</v>
      </c>
      <c r="M68" s="101" t="s">
        <v>2885</v>
      </c>
      <c r="P68" s="192">
        <f t="shared" si="14"/>
        <v>0</v>
      </c>
      <c r="Q68" s="163" t="str">
        <f t="shared" si="2"/>
        <v>-</v>
      </c>
      <c r="R68" s="166">
        <v>165</v>
      </c>
      <c r="S68" s="167"/>
      <c r="T68" s="168">
        <v>1.25</v>
      </c>
      <c r="U68" s="168">
        <f>R68*T68</f>
        <v>206.25</v>
      </c>
      <c r="V68" s="166">
        <f>P68*0.01</f>
        <v>0</v>
      </c>
      <c r="W68" s="169">
        <f>U68-(U68*V68)</f>
        <v>206.25</v>
      </c>
      <c r="X68" s="166">
        <f>ROUND(W68,2)</f>
        <v>206.25</v>
      </c>
      <c r="Y68" s="170"/>
      <c r="Z68" s="170"/>
      <c r="AA68" s="166">
        <v>19</v>
      </c>
      <c r="AB68" s="166">
        <f>H68*AA68</f>
        <v>0</v>
      </c>
      <c r="AC68" s="166">
        <f>AB68*$P$7</f>
        <v>0</v>
      </c>
      <c r="AD68" s="166">
        <f>AA68/F68</f>
        <v>0.95</v>
      </c>
      <c r="AE68" s="171">
        <f>ROUND(AD68,3)</f>
        <v>0.95</v>
      </c>
      <c r="AF68" s="166">
        <f>AE68*$P$7</f>
        <v>21.849999999999998</v>
      </c>
      <c r="AG68" s="171">
        <f>ROUND(AF68,2)</f>
        <v>21.85</v>
      </c>
      <c r="AI68" s="171">
        <f>ROUND(AO68,2)</f>
        <v>206.25</v>
      </c>
      <c r="AK68" s="166">
        <f>IF($AD$3,AM68+AG68,AM68)</f>
        <v>206.25</v>
      </c>
      <c r="AM68" s="166">
        <f>IF($AD$4,X68-($AM$7/100*X68),X68)</f>
        <v>206.25</v>
      </c>
      <c r="AO68" s="166">
        <f t="shared" si="16"/>
        <v>206.25</v>
      </c>
      <c r="AQ68" s="172"/>
    </row>
    <row r="69" spans="1:43" ht="17.25" customHeight="1" x14ac:dyDescent="0.25">
      <c r="A69" s="113"/>
      <c r="B69" s="116"/>
      <c r="C69" s="251" t="s">
        <v>2886</v>
      </c>
      <c r="D69" s="251"/>
      <c r="E69" s="251"/>
      <c r="F69" s="251"/>
      <c r="G69" s="251"/>
      <c r="H69" s="251"/>
      <c r="I69" s="251"/>
      <c r="J69" s="251"/>
      <c r="O69" s="173" t="s">
        <v>3204</v>
      </c>
      <c r="P69" s="192"/>
      <c r="Q69" s="163" t="str">
        <f t="shared" si="2"/>
        <v>-</v>
      </c>
      <c r="S69" s="167"/>
      <c r="Y69" s="170"/>
      <c r="Z69" s="170"/>
      <c r="AH69" s="100"/>
      <c r="AJ69" s="100"/>
      <c r="AL69" s="100"/>
      <c r="AN69" s="100"/>
      <c r="AO69" s="166"/>
      <c r="AQ69" s="172"/>
    </row>
    <row r="70" spans="1:43" ht="27" customHeight="1" x14ac:dyDescent="0.25">
      <c r="A70" s="115" t="s">
        <v>2887</v>
      </c>
      <c r="B70" s="116"/>
      <c r="C70" s="117" t="s">
        <v>3442</v>
      </c>
      <c r="D70" s="118">
        <v>7000</v>
      </c>
      <c r="E70" s="119" t="s">
        <v>158</v>
      </c>
      <c r="F70" s="119">
        <v>1</v>
      </c>
      <c r="G70" s="120">
        <f t="shared" si="32"/>
        <v>1280</v>
      </c>
      <c r="H70" s="121"/>
      <c r="I70" s="122">
        <f>H70*F70</f>
        <v>0</v>
      </c>
      <c r="J70" s="123">
        <f>G70*I70</f>
        <v>0</v>
      </c>
      <c r="K70" s="124"/>
      <c r="L70" s="125">
        <v>4660447836073</v>
      </c>
      <c r="M70" s="101" t="s">
        <v>158</v>
      </c>
      <c r="P70" s="192">
        <f t="shared" si="14"/>
        <v>0</v>
      </c>
      <c r="Q70" s="163" t="str">
        <f t="shared" si="2"/>
        <v>-</v>
      </c>
      <c r="R70" s="166">
        <v>1024</v>
      </c>
      <c r="S70" s="167"/>
      <c r="T70" s="168">
        <v>1.25</v>
      </c>
      <c r="U70" s="168">
        <f>R70*T70</f>
        <v>1280</v>
      </c>
      <c r="V70" s="166">
        <f>P70*0.01</f>
        <v>0</v>
      </c>
      <c r="W70" s="169">
        <f>U70-(U70*V70)</f>
        <v>1280</v>
      </c>
      <c r="X70" s="166">
        <f>ROUND(W70,2)</f>
        <v>1280</v>
      </c>
      <c r="Y70" s="170"/>
      <c r="Z70" s="170"/>
      <c r="AA70" s="166">
        <v>7</v>
      </c>
      <c r="AB70" s="166">
        <f>H70*AA70</f>
        <v>0</v>
      </c>
      <c r="AC70" s="166">
        <f>AB70*$P$7</f>
        <v>0</v>
      </c>
      <c r="AD70" s="166">
        <f>AA70/F70</f>
        <v>7</v>
      </c>
      <c r="AE70" s="171">
        <f>ROUND(AD70,3)</f>
        <v>7</v>
      </c>
      <c r="AF70" s="166">
        <f>AE70*$P$7</f>
        <v>161</v>
      </c>
      <c r="AG70" s="171">
        <f>ROUND(AF70,2)</f>
        <v>161</v>
      </c>
      <c r="AI70" s="171">
        <f>ROUND(AO70,2)</f>
        <v>1280</v>
      </c>
      <c r="AK70" s="166">
        <f>IF($AD$3,AM70+AG70,AM70)</f>
        <v>1280</v>
      </c>
      <c r="AM70" s="166">
        <f>IF($AD$4,X70-($AM$7/100*X70),X70)</f>
        <v>1280</v>
      </c>
      <c r="AO70" s="166">
        <f t="shared" si="16"/>
        <v>1280</v>
      </c>
      <c r="AQ70" s="172"/>
    </row>
    <row r="71" spans="1:43" ht="27" customHeight="1" x14ac:dyDescent="0.25">
      <c r="A71" s="115" t="s">
        <v>2888</v>
      </c>
      <c r="B71" s="116"/>
      <c r="C71" s="117" t="s">
        <v>3443</v>
      </c>
      <c r="D71" s="118">
        <v>7000</v>
      </c>
      <c r="E71" s="119" t="s">
        <v>158</v>
      </c>
      <c r="F71" s="119">
        <v>1</v>
      </c>
      <c r="G71" s="120">
        <f t="shared" si="32"/>
        <v>1280</v>
      </c>
      <c r="H71" s="121"/>
      <c r="I71" s="122">
        <f>H71*F71</f>
        <v>0</v>
      </c>
      <c r="J71" s="123">
        <f>G71*I71</f>
        <v>0</v>
      </c>
      <c r="K71" s="124"/>
      <c r="L71" s="125">
        <v>4660447836097</v>
      </c>
      <c r="M71" s="101" t="s">
        <v>158</v>
      </c>
      <c r="P71" s="192">
        <f t="shared" si="14"/>
        <v>0</v>
      </c>
      <c r="Q71" s="163" t="str">
        <f t="shared" si="2"/>
        <v>-</v>
      </c>
      <c r="R71" s="166">
        <v>1024</v>
      </c>
      <c r="S71" s="167"/>
      <c r="T71" s="168">
        <v>1.25</v>
      </c>
      <c r="U71" s="168">
        <f>R71*T71</f>
        <v>1280</v>
      </c>
      <c r="V71" s="166">
        <f>P71*0.01</f>
        <v>0</v>
      </c>
      <c r="W71" s="169">
        <f>U71-(U71*V71)</f>
        <v>1280</v>
      </c>
      <c r="X71" s="166">
        <f>ROUND(W71,2)</f>
        <v>1280</v>
      </c>
      <c r="Y71" s="170"/>
      <c r="Z71" s="170"/>
      <c r="AA71" s="166">
        <v>7</v>
      </c>
      <c r="AB71" s="166">
        <f>H71*AA71</f>
        <v>0</v>
      </c>
      <c r="AC71" s="166">
        <f>AB71*$P$7</f>
        <v>0</v>
      </c>
      <c r="AD71" s="166">
        <f>AA71/F71</f>
        <v>7</v>
      </c>
      <c r="AE71" s="171">
        <f>ROUND(AD71,3)</f>
        <v>7</v>
      </c>
      <c r="AF71" s="166">
        <f>AE71*$P$7</f>
        <v>161</v>
      </c>
      <c r="AG71" s="171">
        <f>ROUND(AF71,2)</f>
        <v>161</v>
      </c>
      <c r="AI71" s="171">
        <f>ROUND(AO71,2)</f>
        <v>1280</v>
      </c>
      <c r="AK71" s="166">
        <f>IF($AD$3,AM71+AG71,AM71)</f>
        <v>1280</v>
      </c>
      <c r="AM71" s="166">
        <f>IF($AD$4,X71-($AM$7/100*X71),X71)</f>
        <v>1280</v>
      </c>
      <c r="AO71" s="166">
        <f t="shared" si="16"/>
        <v>1280</v>
      </c>
      <c r="AQ71" s="172"/>
    </row>
    <row r="72" spans="1:43" ht="27" customHeight="1" x14ac:dyDescent="0.25">
      <c r="A72" s="115" t="s">
        <v>2889</v>
      </c>
      <c r="B72" s="116"/>
      <c r="C72" s="117" t="s">
        <v>3444</v>
      </c>
      <c r="D72" s="118">
        <v>930</v>
      </c>
      <c r="E72" s="119" t="s">
        <v>158</v>
      </c>
      <c r="F72" s="119">
        <v>20</v>
      </c>
      <c r="G72" s="120">
        <f t="shared" si="32"/>
        <v>206.25</v>
      </c>
      <c r="H72" s="121"/>
      <c r="I72" s="122">
        <f>H72*F72</f>
        <v>0</v>
      </c>
      <c r="J72" s="123">
        <f>G72*I72</f>
        <v>0</v>
      </c>
      <c r="K72" s="124"/>
      <c r="L72" s="125">
        <v>4660447836066</v>
      </c>
      <c r="M72" s="101" t="s">
        <v>2890</v>
      </c>
      <c r="P72" s="192">
        <f t="shared" si="14"/>
        <v>0</v>
      </c>
      <c r="Q72" s="163" t="str">
        <f t="shared" si="2"/>
        <v>-</v>
      </c>
      <c r="R72" s="166">
        <v>165</v>
      </c>
      <c r="S72" s="167"/>
      <c r="T72" s="168">
        <v>1.25</v>
      </c>
      <c r="U72" s="168">
        <f>R72*T72</f>
        <v>206.25</v>
      </c>
      <c r="V72" s="166">
        <f>P72*0.01</f>
        <v>0</v>
      </c>
      <c r="W72" s="169">
        <f>U72-(U72*V72)</f>
        <v>206.25</v>
      </c>
      <c r="X72" s="166">
        <f>ROUND(W72,2)</f>
        <v>206.25</v>
      </c>
      <c r="Y72" s="170"/>
      <c r="Z72" s="170"/>
      <c r="AA72" s="166">
        <v>19</v>
      </c>
      <c r="AB72" s="166">
        <f>H72*AA72</f>
        <v>0</v>
      </c>
      <c r="AC72" s="166">
        <f>AB72*$P$7</f>
        <v>0</v>
      </c>
      <c r="AD72" s="166">
        <f>AA72/F72</f>
        <v>0.95</v>
      </c>
      <c r="AE72" s="171">
        <f>ROUND(AD72,3)</f>
        <v>0.95</v>
      </c>
      <c r="AF72" s="166">
        <f>AE72*$P$7</f>
        <v>21.849999999999998</v>
      </c>
      <c r="AG72" s="171">
        <f>ROUND(AF72,2)</f>
        <v>21.85</v>
      </c>
      <c r="AI72" s="171">
        <f>ROUND(AO72,2)</f>
        <v>206.25</v>
      </c>
      <c r="AK72" s="166">
        <f>IF($AD$3,AM72+AG72,AM72)</f>
        <v>206.25</v>
      </c>
      <c r="AM72" s="166">
        <f>IF($AD$4,X72-($AM$7/100*X72),X72)</f>
        <v>206.25</v>
      </c>
      <c r="AO72" s="166">
        <f t="shared" si="16"/>
        <v>206.25</v>
      </c>
      <c r="AQ72" s="172"/>
    </row>
    <row r="73" spans="1:43" ht="27" customHeight="1" x14ac:dyDescent="0.25">
      <c r="A73" s="115" t="s">
        <v>2891</v>
      </c>
      <c r="B73" s="116"/>
      <c r="C73" s="117" t="s">
        <v>3445</v>
      </c>
      <c r="D73" s="118">
        <v>930</v>
      </c>
      <c r="E73" s="119" t="s">
        <v>158</v>
      </c>
      <c r="F73" s="119">
        <v>20</v>
      </c>
      <c r="G73" s="120">
        <f t="shared" si="32"/>
        <v>206.25</v>
      </c>
      <c r="H73" s="121"/>
      <c r="I73" s="122">
        <f>H73*F73</f>
        <v>0</v>
      </c>
      <c r="J73" s="123">
        <f>G73*I73</f>
        <v>0</v>
      </c>
      <c r="K73" s="124"/>
      <c r="L73" s="125">
        <v>4660447836080</v>
      </c>
      <c r="M73" s="101" t="s">
        <v>2892</v>
      </c>
      <c r="P73" s="192">
        <f t="shared" si="14"/>
        <v>0</v>
      </c>
      <c r="Q73" s="163" t="str">
        <f t="shared" ref="Q73:Q171" si="59">IF(P73&gt;18,"ПЕРЕБОР","-")</f>
        <v>-</v>
      </c>
      <c r="R73" s="166">
        <v>165</v>
      </c>
      <c r="S73" s="167"/>
      <c r="T73" s="168">
        <v>1.25</v>
      </c>
      <c r="U73" s="168">
        <f>R73*T73</f>
        <v>206.25</v>
      </c>
      <c r="V73" s="166">
        <f>P73*0.01</f>
        <v>0</v>
      </c>
      <c r="W73" s="169">
        <f>U73-(U73*V73)</f>
        <v>206.25</v>
      </c>
      <c r="X73" s="166">
        <f>ROUND(W73,2)</f>
        <v>206.25</v>
      </c>
      <c r="Y73" s="170"/>
      <c r="Z73" s="170"/>
      <c r="AA73" s="166">
        <v>19</v>
      </c>
      <c r="AB73" s="166">
        <f>H73*AA73</f>
        <v>0</v>
      </c>
      <c r="AC73" s="166">
        <f>AB73*$P$7</f>
        <v>0</v>
      </c>
      <c r="AD73" s="166">
        <f>AA73/F73</f>
        <v>0.95</v>
      </c>
      <c r="AE73" s="171">
        <f>ROUND(AD73,3)</f>
        <v>0.95</v>
      </c>
      <c r="AF73" s="166">
        <f>AE73*$P$7</f>
        <v>21.849999999999998</v>
      </c>
      <c r="AG73" s="171">
        <f>ROUND(AF73,2)</f>
        <v>21.85</v>
      </c>
      <c r="AI73" s="171">
        <f>ROUND(AO73,2)</f>
        <v>206.25</v>
      </c>
      <c r="AK73" s="166">
        <f>IF($AD$3,AM73+AG73,AM73)</f>
        <v>206.25</v>
      </c>
      <c r="AM73" s="166">
        <f>IF($AD$4,X73-($AM$7/100*X73),X73)</f>
        <v>206.25</v>
      </c>
      <c r="AO73" s="166">
        <f t="shared" si="16"/>
        <v>206.25</v>
      </c>
      <c r="AQ73" s="172"/>
    </row>
    <row r="74" spans="1:43" ht="17.25" customHeight="1" x14ac:dyDescent="0.25">
      <c r="A74" s="113"/>
      <c r="B74" s="116"/>
      <c r="C74" s="251" t="s">
        <v>2893</v>
      </c>
      <c r="D74" s="251"/>
      <c r="E74" s="251"/>
      <c r="F74" s="251"/>
      <c r="G74" s="251"/>
      <c r="H74" s="251"/>
      <c r="I74" s="251"/>
      <c r="J74" s="251"/>
      <c r="O74" s="173" t="s">
        <v>3205</v>
      </c>
      <c r="P74" s="192"/>
      <c r="Q74" s="163" t="str">
        <f t="shared" si="59"/>
        <v>-</v>
      </c>
      <c r="S74" s="167"/>
      <c r="Y74" s="170"/>
      <c r="Z74" s="170"/>
      <c r="AB74" s="102"/>
      <c r="AC74" s="102"/>
      <c r="AD74" s="102"/>
      <c r="AE74" s="102"/>
      <c r="AF74" s="102"/>
      <c r="AH74" s="100"/>
      <c r="AJ74" s="100"/>
      <c r="AL74" s="100"/>
      <c r="AN74" s="100"/>
      <c r="AO74" s="166"/>
      <c r="AQ74" s="172"/>
    </row>
    <row r="75" spans="1:43" ht="18.75" customHeight="1" x14ac:dyDescent="0.25">
      <c r="A75" s="115" t="s">
        <v>2894</v>
      </c>
      <c r="B75" s="116"/>
      <c r="C75" s="117" t="s">
        <v>2895</v>
      </c>
      <c r="D75" s="118">
        <v>310</v>
      </c>
      <c r="E75" s="119" t="s">
        <v>158</v>
      </c>
      <c r="F75" s="119">
        <v>12</v>
      </c>
      <c r="G75" s="120">
        <f t="shared" si="32"/>
        <v>172.5</v>
      </c>
      <c r="H75" s="121"/>
      <c r="I75" s="122">
        <f t="shared" ref="I75:I113" si="60">H75*F75</f>
        <v>0</v>
      </c>
      <c r="J75" s="123">
        <f t="shared" ref="J75:J113" si="61">G75*I75</f>
        <v>0</v>
      </c>
      <c r="K75" s="124"/>
      <c r="L75" s="125">
        <v>4673759126800</v>
      </c>
      <c r="M75" s="125">
        <v>4673759126817</v>
      </c>
      <c r="P75" s="192">
        <f t="shared" si="14"/>
        <v>0</v>
      </c>
      <c r="Q75" s="163" t="str">
        <f t="shared" si="59"/>
        <v>-</v>
      </c>
      <c r="R75" s="166">
        <v>138</v>
      </c>
      <c r="S75" s="167"/>
      <c r="T75" s="168">
        <v>1.25</v>
      </c>
      <c r="U75" s="168">
        <f t="shared" ref="U75:U113" si="62">R75*T75</f>
        <v>172.5</v>
      </c>
      <c r="V75" s="166">
        <f t="shared" ref="V75:V113" si="63">P75*0.01</f>
        <v>0</v>
      </c>
      <c r="W75" s="169">
        <f t="shared" ref="W75:W113" si="64">U75-(U75*V75)</f>
        <v>172.5</v>
      </c>
      <c r="X75" s="166">
        <f t="shared" ref="X75:X113" si="65">ROUND(W75,2)</f>
        <v>172.5</v>
      </c>
      <c r="Y75" s="170"/>
      <c r="Z75" s="170"/>
      <c r="AA75" s="166">
        <v>4.79</v>
      </c>
      <c r="AB75" s="166">
        <f t="shared" ref="AB75:AB113" si="66">H75*AA75</f>
        <v>0</v>
      </c>
      <c r="AC75" s="166">
        <f t="shared" ref="AC75:AC113" si="67">AB75*$P$7</f>
        <v>0</v>
      </c>
      <c r="AD75" s="166">
        <f t="shared" ref="AD75:AD113" si="68">AA75/F75</f>
        <v>0.39916666666666667</v>
      </c>
      <c r="AE75" s="171">
        <f t="shared" ref="AE75:AE113" si="69">ROUND(AD75,3)</f>
        <v>0.39900000000000002</v>
      </c>
      <c r="AF75" s="166">
        <f t="shared" ref="AF75:AF113" si="70">AE75*$P$7</f>
        <v>9.1769999999999996</v>
      </c>
      <c r="AG75" s="171">
        <f t="shared" ref="AG75:AG113" si="71">ROUND(AF75,2)</f>
        <v>9.18</v>
      </c>
      <c r="AI75" s="171">
        <f t="shared" si="15"/>
        <v>172.5</v>
      </c>
      <c r="AK75" s="166">
        <f t="shared" ref="AK75:AK113" si="72">IF($AD$3,AM75+AG75,AM75)</f>
        <v>172.5</v>
      </c>
      <c r="AM75" s="166">
        <f t="shared" si="17"/>
        <v>172.5</v>
      </c>
      <c r="AO75" s="166">
        <f t="shared" ref="AO75:AO136" si="73">IF($AD$5,AK75-((AK75*1.18031)-AK75),AK75)</f>
        <v>172.5</v>
      </c>
      <c r="AQ75" s="172"/>
    </row>
    <row r="76" spans="1:43" ht="18.75" customHeight="1" x14ac:dyDescent="0.25">
      <c r="A76" s="115" t="s">
        <v>2896</v>
      </c>
      <c r="B76" s="116"/>
      <c r="C76" s="117" t="s">
        <v>2897</v>
      </c>
      <c r="D76" s="118">
        <v>310</v>
      </c>
      <c r="E76" s="119" t="s">
        <v>158</v>
      </c>
      <c r="F76" s="119">
        <v>12</v>
      </c>
      <c r="G76" s="120">
        <f t="shared" si="32"/>
        <v>172.5</v>
      </c>
      <c r="H76" s="121"/>
      <c r="I76" s="122">
        <f t="shared" si="60"/>
        <v>0</v>
      </c>
      <c r="J76" s="123">
        <f t="shared" si="61"/>
        <v>0</v>
      </c>
      <c r="K76" s="124"/>
      <c r="L76" s="125">
        <v>4673759126749</v>
      </c>
      <c r="M76" s="125">
        <v>4673759126756</v>
      </c>
      <c r="P76" s="192">
        <f t="shared" si="14"/>
        <v>0</v>
      </c>
      <c r="Q76" s="163" t="str">
        <f t="shared" si="59"/>
        <v>-</v>
      </c>
      <c r="R76" s="166">
        <v>138</v>
      </c>
      <c r="S76" s="167"/>
      <c r="T76" s="168">
        <v>1.25</v>
      </c>
      <c r="U76" s="168">
        <f t="shared" si="62"/>
        <v>172.5</v>
      </c>
      <c r="V76" s="166">
        <f t="shared" si="63"/>
        <v>0</v>
      </c>
      <c r="W76" s="169">
        <f t="shared" si="64"/>
        <v>172.5</v>
      </c>
      <c r="X76" s="166">
        <f t="shared" si="65"/>
        <v>172.5</v>
      </c>
      <c r="Y76" s="170"/>
      <c r="Z76" s="170"/>
      <c r="AA76" s="166">
        <v>4.79</v>
      </c>
      <c r="AB76" s="166">
        <f t="shared" si="66"/>
        <v>0</v>
      </c>
      <c r="AC76" s="166">
        <f t="shared" si="67"/>
        <v>0</v>
      </c>
      <c r="AD76" s="166">
        <f t="shared" si="68"/>
        <v>0.39916666666666667</v>
      </c>
      <c r="AE76" s="171">
        <f t="shared" si="69"/>
        <v>0.39900000000000002</v>
      </c>
      <c r="AF76" s="166">
        <f t="shared" si="70"/>
        <v>9.1769999999999996</v>
      </c>
      <c r="AG76" s="171">
        <f t="shared" si="71"/>
        <v>9.18</v>
      </c>
      <c r="AI76" s="171">
        <f t="shared" si="15"/>
        <v>172.5</v>
      </c>
      <c r="AK76" s="166">
        <f t="shared" si="72"/>
        <v>172.5</v>
      </c>
      <c r="AM76" s="166">
        <f t="shared" si="17"/>
        <v>172.5</v>
      </c>
      <c r="AO76" s="166">
        <f t="shared" si="73"/>
        <v>172.5</v>
      </c>
      <c r="AQ76" s="172"/>
    </row>
    <row r="77" spans="1:43" ht="18.75" customHeight="1" x14ac:dyDescent="0.25">
      <c r="A77" s="115" t="s">
        <v>2898</v>
      </c>
      <c r="B77" s="116"/>
      <c r="C77" s="117" t="s">
        <v>2899</v>
      </c>
      <c r="D77" s="118">
        <v>310</v>
      </c>
      <c r="E77" s="119" t="s">
        <v>158</v>
      </c>
      <c r="F77" s="119">
        <v>12</v>
      </c>
      <c r="G77" s="120">
        <f t="shared" si="32"/>
        <v>172.5</v>
      </c>
      <c r="H77" s="121"/>
      <c r="I77" s="122">
        <f t="shared" si="60"/>
        <v>0</v>
      </c>
      <c r="J77" s="123">
        <f t="shared" si="61"/>
        <v>0</v>
      </c>
      <c r="K77" s="124"/>
      <c r="L77" s="125">
        <v>4673759126763</v>
      </c>
      <c r="M77" s="125">
        <v>4673759126770</v>
      </c>
      <c r="P77" s="192">
        <f t="shared" ref="P77:P140" si="74">$P$9</f>
        <v>0</v>
      </c>
      <c r="Q77" s="163" t="str">
        <f t="shared" si="59"/>
        <v>-</v>
      </c>
      <c r="R77" s="166">
        <v>138</v>
      </c>
      <c r="S77" s="167"/>
      <c r="T77" s="168">
        <v>1.25</v>
      </c>
      <c r="U77" s="168">
        <f t="shared" si="62"/>
        <v>172.5</v>
      </c>
      <c r="V77" s="166">
        <f t="shared" si="63"/>
        <v>0</v>
      </c>
      <c r="W77" s="169">
        <f t="shared" si="64"/>
        <v>172.5</v>
      </c>
      <c r="X77" s="166">
        <f t="shared" si="65"/>
        <v>172.5</v>
      </c>
      <c r="Y77" s="170"/>
      <c r="Z77" s="170"/>
      <c r="AA77" s="166">
        <v>4.79</v>
      </c>
      <c r="AB77" s="166">
        <f t="shared" si="66"/>
        <v>0</v>
      </c>
      <c r="AC77" s="166">
        <f t="shared" si="67"/>
        <v>0</v>
      </c>
      <c r="AD77" s="166">
        <f t="shared" si="68"/>
        <v>0.39916666666666667</v>
      </c>
      <c r="AE77" s="171">
        <f t="shared" si="69"/>
        <v>0.39900000000000002</v>
      </c>
      <c r="AF77" s="166">
        <f t="shared" si="70"/>
        <v>9.1769999999999996</v>
      </c>
      <c r="AG77" s="171">
        <f t="shared" si="71"/>
        <v>9.18</v>
      </c>
      <c r="AI77" s="171">
        <f t="shared" si="15"/>
        <v>172.5</v>
      </c>
      <c r="AK77" s="166">
        <f t="shared" si="72"/>
        <v>172.5</v>
      </c>
      <c r="AM77" s="166">
        <f t="shared" si="17"/>
        <v>172.5</v>
      </c>
      <c r="AO77" s="166">
        <f t="shared" si="73"/>
        <v>172.5</v>
      </c>
      <c r="AQ77" s="172"/>
    </row>
    <row r="78" spans="1:43" ht="18.75" customHeight="1" x14ac:dyDescent="0.25">
      <c r="A78" s="115" t="s">
        <v>2900</v>
      </c>
      <c r="B78" s="116"/>
      <c r="C78" s="117" t="s">
        <v>2901</v>
      </c>
      <c r="D78" s="118">
        <v>310</v>
      </c>
      <c r="E78" s="119" t="s">
        <v>158</v>
      </c>
      <c r="F78" s="119">
        <v>12</v>
      </c>
      <c r="G78" s="120">
        <f t="shared" si="32"/>
        <v>172.5</v>
      </c>
      <c r="H78" s="121"/>
      <c r="I78" s="122">
        <f t="shared" si="60"/>
        <v>0</v>
      </c>
      <c r="J78" s="123">
        <f t="shared" si="61"/>
        <v>0</v>
      </c>
      <c r="K78" s="124"/>
      <c r="L78" s="125">
        <v>4673759126886</v>
      </c>
      <c r="M78" s="125">
        <v>4673759126893</v>
      </c>
      <c r="P78" s="192">
        <f t="shared" si="74"/>
        <v>0</v>
      </c>
      <c r="Q78" s="163" t="str">
        <f t="shared" si="59"/>
        <v>-</v>
      </c>
      <c r="R78" s="166">
        <v>138</v>
      </c>
      <c r="S78" s="167"/>
      <c r="T78" s="168">
        <v>1.25</v>
      </c>
      <c r="U78" s="168">
        <f t="shared" si="62"/>
        <v>172.5</v>
      </c>
      <c r="V78" s="166">
        <f t="shared" si="63"/>
        <v>0</v>
      </c>
      <c r="W78" s="169">
        <f t="shared" si="64"/>
        <v>172.5</v>
      </c>
      <c r="X78" s="166">
        <f t="shared" si="65"/>
        <v>172.5</v>
      </c>
      <c r="Y78" s="170"/>
      <c r="Z78" s="170"/>
      <c r="AA78" s="166">
        <v>4.79</v>
      </c>
      <c r="AB78" s="166">
        <f t="shared" si="66"/>
        <v>0</v>
      </c>
      <c r="AC78" s="166">
        <f t="shared" si="67"/>
        <v>0</v>
      </c>
      <c r="AD78" s="166">
        <f t="shared" si="68"/>
        <v>0.39916666666666667</v>
      </c>
      <c r="AE78" s="171">
        <f t="shared" si="69"/>
        <v>0.39900000000000002</v>
      </c>
      <c r="AF78" s="166">
        <f t="shared" si="70"/>
        <v>9.1769999999999996</v>
      </c>
      <c r="AG78" s="171">
        <f t="shared" si="71"/>
        <v>9.18</v>
      </c>
      <c r="AI78" s="171">
        <f t="shared" si="15"/>
        <v>172.5</v>
      </c>
      <c r="AK78" s="166">
        <f t="shared" si="72"/>
        <v>172.5</v>
      </c>
      <c r="AM78" s="166">
        <f t="shared" si="17"/>
        <v>172.5</v>
      </c>
      <c r="AO78" s="166">
        <f t="shared" si="73"/>
        <v>172.5</v>
      </c>
      <c r="AQ78" s="172"/>
    </row>
    <row r="79" spans="1:43" ht="18.75" customHeight="1" x14ac:dyDescent="0.25">
      <c r="A79" s="115" t="s">
        <v>2902</v>
      </c>
      <c r="B79" s="116"/>
      <c r="C79" s="117" t="s">
        <v>2903</v>
      </c>
      <c r="D79" s="118">
        <v>310</v>
      </c>
      <c r="E79" s="119" t="s">
        <v>158</v>
      </c>
      <c r="F79" s="119">
        <v>12</v>
      </c>
      <c r="G79" s="120">
        <f t="shared" si="32"/>
        <v>172.5</v>
      </c>
      <c r="H79" s="121"/>
      <c r="I79" s="122">
        <f t="shared" si="60"/>
        <v>0</v>
      </c>
      <c r="J79" s="123">
        <f t="shared" si="61"/>
        <v>0</v>
      </c>
      <c r="K79" s="124"/>
      <c r="L79" s="125">
        <v>4673759126862</v>
      </c>
      <c r="M79" s="125">
        <v>4673759126879</v>
      </c>
      <c r="P79" s="192">
        <f t="shared" si="74"/>
        <v>0</v>
      </c>
      <c r="Q79" s="163" t="str">
        <f t="shared" si="59"/>
        <v>-</v>
      </c>
      <c r="R79" s="166">
        <v>138</v>
      </c>
      <c r="S79" s="167"/>
      <c r="T79" s="168">
        <v>1.25</v>
      </c>
      <c r="U79" s="168">
        <f t="shared" si="62"/>
        <v>172.5</v>
      </c>
      <c r="V79" s="166">
        <f t="shared" si="63"/>
        <v>0</v>
      </c>
      <c r="W79" s="169">
        <f t="shared" si="64"/>
        <v>172.5</v>
      </c>
      <c r="X79" s="166">
        <f t="shared" si="65"/>
        <v>172.5</v>
      </c>
      <c r="Y79" s="170"/>
      <c r="Z79" s="170"/>
      <c r="AA79" s="166">
        <v>4.79</v>
      </c>
      <c r="AB79" s="166">
        <f t="shared" si="66"/>
        <v>0</v>
      </c>
      <c r="AC79" s="166">
        <f t="shared" si="67"/>
        <v>0</v>
      </c>
      <c r="AD79" s="166">
        <f t="shared" si="68"/>
        <v>0.39916666666666667</v>
      </c>
      <c r="AE79" s="171">
        <f t="shared" si="69"/>
        <v>0.39900000000000002</v>
      </c>
      <c r="AF79" s="166">
        <f t="shared" si="70"/>
        <v>9.1769999999999996</v>
      </c>
      <c r="AG79" s="171">
        <f t="shared" si="71"/>
        <v>9.18</v>
      </c>
      <c r="AI79" s="171">
        <f t="shared" si="15"/>
        <v>172.5</v>
      </c>
      <c r="AK79" s="166">
        <f t="shared" si="72"/>
        <v>172.5</v>
      </c>
      <c r="AM79" s="166">
        <f t="shared" si="17"/>
        <v>172.5</v>
      </c>
      <c r="AO79" s="166">
        <f t="shared" si="73"/>
        <v>172.5</v>
      </c>
      <c r="AQ79" s="172"/>
    </row>
    <row r="80" spans="1:43" ht="18.75" customHeight="1" x14ac:dyDescent="0.25">
      <c r="A80" s="115" t="s">
        <v>2904</v>
      </c>
      <c r="B80" s="116"/>
      <c r="C80" s="117" t="s">
        <v>2905</v>
      </c>
      <c r="D80" s="118">
        <v>310</v>
      </c>
      <c r="E80" s="119" t="s">
        <v>158</v>
      </c>
      <c r="F80" s="119">
        <v>12</v>
      </c>
      <c r="G80" s="120">
        <f t="shared" si="32"/>
        <v>172.5</v>
      </c>
      <c r="H80" s="121"/>
      <c r="I80" s="122">
        <f t="shared" si="60"/>
        <v>0</v>
      </c>
      <c r="J80" s="123">
        <f t="shared" si="61"/>
        <v>0</v>
      </c>
      <c r="K80" s="124"/>
      <c r="L80" s="125">
        <v>4673759126909</v>
      </c>
      <c r="M80" s="125">
        <v>4673759126916</v>
      </c>
      <c r="P80" s="192">
        <f t="shared" si="74"/>
        <v>0</v>
      </c>
      <c r="Q80" s="163" t="str">
        <f t="shared" si="59"/>
        <v>-</v>
      </c>
      <c r="R80" s="166">
        <v>138</v>
      </c>
      <c r="S80" s="167"/>
      <c r="T80" s="168">
        <v>1.25</v>
      </c>
      <c r="U80" s="168">
        <f t="shared" si="62"/>
        <v>172.5</v>
      </c>
      <c r="V80" s="166">
        <f t="shared" si="63"/>
        <v>0</v>
      </c>
      <c r="W80" s="169">
        <f t="shared" si="64"/>
        <v>172.5</v>
      </c>
      <c r="X80" s="166">
        <f t="shared" si="65"/>
        <v>172.5</v>
      </c>
      <c r="Y80" s="170"/>
      <c r="Z80" s="170"/>
      <c r="AA80" s="166">
        <v>4.79</v>
      </c>
      <c r="AB80" s="166">
        <f t="shared" si="66"/>
        <v>0</v>
      </c>
      <c r="AC80" s="166">
        <f t="shared" si="67"/>
        <v>0</v>
      </c>
      <c r="AD80" s="166">
        <f t="shared" si="68"/>
        <v>0.39916666666666667</v>
      </c>
      <c r="AE80" s="171">
        <f t="shared" si="69"/>
        <v>0.39900000000000002</v>
      </c>
      <c r="AF80" s="166">
        <f t="shared" si="70"/>
        <v>9.1769999999999996</v>
      </c>
      <c r="AG80" s="171">
        <f t="shared" si="71"/>
        <v>9.18</v>
      </c>
      <c r="AI80" s="171">
        <f t="shared" si="15"/>
        <v>172.5</v>
      </c>
      <c r="AK80" s="166">
        <f t="shared" si="72"/>
        <v>172.5</v>
      </c>
      <c r="AM80" s="166">
        <f t="shared" si="17"/>
        <v>172.5</v>
      </c>
      <c r="AO80" s="166">
        <f t="shared" si="73"/>
        <v>172.5</v>
      </c>
      <c r="AQ80" s="172"/>
    </row>
    <row r="81" spans="1:43" ht="18.75" customHeight="1" x14ac:dyDescent="0.25">
      <c r="A81" s="115" t="s">
        <v>2906</v>
      </c>
      <c r="B81" s="116"/>
      <c r="C81" s="117" t="s">
        <v>2907</v>
      </c>
      <c r="D81" s="118">
        <v>310</v>
      </c>
      <c r="E81" s="119" t="s">
        <v>158</v>
      </c>
      <c r="F81" s="119">
        <v>12</v>
      </c>
      <c r="G81" s="120">
        <f t="shared" si="32"/>
        <v>172.5</v>
      </c>
      <c r="H81" s="121"/>
      <c r="I81" s="122">
        <f t="shared" si="60"/>
        <v>0</v>
      </c>
      <c r="J81" s="123">
        <f t="shared" si="61"/>
        <v>0</v>
      </c>
      <c r="K81" s="124"/>
      <c r="L81" s="125">
        <v>4673759126701</v>
      </c>
      <c r="M81" s="125">
        <v>4673759126718</v>
      </c>
      <c r="P81" s="192">
        <f t="shared" si="74"/>
        <v>0</v>
      </c>
      <c r="Q81" s="163" t="str">
        <f t="shared" si="59"/>
        <v>-</v>
      </c>
      <c r="R81" s="166">
        <v>138</v>
      </c>
      <c r="S81" s="167"/>
      <c r="T81" s="168">
        <v>1.25</v>
      </c>
      <c r="U81" s="168">
        <f t="shared" si="62"/>
        <v>172.5</v>
      </c>
      <c r="V81" s="166">
        <f t="shared" si="63"/>
        <v>0</v>
      </c>
      <c r="W81" s="169">
        <f t="shared" si="64"/>
        <v>172.5</v>
      </c>
      <c r="X81" s="166">
        <f t="shared" si="65"/>
        <v>172.5</v>
      </c>
      <c r="Y81" s="170"/>
      <c r="Z81" s="170"/>
      <c r="AA81" s="166">
        <v>4.79</v>
      </c>
      <c r="AB81" s="166">
        <f t="shared" si="66"/>
        <v>0</v>
      </c>
      <c r="AC81" s="166">
        <f t="shared" si="67"/>
        <v>0</v>
      </c>
      <c r="AD81" s="166">
        <f t="shared" si="68"/>
        <v>0.39916666666666667</v>
      </c>
      <c r="AE81" s="171">
        <f t="shared" si="69"/>
        <v>0.39900000000000002</v>
      </c>
      <c r="AF81" s="166">
        <f t="shared" si="70"/>
        <v>9.1769999999999996</v>
      </c>
      <c r="AG81" s="171">
        <f t="shared" si="71"/>
        <v>9.18</v>
      </c>
      <c r="AI81" s="171">
        <f t="shared" si="15"/>
        <v>172.5</v>
      </c>
      <c r="AK81" s="166">
        <f t="shared" si="72"/>
        <v>172.5</v>
      </c>
      <c r="AM81" s="166">
        <f t="shared" si="17"/>
        <v>172.5</v>
      </c>
      <c r="AO81" s="166">
        <f t="shared" si="73"/>
        <v>172.5</v>
      </c>
      <c r="AQ81" s="172"/>
    </row>
    <row r="82" spans="1:43" ht="18.75" customHeight="1" x14ac:dyDescent="0.25">
      <c r="A82" s="115" t="s">
        <v>2908</v>
      </c>
      <c r="B82" s="116"/>
      <c r="C82" s="117" t="s">
        <v>2909</v>
      </c>
      <c r="D82" s="118">
        <v>310</v>
      </c>
      <c r="E82" s="119" t="s">
        <v>158</v>
      </c>
      <c r="F82" s="119">
        <v>12</v>
      </c>
      <c r="G82" s="120">
        <f t="shared" si="32"/>
        <v>172.5</v>
      </c>
      <c r="H82" s="121"/>
      <c r="I82" s="122">
        <f t="shared" si="60"/>
        <v>0</v>
      </c>
      <c r="J82" s="123">
        <f t="shared" si="61"/>
        <v>0</v>
      </c>
      <c r="K82" s="124"/>
      <c r="L82" s="125">
        <v>4673759126725</v>
      </c>
      <c r="M82" s="125">
        <v>4673759126732</v>
      </c>
      <c r="P82" s="192">
        <f t="shared" si="74"/>
        <v>0</v>
      </c>
      <c r="Q82" s="163" t="str">
        <f t="shared" si="59"/>
        <v>-</v>
      </c>
      <c r="R82" s="166">
        <v>138</v>
      </c>
      <c r="S82" s="167"/>
      <c r="T82" s="168">
        <v>1.25</v>
      </c>
      <c r="U82" s="168">
        <f t="shared" si="62"/>
        <v>172.5</v>
      </c>
      <c r="V82" s="166">
        <f t="shared" si="63"/>
        <v>0</v>
      </c>
      <c r="W82" s="169">
        <f t="shared" si="64"/>
        <v>172.5</v>
      </c>
      <c r="X82" s="166">
        <f t="shared" si="65"/>
        <v>172.5</v>
      </c>
      <c r="Y82" s="170"/>
      <c r="Z82" s="170"/>
      <c r="AA82" s="166">
        <v>4.79</v>
      </c>
      <c r="AB82" s="166">
        <f t="shared" si="66"/>
        <v>0</v>
      </c>
      <c r="AC82" s="166">
        <f t="shared" si="67"/>
        <v>0</v>
      </c>
      <c r="AD82" s="166">
        <f t="shared" si="68"/>
        <v>0.39916666666666667</v>
      </c>
      <c r="AE82" s="171">
        <f t="shared" si="69"/>
        <v>0.39900000000000002</v>
      </c>
      <c r="AF82" s="166">
        <f t="shared" si="70"/>
        <v>9.1769999999999996</v>
      </c>
      <c r="AG82" s="171">
        <f t="shared" si="71"/>
        <v>9.18</v>
      </c>
      <c r="AI82" s="171">
        <f t="shared" si="15"/>
        <v>172.5</v>
      </c>
      <c r="AK82" s="166">
        <f t="shared" si="72"/>
        <v>172.5</v>
      </c>
      <c r="AM82" s="166">
        <f t="shared" si="17"/>
        <v>172.5</v>
      </c>
      <c r="AO82" s="166">
        <f t="shared" si="73"/>
        <v>172.5</v>
      </c>
      <c r="AQ82" s="172"/>
    </row>
    <row r="83" spans="1:43" ht="18.75" customHeight="1" x14ac:dyDescent="0.25">
      <c r="A83" s="115" t="s">
        <v>2910</v>
      </c>
      <c r="B83" s="116"/>
      <c r="C83" s="117" t="s">
        <v>2911</v>
      </c>
      <c r="D83" s="118">
        <v>310</v>
      </c>
      <c r="E83" s="119" t="s">
        <v>158</v>
      </c>
      <c r="F83" s="119">
        <v>12</v>
      </c>
      <c r="G83" s="120">
        <f t="shared" si="32"/>
        <v>172.5</v>
      </c>
      <c r="H83" s="121"/>
      <c r="I83" s="122">
        <f t="shared" si="60"/>
        <v>0</v>
      </c>
      <c r="J83" s="123">
        <f t="shared" si="61"/>
        <v>0</v>
      </c>
      <c r="K83" s="124"/>
      <c r="L83" s="125">
        <v>4673759126664</v>
      </c>
      <c r="M83" s="125">
        <v>4673759126671</v>
      </c>
      <c r="P83" s="192">
        <f t="shared" si="74"/>
        <v>0</v>
      </c>
      <c r="Q83" s="163" t="str">
        <f t="shared" si="59"/>
        <v>-</v>
      </c>
      <c r="R83" s="166">
        <v>138</v>
      </c>
      <c r="S83" s="167"/>
      <c r="T83" s="168">
        <v>1.25</v>
      </c>
      <c r="U83" s="168">
        <f t="shared" si="62"/>
        <v>172.5</v>
      </c>
      <c r="V83" s="166">
        <f t="shared" si="63"/>
        <v>0</v>
      </c>
      <c r="W83" s="169">
        <f t="shared" si="64"/>
        <v>172.5</v>
      </c>
      <c r="X83" s="166">
        <f t="shared" si="65"/>
        <v>172.5</v>
      </c>
      <c r="Y83" s="170"/>
      <c r="Z83" s="170"/>
      <c r="AA83" s="166">
        <v>4.79</v>
      </c>
      <c r="AB83" s="166">
        <f t="shared" si="66"/>
        <v>0</v>
      </c>
      <c r="AC83" s="166">
        <f t="shared" si="67"/>
        <v>0</v>
      </c>
      <c r="AD83" s="166">
        <f t="shared" si="68"/>
        <v>0.39916666666666667</v>
      </c>
      <c r="AE83" s="171">
        <f t="shared" si="69"/>
        <v>0.39900000000000002</v>
      </c>
      <c r="AF83" s="166">
        <f t="shared" si="70"/>
        <v>9.1769999999999996</v>
      </c>
      <c r="AG83" s="171">
        <f t="shared" si="71"/>
        <v>9.18</v>
      </c>
      <c r="AI83" s="171">
        <f t="shared" si="15"/>
        <v>172.5</v>
      </c>
      <c r="AK83" s="166">
        <f t="shared" si="72"/>
        <v>172.5</v>
      </c>
      <c r="AM83" s="166">
        <f t="shared" si="17"/>
        <v>172.5</v>
      </c>
      <c r="AO83" s="166">
        <f t="shared" si="73"/>
        <v>172.5</v>
      </c>
      <c r="AQ83" s="172"/>
    </row>
    <row r="84" spans="1:43" ht="18.75" customHeight="1" x14ac:dyDescent="0.25">
      <c r="A84" s="115" t="s">
        <v>2912</v>
      </c>
      <c r="B84" s="116"/>
      <c r="C84" s="117" t="s">
        <v>2913</v>
      </c>
      <c r="D84" s="118">
        <v>310</v>
      </c>
      <c r="E84" s="119" t="s">
        <v>158</v>
      </c>
      <c r="F84" s="119">
        <v>12</v>
      </c>
      <c r="G84" s="120">
        <f t="shared" si="32"/>
        <v>172.5</v>
      </c>
      <c r="H84" s="121"/>
      <c r="I84" s="122">
        <f t="shared" si="60"/>
        <v>0</v>
      </c>
      <c r="J84" s="123">
        <f t="shared" si="61"/>
        <v>0</v>
      </c>
      <c r="K84" s="124"/>
      <c r="L84" s="125">
        <v>4673759126688</v>
      </c>
      <c r="M84" s="125">
        <v>4673759126695</v>
      </c>
      <c r="P84" s="192">
        <f t="shared" si="74"/>
        <v>0</v>
      </c>
      <c r="Q84" s="163" t="str">
        <f t="shared" si="59"/>
        <v>-</v>
      </c>
      <c r="R84" s="166">
        <v>138</v>
      </c>
      <c r="S84" s="167"/>
      <c r="T84" s="168">
        <v>1.25</v>
      </c>
      <c r="U84" s="168">
        <f t="shared" si="62"/>
        <v>172.5</v>
      </c>
      <c r="V84" s="166">
        <f t="shared" si="63"/>
        <v>0</v>
      </c>
      <c r="W84" s="169">
        <f t="shared" si="64"/>
        <v>172.5</v>
      </c>
      <c r="X84" s="166">
        <f t="shared" si="65"/>
        <v>172.5</v>
      </c>
      <c r="Y84" s="170"/>
      <c r="Z84" s="170"/>
      <c r="AA84" s="166">
        <v>4.79</v>
      </c>
      <c r="AB84" s="166">
        <f t="shared" si="66"/>
        <v>0</v>
      </c>
      <c r="AC84" s="166">
        <f t="shared" si="67"/>
        <v>0</v>
      </c>
      <c r="AD84" s="166">
        <f t="shared" si="68"/>
        <v>0.39916666666666667</v>
      </c>
      <c r="AE84" s="171">
        <f t="shared" si="69"/>
        <v>0.39900000000000002</v>
      </c>
      <c r="AF84" s="166">
        <f t="shared" si="70"/>
        <v>9.1769999999999996</v>
      </c>
      <c r="AG84" s="171">
        <f t="shared" si="71"/>
        <v>9.18</v>
      </c>
      <c r="AI84" s="171">
        <f t="shared" ref="AI84:AI158" si="75">ROUND(AO84,2)</f>
        <v>172.5</v>
      </c>
      <c r="AK84" s="166">
        <f t="shared" si="72"/>
        <v>172.5</v>
      </c>
      <c r="AM84" s="166">
        <f t="shared" si="17"/>
        <v>172.5</v>
      </c>
      <c r="AO84" s="166">
        <f t="shared" si="73"/>
        <v>172.5</v>
      </c>
      <c r="AQ84" s="172"/>
    </row>
    <row r="85" spans="1:43" ht="18.75" customHeight="1" x14ac:dyDescent="0.25">
      <c r="A85" s="115" t="s">
        <v>2914</v>
      </c>
      <c r="B85" s="116"/>
      <c r="C85" s="117" t="s">
        <v>2915</v>
      </c>
      <c r="D85" s="118">
        <v>310</v>
      </c>
      <c r="E85" s="119" t="s">
        <v>158</v>
      </c>
      <c r="F85" s="119">
        <v>12</v>
      </c>
      <c r="G85" s="120">
        <f t="shared" si="32"/>
        <v>172.5</v>
      </c>
      <c r="H85" s="121"/>
      <c r="I85" s="122">
        <f t="shared" si="60"/>
        <v>0</v>
      </c>
      <c r="J85" s="123">
        <f t="shared" si="61"/>
        <v>0</v>
      </c>
      <c r="K85" s="124"/>
      <c r="L85" s="125">
        <v>4673759127340</v>
      </c>
      <c r="M85" s="125">
        <v>4673759127357</v>
      </c>
      <c r="P85" s="192">
        <f t="shared" si="74"/>
        <v>0</v>
      </c>
      <c r="Q85" s="163" t="str">
        <f t="shared" si="59"/>
        <v>-</v>
      </c>
      <c r="R85" s="166">
        <v>138</v>
      </c>
      <c r="S85" s="167"/>
      <c r="T85" s="168">
        <v>1.25</v>
      </c>
      <c r="U85" s="168">
        <f t="shared" si="62"/>
        <v>172.5</v>
      </c>
      <c r="V85" s="166">
        <f t="shared" si="63"/>
        <v>0</v>
      </c>
      <c r="W85" s="169">
        <f t="shared" si="64"/>
        <v>172.5</v>
      </c>
      <c r="X85" s="166">
        <f t="shared" si="65"/>
        <v>172.5</v>
      </c>
      <c r="Y85" s="170"/>
      <c r="Z85" s="170"/>
      <c r="AA85" s="166">
        <v>4.79</v>
      </c>
      <c r="AB85" s="166">
        <f t="shared" si="66"/>
        <v>0</v>
      </c>
      <c r="AC85" s="166">
        <f t="shared" si="67"/>
        <v>0</v>
      </c>
      <c r="AD85" s="166">
        <f t="shared" si="68"/>
        <v>0.39916666666666667</v>
      </c>
      <c r="AE85" s="171">
        <f t="shared" si="69"/>
        <v>0.39900000000000002</v>
      </c>
      <c r="AF85" s="166">
        <f t="shared" si="70"/>
        <v>9.1769999999999996</v>
      </c>
      <c r="AG85" s="171">
        <f t="shared" si="71"/>
        <v>9.18</v>
      </c>
      <c r="AI85" s="171">
        <f t="shared" si="75"/>
        <v>172.5</v>
      </c>
      <c r="AK85" s="166">
        <f t="shared" si="72"/>
        <v>172.5</v>
      </c>
      <c r="AM85" s="166">
        <f t="shared" si="17"/>
        <v>172.5</v>
      </c>
      <c r="AO85" s="166">
        <f t="shared" si="73"/>
        <v>172.5</v>
      </c>
      <c r="AQ85" s="172"/>
    </row>
    <row r="86" spans="1:43" ht="18.75" customHeight="1" x14ac:dyDescent="0.25">
      <c r="A86" s="115" t="s">
        <v>2916</v>
      </c>
      <c r="B86" s="116"/>
      <c r="C86" s="117" t="s">
        <v>2917</v>
      </c>
      <c r="D86" s="118">
        <v>310</v>
      </c>
      <c r="E86" s="119" t="s">
        <v>158</v>
      </c>
      <c r="F86" s="119">
        <v>12</v>
      </c>
      <c r="G86" s="120">
        <f t="shared" si="32"/>
        <v>172.5</v>
      </c>
      <c r="H86" s="121"/>
      <c r="I86" s="122">
        <f t="shared" si="60"/>
        <v>0</v>
      </c>
      <c r="J86" s="123">
        <f t="shared" si="61"/>
        <v>0</v>
      </c>
      <c r="K86" s="124"/>
      <c r="L86" s="125">
        <v>4673759127326</v>
      </c>
      <c r="M86" s="125">
        <v>4673759127333</v>
      </c>
      <c r="P86" s="192">
        <f t="shared" si="74"/>
        <v>0</v>
      </c>
      <c r="Q86" s="163" t="str">
        <f t="shared" si="59"/>
        <v>-</v>
      </c>
      <c r="R86" s="166">
        <v>138</v>
      </c>
      <c r="S86" s="167"/>
      <c r="T86" s="168">
        <v>1.25</v>
      </c>
      <c r="U86" s="168">
        <f t="shared" si="62"/>
        <v>172.5</v>
      </c>
      <c r="V86" s="166">
        <f t="shared" si="63"/>
        <v>0</v>
      </c>
      <c r="W86" s="169">
        <f t="shared" si="64"/>
        <v>172.5</v>
      </c>
      <c r="X86" s="166">
        <f t="shared" si="65"/>
        <v>172.5</v>
      </c>
      <c r="Y86" s="170"/>
      <c r="Z86" s="170"/>
      <c r="AA86" s="166">
        <v>4.79</v>
      </c>
      <c r="AB86" s="166">
        <f t="shared" si="66"/>
        <v>0</v>
      </c>
      <c r="AC86" s="166">
        <f t="shared" si="67"/>
        <v>0</v>
      </c>
      <c r="AD86" s="166">
        <f t="shared" si="68"/>
        <v>0.39916666666666667</v>
      </c>
      <c r="AE86" s="171">
        <f t="shared" si="69"/>
        <v>0.39900000000000002</v>
      </c>
      <c r="AF86" s="166">
        <f t="shared" si="70"/>
        <v>9.1769999999999996</v>
      </c>
      <c r="AG86" s="171">
        <f t="shared" si="71"/>
        <v>9.18</v>
      </c>
      <c r="AI86" s="171">
        <f t="shared" si="75"/>
        <v>172.5</v>
      </c>
      <c r="AK86" s="166">
        <f t="shared" si="72"/>
        <v>172.5</v>
      </c>
      <c r="AM86" s="166">
        <f t="shared" si="17"/>
        <v>172.5</v>
      </c>
      <c r="AO86" s="166">
        <f t="shared" si="73"/>
        <v>172.5</v>
      </c>
      <c r="AQ86" s="172"/>
    </row>
    <row r="87" spans="1:43" ht="18.75" customHeight="1" x14ac:dyDescent="0.25">
      <c r="A87" s="115" t="s">
        <v>2918</v>
      </c>
      <c r="B87" s="116"/>
      <c r="C87" s="117" t="s">
        <v>2919</v>
      </c>
      <c r="D87" s="118">
        <v>310</v>
      </c>
      <c r="E87" s="119" t="s">
        <v>158</v>
      </c>
      <c r="F87" s="119">
        <v>12</v>
      </c>
      <c r="G87" s="120">
        <f t="shared" si="32"/>
        <v>172.5</v>
      </c>
      <c r="H87" s="121"/>
      <c r="I87" s="122">
        <f t="shared" si="60"/>
        <v>0</v>
      </c>
      <c r="J87" s="123">
        <f t="shared" si="61"/>
        <v>0</v>
      </c>
      <c r="K87" s="124"/>
      <c r="L87" s="125">
        <v>4673759127364</v>
      </c>
      <c r="M87" s="125">
        <v>4673759127371</v>
      </c>
      <c r="P87" s="192">
        <f t="shared" si="74"/>
        <v>0</v>
      </c>
      <c r="Q87" s="163" t="str">
        <f t="shared" si="59"/>
        <v>-</v>
      </c>
      <c r="R87" s="166">
        <v>138</v>
      </c>
      <c r="S87" s="167"/>
      <c r="T87" s="168">
        <v>1.25</v>
      </c>
      <c r="U87" s="168">
        <f t="shared" si="62"/>
        <v>172.5</v>
      </c>
      <c r="V87" s="166">
        <f t="shared" si="63"/>
        <v>0</v>
      </c>
      <c r="W87" s="169">
        <f t="shared" si="64"/>
        <v>172.5</v>
      </c>
      <c r="X87" s="166">
        <f t="shared" si="65"/>
        <v>172.5</v>
      </c>
      <c r="Y87" s="170"/>
      <c r="Z87" s="170"/>
      <c r="AA87" s="166">
        <v>4.79</v>
      </c>
      <c r="AB87" s="166">
        <f t="shared" si="66"/>
        <v>0</v>
      </c>
      <c r="AC87" s="166">
        <f t="shared" si="67"/>
        <v>0</v>
      </c>
      <c r="AD87" s="166">
        <f t="shared" si="68"/>
        <v>0.39916666666666667</v>
      </c>
      <c r="AE87" s="171">
        <f t="shared" si="69"/>
        <v>0.39900000000000002</v>
      </c>
      <c r="AF87" s="166">
        <f t="shared" si="70"/>
        <v>9.1769999999999996</v>
      </c>
      <c r="AG87" s="171">
        <f t="shared" si="71"/>
        <v>9.18</v>
      </c>
      <c r="AI87" s="171">
        <f t="shared" si="75"/>
        <v>172.5</v>
      </c>
      <c r="AK87" s="166">
        <f t="shared" si="72"/>
        <v>172.5</v>
      </c>
      <c r="AM87" s="166">
        <f t="shared" ref="AM87:AM171" si="76">IF($AD$4,X87-($AM$7/100*X87),X87)</f>
        <v>172.5</v>
      </c>
      <c r="AO87" s="166">
        <f t="shared" si="73"/>
        <v>172.5</v>
      </c>
      <c r="AQ87" s="172"/>
    </row>
    <row r="88" spans="1:43" ht="18.75" customHeight="1" x14ac:dyDescent="0.25">
      <c r="A88" s="115" t="s">
        <v>2920</v>
      </c>
      <c r="B88" s="116"/>
      <c r="C88" s="117" t="s">
        <v>2921</v>
      </c>
      <c r="D88" s="118">
        <v>310</v>
      </c>
      <c r="E88" s="119" t="s">
        <v>158</v>
      </c>
      <c r="F88" s="119">
        <v>12</v>
      </c>
      <c r="G88" s="120">
        <f t="shared" si="32"/>
        <v>172.5</v>
      </c>
      <c r="H88" s="121"/>
      <c r="I88" s="122">
        <f t="shared" si="60"/>
        <v>0</v>
      </c>
      <c r="J88" s="123">
        <f t="shared" si="61"/>
        <v>0</v>
      </c>
      <c r="K88" s="124"/>
      <c r="L88" s="125">
        <v>4673759127289</v>
      </c>
      <c r="M88" s="125">
        <v>4673759127296</v>
      </c>
      <c r="P88" s="192">
        <f t="shared" si="74"/>
        <v>0</v>
      </c>
      <c r="Q88" s="163" t="str">
        <f t="shared" si="59"/>
        <v>-</v>
      </c>
      <c r="R88" s="166">
        <v>138</v>
      </c>
      <c r="S88" s="167"/>
      <c r="T88" s="168">
        <v>1.25</v>
      </c>
      <c r="U88" s="168">
        <f t="shared" si="62"/>
        <v>172.5</v>
      </c>
      <c r="V88" s="166">
        <f t="shared" si="63"/>
        <v>0</v>
      </c>
      <c r="W88" s="169">
        <f t="shared" si="64"/>
        <v>172.5</v>
      </c>
      <c r="X88" s="166">
        <f t="shared" si="65"/>
        <v>172.5</v>
      </c>
      <c r="Y88" s="170"/>
      <c r="Z88" s="170"/>
      <c r="AA88" s="166">
        <v>4.79</v>
      </c>
      <c r="AB88" s="166">
        <f t="shared" si="66"/>
        <v>0</v>
      </c>
      <c r="AC88" s="166">
        <f t="shared" si="67"/>
        <v>0</v>
      </c>
      <c r="AD88" s="166">
        <f t="shared" si="68"/>
        <v>0.39916666666666667</v>
      </c>
      <c r="AE88" s="171">
        <f t="shared" si="69"/>
        <v>0.39900000000000002</v>
      </c>
      <c r="AF88" s="166">
        <f t="shared" si="70"/>
        <v>9.1769999999999996</v>
      </c>
      <c r="AG88" s="171">
        <f t="shared" si="71"/>
        <v>9.18</v>
      </c>
      <c r="AI88" s="171">
        <f t="shared" si="75"/>
        <v>172.5</v>
      </c>
      <c r="AK88" s="166">
        <f t="shared" si="72"/>
        <v>172.5</v>
      </c>
      <c r="AM88" s="166">
        <f t="shared" si="76"/>
        <v>172.5</v>
      </c>
      <c r="AO88" s="166">
        <f t="shared" si="73"/>
        <v>172.5</v>
      </c>
      <c r="AQ88" s="172"/>
    </row>
    <row r="89" spans="1:43" ht="18.75" customHeight="1" x14ac:dyDescent="0.25">
      <c r="A89" s="115" t="s">
        <v>3206</v>
      </c>
      <c r="B89" s="116"/>
      <c r="C89" s="117" t="s">
        <v>2923</v>
      </c>
      <c r="D89" s="118">
        <v>310</v>
      </c>
      <c r="E89" s="119" t="s">
        <v>158</v>
      </c>
      <c r="F89" s="119">
        <v>12</v>
      </c>
      <c r="G89" s="120">
        <f t="shared" si="32"/>
        <v>155</v>
      </c>
      <c r="H89" s="121"/>
      <c r="I89" s="122">
        <f t="shared" si="60"/>
        <v>0</v>
      </c>
      <c r="J89" s="123">
        <f t="shared" si="61"/>
        <v>0</v>
      </c>
      <c r="K89" s="124"/>
      <c r="L89" s="125">
        <v>4673759127302</v>
      </c>
      <c r="M89" s="125">
        <v>4673759127319</v>
      </c>
      <c r="P89" s="192">
        <f t="shared" si="74"/>
        <v>0</v>
      </c>
      <c r="Q89" s="163" t="str">
        <f t="shared" si="59"/>
        <v>-</v>
      </c>
      <c r="R89" s="166">
        <v>124</v>
      </c>
      <c r="S89" s="167"/>
      <c r="T89" s="168">
        <v>1.25</v>
      </c>
      <c r="U89" s="168">
        <f t="shared" si="62"/>
        <v>155</v>
      </c>
      <c r="V89" s="166">
        <f t="shared" si="63"/>
        <v>0</v>
      </c>
      <c r="W89" s="169">
        <f t="shared" si="64"/>
        <v>155</v>
      </c>
      <c r="X89" s="166">
        <f t="shared" si="65"/>
        <v>155</v>
      </c>
      <c r="Y89" s="170"/>
      <c r="Z89" s="170"/>
      <c r="AA89" s="166">
        <v>4.79</v>
      </c>
      <c r="AB89" s="166">
        <f t="shared" si="66"/>
        <v>0</v>
      </c>
      <c r="AC89" s="166">
        <f t="shared" si="67"/>
        <v>0</v>
      </c>
      <c r="AD89" s="166">
        <f t="shared" si="68"/>
        <v>0.39916666666666667</v>
      </c>
      <c r="AE89" s="171">
        <f t="shared" si="69"/>
        <v>0.39900000000000002</v>
      </c>
      <c r="AF89" s="166">
        <f t="shared" si="70"/>
        <v>9.1769999999999996</v>
      </c>
      <c r="AG89" s="171">
        <f t="shared" si="71"/>
        <v>9.18</v>
      </c>
      <c r="AI89" s="171">
        <f t="shared" si="75"/>
        <v>155</v>
      </c>
      <c r="AK89" s="166">
        <f t="shared" si="72"/>
        <v>155</v>
      </c>
      <c r="AM89" s="166">
        <f t="shared" si="76"/>
        <v>155</v>
      </c>
      <c r="AO89" s="166">
        <f t="shared" si="73"/>
        <v>155</v>
      </c>
      <c r="AQ89" s="172"/>
    </row>
    <row r="90" spans="1:43" ht="18.75" customHeight="1" x14ac:dyDescent="0.25">
      <c r="A90" s="115" t="s">
        <v>2924</v>
      </c>
      <c r="B90" s="116"/>
      <c r="C90" s="117" t="s">
        <v>3446</v>
      </c>
      <c r="D90" s="118">
        <v>310</v>
      </c>
      <c r="E90" s="119" t="s">
        <v>158</v>
      </c>
      <c r="F90" s="119">
        <v>12</v>
      </c>
      <c r="G90" s="120">
        <f t="shared" si="32"/>
        <v>172.5</v>
      </c>
      <c r="H90" s="121"/>
      <c r="I90" s="122">
        <f t="shared" si="60"/>
        <v>0</v>
      </c>
      <c r="J90" s="123">
        <f t="shared" si="61"/>
        <v>0</v>
      </c>
      <c r="K90" s="124"/>
      <c r="L90" s="125">
        <v>4673768182729</v>
      </c>
      <c r="M90" s="125">
        <v>4673768182736</v>
      </c>
      <c r="P90" s="192">
        <f t="shared" si="74"/>
        <v>0</v>
      </c>
      <c r="Q90" s="163" t="str">
        <f t="shared" si="59"/>
        <v>-</v>
      </c>
      <c r="R90" s="166">
        <v>138</v>
      </c>
      <c r="S90" s="167"/>
      <c r="T90" s="168">
        <v>1.25</v>
      </c>
      <c r="U90" s="168">
        <f t="shared" si="62"/>
        <v>172.5</v>
      </c>
      <c r="V90" s="166">
        <f t="shared" si="63"/>
        <v>0</v>
      </c>
      <c r="W90" s="169">
        <f t="shared" si="64"/>
        <v>172.5</v>
      </c>
      <c r="X90" s="166">
        <f t="shared" si="65"/>
        <v>172.5</v>
      </c>
      <c r="Y90" s="170"/>
      <c r="Z90" s="170"/>
      <c r="AA90" s="166">
        <v>4.79</v>
      </c>
      <c r="AB90" s="166">
        <f t="shared" si="66"/>
        <v>0</v>
      </c>
      <c r="AC90" s="166">
        <f t="shared" si="67"/>
        <v>0</v>
      </c>
      <c r="AD90" s="166">
        <f t="shared" si="68"/>
        <v>0.39916666666666667</v>
      </c>
      <c r="AE90" s="171">
        <f t="shared" si="69"/>
        <v>0.39900000000000002</v>
      </c>
      <c r="AF90" s="166">
        <f t="shared" si="70"/>
        <v>9.1769999999999996</v>
      </c>
      <c r="AG90" s="171">
        <f t="shared" si="71"/>
        <v>9.18</v>
      </c>
      <c r="AI90" s="171">
        <f t="shared" si="75"/>
        <v>172.5</v>
      </c>
      <c r="AK90" s="166">
        <f t="shared" si="72"/>
        <v>172.5</v>
      </c>
      <c r="AM90" s="166">
        <f t="shared" si="76"/>
        <v>172.5</v>
      </c>
      <c r="AO90" s="166">
        <f t="shared" si="73"/>
        <v>172.5</v>
      </c>
      <c r="AQ90" s="172"/>
    </row>
    <row r="91" spans="1:43" ht="18.75" customHeight="1" x14ac:dyDescent="0.25">
      <c r="A91" s="115" t="s">
        <v>2925</v>
      </c>
      <c r="B91" s="116"/>
      <c r="C91" s="117" t="s">
        <v>3422</v>
      </c>
      <c r="D91" s="118">
        <v>310</v>
      </c>
      <c r="E91" s="119" t="s">
        <v>158</v>
      </c>
      <c r="F91" s="119">
        <v>12</v>
      </c>
      <c r="G91" s="120">
        <f t="shared" si="32"/>
        <v>172.5</v>
      </c>
      <c r="H91" s="121"/>
      <c r="I91" s="122">
        <f t="shared" si="60"/>
        <v>0</v>
      </c>
      <c r="J91" s="123">
        <f t="shared" si="61"/>
        <v>0</v>
      </c>
      <c r="K91" s="124"/>
      <c r="L91" s="125">
        <v>4673768182743</v>
      </c>
      <c r="M91" s="125">
        <v>4673768182750</v>
      </c>
      <c r="P91" s="192">
        <f t="shared" si="74"/>
        <v>0</v>
      </c>
      <c r="Q91" s="163" t="str">
        <f t="shared" si="59"/>
        <v>-</v>
      </c>
      <c r="R91" s="166">
        <v>138</v>
      </c>
      <c r="S91" s="167"/>
      <c r="T91" s="168">
        <v>1.25</v>
      </c>
      <c r="U91" s="168">
        <f t="shared" si="62"/>
        <v>172.5</v>
      </c>
      <c r="V91" s="166">
        <f t="shared" si="63"/>
        <v>0</v>
      </c>
      <c r="W91" s="169">
        <f t="shared" si="64"/>
        <v>172.5</v>
      </c>
      <c r="X91" s="166">
        <f t="shared" si="65"/>
        <v>172.5</v>
      </c>
      <c r="Y91" s="170"/>
      <c r="Z91" s="170"/>
      <c r="AA91" s="166">
        <v>4.79</v>
      </c>
      <c r="AB91" s="166">
        <f t="shared" si="66"/>
        <v>0</v>
      </c>
      <c r="AC91" s="166">
        <f t="shared" si="67"/>
        <v>0</v>
      </c>
      <c r="AD91" s="166">
        <f t="shared" si="68"/>
        <v>0.39916666666666667</v>
      </c>
      <c r="AE91" s="171">
        <f t="shared" si="69"/>
        <v>0.39900000000000002</v>
      </c>
      <c r="AF91" s="166">
        <f t="shared" si="70"/>
        <v>9.1769999999999996</v>
      </c>
      <c r="AG91" s="171">
        <f t="shared" si="71"/>
        <v>9.18</v>
      </c>
      <c r="AI91" s="171">
        <f t="shared" si="75"/>
        <v>172.5</v>
      </c>
      <c r="AK91" s="166">
        <f t="shared" si="72"/>
        <v>172.5</v>
      </c>
      <c r="AM91" s="166">
        <f t="shared" si="76"/>
        <v>172.5</v>
      </c>
      <c r="AO91" s="166">
        <f t="shared" si="73"/>
        <v>172.5</v>
      </c>
      <c r="AQ91" s="172"/>
    </row>
    <row r="92" spans="1:43" ht="18.75" customHeight="1" x14ac:dyDescent="0.25">
      <c r="A92" s="115" t="s">
        <v>2926</v>
      </c>
      <c r="B92" s="116"/>
      <c r="C92" s="117" t="s">
        <v>3423</v>
      </c>
      <c r="D92" s="118">
        <v>310</v>
      </c>
      <c r="E92" s="119" t="s">
        <v>158</v>
      </c>
      <c r="F92" s="119">
        <v>12</v>
      </c>
      <c r="G92" s="120">
        <f t="shared" si="32"/>
        <v>172.5</v>
      </c>
      <c r="H92" s="121"/>
      <c r="I92" s="122">
        <f t="shared" si="60"/>
        <v>0</v>
      </c>
      <c r="J92" s="123">
        <f t="shared" si="61"/>
        <v>0</v>
      </c>
      <c r="K92" s="124"/>
      <c r="L92" s="125">
        <v>4673768182767</v>
      </c>
      <c r="M92" s="125">
        <v>4673768182774</v>
      </c>
      <c r="P92" s="192">
        <f t="shared" si="74"/>
        <v>0</v>
      </c>
      <c r="Q92" s="163" t="str">
        <f t="shared" si="59"/>
        <v>-</v>
      </c>
      <c r="R92" s="166">
        <v>138</v>
      </c>
      <c r="S92" s="167"/>
      <c r="T92" s="168">
        <v>1.25</v>
      </c>
      <c r="U92" s="168">
        <f t="shared" si="62"/>
        <v>172.5</v>
      </c>
      <c r="V92" s="166">
        <f t="shared" si="63"/>
        <v>0</v>
      </c>
      <c r="W92" s="169">
        <f t="shared" si="64"/>
        <v>172.5</v>
      </c>
      <c r="X92" s="166">
        <f t="shared" si="65"/>
        <v>172.5</v>
      </c>
      <c r="Y92" s="170"/>
      <c r="Z92" s="170"/>
      <c r="AA92" s="166">
        <v>4.79</v>
      </c>
      <c r="AB92" s="166">
        <f t="shared" si="66"/>
        <v>0</v>
      </c>
      <c r="AC92" s="166">
        <f t="shared" si="67"/>
        <v>0</v>
      </c>
      <c r="AD92" s="166">
        <f t="shared" si="68"/>
        <v>0.39916666666666667</v>
      </c>
      <c r="AE92" s="171">
        <f t="shared" si="69"/>
        <v>0.39900000000000002</v>
      </c>
      <c r="AF92" s="166">
        <f t="shared" si="70"/>
        <v>9.1769999999999996</v>
      </c>
      <c r="AG92" s="171">
        <f t="shared" si="71"/>
        <v>9.18</v>
      </c>
      <c r="AI92" s="171">
        <f t="shared" si="75"/>
        <v>172.5</v>
      </c>
      <c r="AK92" s="166">
        <f t="shared" si="72"/>
        <v>172.5</v>
      </c>
      <c r="AM92" s="166">
        <f t="shared" si="76"/>
        <v>172.5</v>
      </c>
      <c r="AO92" s="166">
        <f t="shared" si="73"/>
        <v>172.5</v>
      </c>
      <c r="AQ92" s="172"/>
    </row>
    <row r="93" spans="1:43" ht="18.75" customHeight="1" x14ac:dyDescent="0.25">
      <c r="A93" s="115" t="s">
        <v>2927</v>
      </c>
      <c r="B93" s="116"/>
      <c r="C93" s="117" t="s">
        <v>3447</v>
      </c>
      <c r="D93" s="118">
        <v>310</v>
      </c>
      <c r="E93" s="119" t="s">
        <v>158</v>
      </c>
      <c r="F93" s="119">
        <v>12</v>
      </c>
      <c r="G93" s="120">
        <f t="shared" si="32"/>
        <v>172.5</v>
      </c>
      <c r="H93" s="121"/>
      <c r="I93" s="122">
        <f t="shared" si="60"/>
        <v>0</v>
      </c>
      <c r="J93" s="123">
        <f t="shared" si="61"/>
        <v>0</v>
      </c>
      <c r="K93" s="124"/>
      <c r="L93" s="125">
        <v>4673768182804</v>
      </c>
      <c r="M93" s="125">
        <v>4673768182811</v>
      </c>
      <c r="P93" s="192">
        <f t="shared" si="74"/>
        <v>0</v>
      </c>
      <c r="Q93" s="163" t="str">
        <f t="shared" si="59"/>
        <v>-</v>
      </c>
      <c r="R93" s="166">
        <v>138</v>
      </c>
      <c r="S93" s="167"/>
      <c r="T93" s="168">
        <v>1.25</v>
      </c>
      <c r="U93" s="168">
        <f t="shared" si="62"/>
        <v>172.5</v>
      </c>
      <c r="V93" s="166">
        <f t="shared" si="63"/>
        <v>0</v>
      </c>
      <c r="W93" s="169">
        <f t="shared" si="64"/>
        <v>172.5</v>
      </c>
      <c r="X93" s="166">
        <f t="shared" si="65"/>
        <v>172.5</v>
      </c>
      <c r="Y93" s="170"/>
      <c r="Z93" s="170"/>
      <c r="AA93" s="166">
        <v>4.79</v>
      </c>
      <c r="AB93" s="166">
        <f t="shared" si="66"/>
        <v>0</v>
      </c>
      <c r="AC93" s="166">
        <f t="shared" si="67"/>
        <v>0</v>
      </c>
      <c r="AD93" s="166">
        <f t="shared" si="68"/>
        <v>0.39916666666666667</v>
      </c>
      <c r="AE93" s="171">
        <f t="shared" si="69"/>
        <v>0.39900000000000002</v>
      </c>
      <c r="AF93" s="166">
        <f t="shared" si="70"/>
        <v>9.1769999999999996</v>
      </c>
      <c r="AG93" s="171">
        <f t="shared" si="71"/>
        <v>9.18</v>
      </c>
      <c r="AI93" s="171">
        <f t="shared" si="75"/>
        <v>172.5</v>
      </c>
      <c r="AK93" s="166">
        <f t="shared" si="72"/>
        <v>172.5</v>
      </c>
      <c r="AM93" s="166">
        <f t="shared" si="76"/>
        <v>172.5</v>
      </c>
      <c r="AO93" s="166">
        <f t="shared" si="73"/>
        <v>172.5</v>
      </c>
      <c r="AQ93" s="172"/>
    </row>
    <row r="94" spans="1:43" ht="18.75" customHeight="1" x14ac:dyDescent="0.25">
      <c r="A94" s="115" t="s">
        <v>2928</v>
      </c>
      <c r="B94" s="116"/>
      <c r="C94" s="117" t="s">
        <v>3425</v>
      </c>
      <c r="D94" s="118">
        <v>310</v>
      </c>
      <c r="E94" s="119" t="s">
        <v>158</v>
      </c>
      <c r="F94" s="119">
        <v>12</v>
      </c>
      <c r="G94" s="120">
        <f t="shared" si="32"/>
        <v>172.5</v>
      </c>
      <c r="H94" s="121"/>
      <c r="I94" s="122">
        <f t="shared" si="60"/>
        <v>0</v>
      </c>
      <c r="J94" s="123">
        <f t="shared" si="61"/>
        <v>0</v>
      </c>
      <c r="K94" s="124"/>
      <c r="L94" s="125">
        <v>4673768182828</v>
      </c>
      <c r="M94" s="125">
        <v>4673768182835</v>
      </c>
      <c r="P94" s="192">
        <f t="shared" si="74"/>
        <v>0</v>
      </c>
      <c r="Q94" s="163" t="str">
        <f t="shared" si="59"/>
        <v>-</v>
      </c>
      <c r="R94" s="166">
        <v>138</v>
      </c>
      <c r="S94" s="167"/>
      <c r="T94" s="168">
        <v>1.25</v>
      </c>
      <c r="U94" s="168">
        <f t="shared" si="62"/>
        <v>172.5</v>
      </c>
      <c r="V94" s="166">
        <f t="shared" si="63"/>
        <v>0</v>
      </c>
      <c r="W94" s="169">
        <f t="shared" si="64"/>
        <v>172.5</v>
      </c>
      <c r="X94" s="166">
        <f t="shared" si="65"/>
        <v>172.5</v>
      </c>
      <c r="Y94" s="170"/>
      <c r="Z94" s="170"/>
      <c r="AA94" s="166">
        <v>4.79</v>
      </c>
      <c r="AB94" s="166">
        <f t="shared" si="66"/>
        <v>0</v>
      </c>
      <c r="AC94" s="166">
        <f t="shared" si="67"/>
        <v>0</v>
      </c>
      <c r="AD94" s="166">
        <f t="shared" si="68"/>
        <v>0.39916666666666667</v>
      </c>
      <c r="AE94" s="171">
        <f t="shared" si="69"/>
        <v>0.39900000000000002</v>
      </c>
      <c r="AF94" s="166">
        <f t="shared" si="70"/>
        <v>9.1769999999999996</v>
      </c>
      <c r="AG94" s="171">
        <f t="shared" si="71"/>
        <v>9.18</v>
      </c>
      <c r="AI94" s="171">
        <f t="shared" si="75"/>
        <v>172.5</v>
      </c>
      <c r="AK94" s="166">
        <f t="shared" si="72"/>
        <v>172.5</v>
      </c>
      <c r="AM94" s="166">
        <f t="shared" si="76"/>
        <v>172.5</v>
      </c>
      <c r="AO94" s="166">
        <f t="shared" si="73"/>
        <v>172.5</v>
      </c>
      <c r="AQ94" s="172"/>
    </row>
    <row r="95" spans="1:43" ht="18.75" customHeight="1" x14ac:dyDescent="0.25">
      <c r="A95" s="115" t="s">
        <v>2929</v>
      </c>
      <c r="B95" s="116"/>
      <c r="C95" s="117" t="s">
        <v>2930</v>
      </c>
      <c r="D95" s="118">
        <v>310</v>
      </c>
      <c r="E95" s="119" t="s">
        <v>158</v>
      </c>
      <c r="F95" s="119">
        <v>12</v>
      </c>
      <c r="G95" s="120">
        <f t="shared" si="32"/>
        <v>213.75</v>
      </c>
      <c r="H95" s="121"/>
      <c r="I95" s="122">
        <f t="shared" si="60"/>
        <v>0</v>
      </c>
      <c r="J95" s="123">
        <f t="shared" si="61"/>
        <v>0</v>
      </c>
      <c r="K95" s="124"/>
      <c r="L95" s="125">
        <v>4673759127388</v>
      </c>
      <c r="M95" s="125">
        <v>4673759127395</v>
      </c>
      <c r="P95" s="192">
        <f t="shared" si="74"/>
        <v>0</v>
      </c>
      <c r="Q95" s="163" t="str">
        <f t="shared" si="59"/>
        <v>-</v>
      </c>
      <c r="R95" s="166">
        <v>171</v>
      </c>
      <c r="S95" s="167"/>
      <c r="T95" s="168">
        <v>1.25</v>
      </c>
      <c r="U95" s="168">
        <f t="shared" si="62"/>
        <v>213.75</v>
      </c>
      <c r="V95" s="166">
        <f t="shared" si="63"/>
        <v>0</v>
      </c>
      <c r="W95" s="169">
        <f t="shared" si="64"/>
        <v>213.75</v>
      </c>
      <c r="X95" s="166">
        <f t="shared" si="65"/>
        <v>213.75</v>
      </c>
      <c r="Y95" s="170"/>
      <c r="Z95" s="170"/>
      <c r="AA95" s="166">
        <v>4.79</v>
      </c>
      <c r="AB95" s="166">
        <f t="shared" si="66"/>
        <v>0</v>
      </c>
      <c r="AC95" s="166">
        <f t="shared" si="67"/>
        <v>0</v>
      </c>
      <c r="AD95" s="166">
        <f t="shared" si="68"/>
        <v>0.39916666666666667</v>
      </c>
      <c r="AE95" s="171">
        <f t="shared" si="69"/>
        <v>0.39900000000000002</v>
      </c>
      <c r="AF95" s="166">
        <f t="shared" si="70"/>
        <v>9.1769999999999996</v>
      </c>
      <c r="AG95" s="171">
        <f t="shared" si="71"/>
        <v>9.18</v>
      </c>
      <c r="AI95" s="171">
        <f t="shared" si="75"/>
        <v>213.75</v>
      </c>
      <c r="AK95" s="166">
        <f t="shared" si="72"/>
        <v>213.75</v>
      </c>
      <c r="AM95" s="166">
        <f t="shared" si="76"/>
        <v>213.75</v>
      </c>
      <c r="AO95" s="166">
        <f t="shared" si="73"/>
        <v>213.75</v>
      </c>
      <c r="AQ95" s="172"/>
    </row>
    <row r="96" spans="1:43" ht="18.75" customHeight="1" x14ac:dyDescent="0.25">
      <c r="A96" s="115" t="s">
        <v>2931</v>
      </c>
      <c r="B96" s="116"/>
      <c r="C96" s="117" t="s">
        <v>2932</v>
      </c>
      <c r="D96" s="118">
        <v>310</v>
      </c>
      <c r="E96" s="119" t="s">
        <v>158</v>
      </c>
      <c r="F96" s="119">
        <v>12</v>
      </c>
      <c r="G96" s="120">
        <f t="shared" si="32"/>
        <v>193.75</v>
      </c>
      <c r="H96" s="121"/>
      <c r="I96" s="122">
        <f t="shared" si="60"/>
        <v>0</v>
      </c>
      <c r="J96" s="123">
        <f t="shared" si="61"/>
        <v>0</v>
      </c>
      <c r="K96" s="124"/>
      <c r="L96" s="125">
        <v>4673759126923</v>
      </c>
      <c r="M96" s="125">
        <v>4673759126930</v>
      </c>
      <c r="P96" s="192">
        <f t="shared" si="74"/>
        <v>0</v>
      </c>
      <c r="Q96" s="163" t="str">
        <f t="shared" si="59"/>
        <v>-</v>
      </c>
      <c r="R96" s="166">
        <v>155</v>
      </c>
      <c r="S96" s="167"/>
      <c r="T96" s="168">
        <v>1.25</v>
      </c>
      <c r="U96" s="168">
        <f t="shared" si="62"/>
        <v>193.75</v>
      </c>
      <c r="V96" s="166">
        <f t="shared" si="63"/>
        <v>0</v>
      </c>
      <c r="W96" s="169">
        <f t="shared" si="64"/>
        <v>193.75</v>
      </c>
      <c r="X96" s="166">
        <f t="shared" si="65"/>
        <v>193.75</v>
      </c>
      <c r="Y96" s="170"/>
      <c r="Z96" s="170"/>
      <c r="AA96" s="166">
        <v>4.79</v>
      </c>
      <c r="AB96" s="166">
        <f t="shared" si="66"/>
        <v>0</v>
      </c>
      <c r="AC96" s="166">
        <f t="shared" si="67"/>
        <v>0</v>
      </c>
      <c r="AD96" s="166">
        <f t="shared" si="68"/>
        <v>0.39916666666666667</v>
      </c>
      <c r="AE96" s="171">
        <f t="shared" si="69"/>
        <v>0.39900000000000002</v>
      </c>
      <c r="AF96" s="166">
        <f t="shared" si="70"/>
        <v>9.1769999999999996</v>
      </c>
      <c r="AG96" s="171">
        <f t="shared" si="71"/>
        <v>9.18</v>
      </c>
      <c r="AI96" s="171">
        <f t="shared" si="75"/>
        <v>193.75</v>
      </c>
      <c r="AK96" s="166">
        <f t="shared" si="72"/>
        <v>193.75</v>
      </c>
      <c r="AM96" s="166">
        <f t="shared" si="76"/>
        <v>193.75</v>
      </c>
      <c r="AO96" s="166">
        <f t="shared" si="73"/>
        <v>193.75</v>
      </c>
      <c r="AQ96" s="172"/>
    </row>
    <row r="97" spans="1:43" ht="18.75" customHeight="1" x14ac:dyDescent="0.25">
      <c r="A97" s="115" t="s">
        <v>2933</v>
      </c>
      <c r="B97" s="116"/>
      <c r="C97" s="117" t="s">
        <v>2934</v>
      </c>
      <c r="D97" s="118">
        <v>310</v>
      </c>
      <c r="E97" s="119" t="s">
        <v>158</v>
      </c>
      <c r="F97" s="119">
        <v>12</v>
      </c>
      <c r="G97" s="120">
        <f t="shared" si="32"/>
        <v>220</v>
      </c>
      <c r="H97" s="121"/>
      <c r="I97" s="122">
        <f t="shared" si="60"/>
        <v>0</v>
      </c>
      <c r="J97" s="123">
        <f t="shared" si="61"/>
        <v>0</v>
      </c>
      <c r="K97" s="124"/>
      <c r="L97" s="125">
        <v>4673759126824</v>
      </c>
      <c r="M97" s="125">
        <v>4673759126831</v>
      </c>
      <c r="P97" s="192">
        <f t="shared" si="74"/>
        <v>0</v>
      </c>
      <c r="Q97" s="163" t="str">
        <f t="shared" si="59"/>
        <v>-</v>
      </c>
      <c r="R97" s="166">
        <v>176</v>
      </c>
      <c r="S97" s="167"/>
      <c r="T97" s="168">
        <v>1.25</v>
      </c>
      <c r="U97" s="168">
        <f t="shared" si="62"/>
        <v>220</v>
      </c>
      <c r="V97" s="166">
        <f t="shared" si="63"/>
        <v>0</v>
      </c>
      <c r="W97" s="169">
        <f t="shared" si="64"/>
        <v>220</v>
      </c>
      <c r="X97" s="166">
        <f t="shared" si="65"/>
        <v>220</v>
      </c>
      <c r="Y97" s="170"/>
      <c r="Z97" s="170"/>
      <c r="AA97" s="166">
        <v>4.79</v>
      </c>
      <c r="AB97" s="166">
        <f t="shared" si="66"/>
        <v>0</v>
      </c>
      <c r="AC97" s="166">
        <f t="shared" si="67"/>
        <v>0</v>
      </c>
      <c r="AD97" s="166">
        <f t="shared" si="68"/>
        <v>0.39916666666666667</v>
      </c>
      <c r="AE97" s="171">
        <f t="shared" si="69"/>
        <v>0.39900000000000002</v>
      </c>
      <c r="AF97" s="166">
        <f t="shared" si="70"/>
        <v>9.1769999999999996</v>
      </c>
      <c r="AG97" s="171">
        <f t="shared" si="71"/>
        <v>9.18</v>
      </c>
      <c r="AI97" s="171">
        <f t="shared" si="75"/>
        <v>220</v>
      </c>
      <c r="AK97" s="166">
        <f t="shared" si="72"/>
        <v>220</v>
      </c>
      <c r="AM97" s="166">
        <f t="shared" si="76"/>
        <v>220</v>
      </c>
      <c r="AO97" s="166">
        <f t="shared" si="73"/>
        <v>220</v>
      </c>
      <c r="AQ97" s="172"/>
    </row>
    <row r="98" spans="1:43" ht="18.75" customHeight="1" x14ac:dyDescent="0.25">
      <c r="A98" s="115" t="s">
        <v>2935</v>
      </c>
      <c r="B98" s="116"/>
      <c r="C98" s="117" t="s">
        <v>2936</v>
      </c>
      <c r="D98" s="118">
        <v>310</v>
      </c>
      <c r="E98" s="119" t="s">
        <v>158</v>
      </c>
      <c r="F98" s="119">
        <v>12</v>
      </c>
      <c r="G98" s="120">
        <f t="shared" si="32"/>
        <v>192.5</v>
      </c>
      <c r="H98" s="121"/>
      <c r="I98" s="122">
        <f t="shared" si="60"/>
        <v>0</v>
      </c>
      <c r="J98" s="123">
        <f t="shared" si="61"/>
        <v>0</v>
      </c>
      <c r="K98" s="124"/>
      <c r="L98" s="125">
        <v>4673759126848</v>
      </c>
      <c r="M98" s="125">
        <v>4673759126855</v>
      </c>
      <c r="P98" s="192">
        <f t="shared" si="74"/>
        <v>0</v>
      </c>
      <c r="Q98" s="163" t="str">
        <f t="shared" si="59"/>
        <v>-</v>
      </c>
      <c r="R98" s="166">
        <v>154</v>
      </c>
      <c r="S98" s="167"/>
      <c r="T98" s="168">
        <v>1.25</v>
      </c>
      <c r="U98" s="168">
        <f t="shared" si="62"/>
        <v>192.5</v>
      </c>
      <c r="V98" s="166">
        <f t="shared" si="63"/>
        <v>0</v>
      </c>
      <c r="W98" s="169">
        <f t="shared" si="64"/>
        <v>192.5</v>
      </c>
      <c r="X98" s="166">
        <f t="shared" si="65"/>
        <v>192.5</v>
      </c>
      <c r="Y98" s="170"/>
      <c r="Z98" s="170"/>
      <c r="AA98" s="166">
        <v>4.79</v>
      </c>
      <c r="AB98" s="166">
        <f t="shared" si="66"/>
        <v>0</v>
      </c>
      <c r="AC98" s="166">
        <f t="shared" si="67"/>
        <v>0</v>
      </c>
      <c r="AD98" s="166">
        <f t="shared" si="68"/>
        <v>0.39916666666666667</v>
      </c>
      <c r="AE98" s="171">
        <f t="shared" si="69"/>
        <v>0.39900000000000002</v>
      </c>
      <c r="AF98" s="166">
        <f t="shared" si="70"/>
        <v>9.1769999999999996</v>
      </c>
      <c r="AG98" s="171">
        <f t="shared" si="71"/>
        <v>9.18</v>
      </c>
      <c r="AI98" s="171">
        <f t="shared" si="75"/>
        <v>192.5</v>
      </c>
      <c r="AK98" s="166">
        <f t="shared" si="72"/>
        <v>192.5</v>
      </c>
      <c r="AM98" s="166">
        <f t="shared" si="76"/>
        <v>192.5</v>
      </c>
      <c r="AO98" s="166">
        <f t="shared" si="73"/>
        <v>192.5</v>
      </c>
      <c r="AQ98" s="172"/>
    </row>
    <row r="99" spans="1:43" ht="18.75" customHeight="1" x14ac:dyDescent="0.25">
      <c r="A99" s="115" t="s">
        <v>2937</v>
      </c>
      <c r="B99" s="116"/>
      <c r="C99" s="117" t="s">
        <v>2938</v>
      </c>
      <c r="D99" s="118">
        <v>310</v>
      </c>
      <c r="E99" s="119" t="s">
        <v>158</v>
      </c>
      <c r="F99" s="119">
        <v>12</v>
      </c>
      <c r="G99" s="120">
        <f t="shared" si="32"/>
        <v>192.5</v>
      </c>
      <c r="H99" s="121"/>
      <c r="I99" s="122">
        <f t="shared" si="60"/>
        <v>0</v>
      </c>
      <c r="J99" s="123">
        <f t="shared" si="61"/>
        <v>0</v>
      </c>
      <c r="K99" s="124"/>
      <c r="L99" s="125">
        <v>4673759127081</v>
      </c>
      <c r="M99" s="125">
        <v>4673759127098</v>
      </c>
      <c r="P99" s="192">
        <f t="shared" si="74"/>
        <v>0</v>
      </c>
      <c r="Q99" s="163" t="str">
        <f t="shared" si="59"/>
        <v>-</v>
      </c>
      <c r="R99" s="166">
        <v>154</v>
      </c>
      <c r="S99" s="167"/>
      <c r="T99" s="168">
        <v>1.25</v>
      </c>
      <c r="U99" s="168">
        <f t="shared" si="62"/>
        <v>192.5</v>
      </c>
      <c r="V99" s="166">
        <f t="shared" si="63"/>
        <v>0</v>
      </c>
      <c r="W99" s="169">
        <f t="shared" si="64"/>
        <v>192.5</v>
      </c>
      <c r="X99" s="166">
        <f t="shared" si="65"/>
        <v>192.5</v>
      </c>
      <c r="Y99" s="170"/>
      <c r="Z99" s="170"/>
      <c r="AA99" s="166">
        <v>4.79</v>
      </c>
      <c r="AB99" s="166">
        <f t="shared" si="66"/>
        <v>0</v>
      </c>
      <c r="AC99" s="166">
        <f t="shared" si="67"/>
        <v>0</v>
      </c>
      <c r="AD99" s="166">
        <f t="shared" si="68"/>
        <v>0.39916666666666667</v>
      </c>
      <c r="AE99" s="171">
        <f t="shared" si="69"/>
        <v>0.39900000000000002</v>
      </c>
      <c r="AF99" s="166">
        <f t="shared" si="70"/>
        <v>9.1769999999999996</v>
      </c>
      <c r="AG99" s="171">
        <f t="shared" si="71"/>
        <v>9.18</v>
      </c>
      <c r="AI99" s="171">
        <f t="shared" si="75"/>
        <v>192.5</v>
      </c>
      <c r="AK99" s="166">
        <f t="shared" si="72"/>
        <v>192.5</v>
      </c>
      <c r="AM99" s="166">
        <f t="shared" si="76"/>
        <v>192.5</v>
      </c>
      <c r="AO99" s="166">
        <f t="shared" si="73"/>
        <v>192.5</v>
      </c>
      <c r="AQ99" s="172"/>
    </row>
    <row r="100" spans="1:43" ht="18.75" customHeight="1" x14ac:dyDescent="0.25">
      <c r="A100" s="115" t="s">
        <v>2939</v>
      </c>
      <c r="B100" s="116"/>
      <c r="C100" s="117" t="s">
        <v>2940</v>
      </c>
      <c r="D100" s="118">
        <v>310</v>
      </c>
      <c r="E100" s="119" t="s">
        <v>158</v>
      </c>
      <c r="F100" s="119">
        <v>12</v>
      </c>
      <c r="G100" s="120">
        <f t="shared" si="32"/>
        <v>192.5</v>
      </c>
      <c r="H100" s="121"/>
      <c r="I100" s="122">
        <f t="shared" si="60"/>
        <v>0</v>
      </c>
      <c r="J100" s="123">
        <f t="shared" si="61"/>
        <v>0</v>
      </c>
      <c r="K100" s="124"/>
      <c r="L100" s="125">
        <v>4673759127029</v>
      </c>
      <c r="M100" s="125">
        <v>4673759127036</v>
      </c>
      <c r="P100" s="192">
        <f t="shared" si="74"/>
        <v>0</v>
      </c>
      <c r="Q100" s="163" t="str">
        <f t="shared" si="59"/>
        <v>-</v>
      </c>
      <c r="R100" s="166">
        <v>154</v>
      </c>
      <c r="S100" s="167"/>
      <c r="T100" s="168">
        <v>1.25</v>
      </c>
      <c r="U100" s="168">
        <f t="shared" si="62"/>
        <v>192.5</v>
      </c>
      <c r="V100" s="166">
        <f t="shared" si="63"/>
        <v>0</v>
      </c>
      <c r="W100" s="169">
        <f t="shared" si="64"/>
        <v>192.5</v>
      </c>
      <c r="X100" s="166">
        <f t="shared" si="65"/>
        <v>192.5</v>
      </c>
      <c r="Y100" s="170"/>
      <c r="Z100" s="170"/>
      <c r="AA100" s="166">
        <v>4.79</v>
      </c>
      <c r="AB100" s="166">
        <f t="shared" si="66"/>
        <v>0</v>
      </c>
      <c r="AC100" s="166">
        <f t="shared" si="67"/>
        <v>0</v>
      </c>
      <c r="AD100" s="166">
        <f t="shared" si="68"/>
        <v>0.39916666666666667</v>
      </c>
      <c r="AE100" s="171">
        <f t="shared" si="69"/>
        <v>0.39900000000000002</v>
      </c>
      <c r="AF100" s="166">
        <f t="shared" si="70"/>
        <v>9.1769999999999996</v>
      </c>
      <c r="AG100" s="171">
        <f t="shared" si="71"/>
        <v>9.18</v>
      </c>
      <c r="AI100" s="171">
        <f t="shared" si="75"/>
        <v>192.5</v>
      </c>
      <c r="AK100" s="166">
        <f t="shared" si="72"/>
        <v>192.5</v>
      </c>
      <c r="AM100" s="166">
        <f t="shared" si="76"/>
        <v>192.5</v>
      </c>
      <c r="AO100" s="166">
        <f t="shared" si="73"/>
        <v>192.5</v>
      </c>
      <c r="AQ100" s="172"/>
    </row>
    <row r="101" spans="1:43" ht="18.75" customHeight="1" x14ac:dyDescent="0.25">
      <c r="A101" s="115" t="s">
        <v>2941</v>
      </c>
      <c r="B101" s="116"/>
      <c r="C101" s="117" t="s">
        <v>2942</v>
      </c>
      <c r="D101" s="118">
        <v>310</v>
      </c>
      <c r="E101" s="119" t="s">
        <v>158</v>
      </c>
      <c r="F101" s="119">
        <v>12</v>
      </c>
      <c r="G101" s="120">
        <f t="shared" si="32"/>
        <v>192.5</v>
      </c>
      <c r="H101" s="121"/>
      <c r="I101" s="122">
        <f t="shared" si="60"/>
        <v>0</v>
      </c>
      <c r="J101" s="123">
        <f t="shared" si="61"/>
        <v>0</v>
      </c>
      <c r="K101" s="124"/>
      <c r="L101" s="125">
        <v>4673759127043</v>
      </c>
      <c r="M101" s="125">
        <v>4673759127050</v>
      </c>
      <c r="P101" s="192">
        <f t="shared" si="74"/>
        <v>0</v>
      </c>
      <c r="Q101" s="163" t="str">
        <f t="shared" si="59"/>
        <v>-</v>
      </c>
      <c r="R101" s="166">
        <v>154</v>
      </c>
      <c r="S101" s="167"/>
      <c r="T101" s="168">
        <v>1.25</v>
      </c>
      <c r="U101" s="168">
        <f t="shared" si="62"/>
        <v>192.5</v>
      </c>
      <c r="V101" s="166">
        <f t="shared" si="63"/>
        <v>0</v>
      </c>
      <c r="W101" s="169">
        <f t="shared" si="64"/>
        <v>192.5</v>
      </c>
      <c r="X101" s="166">
        <f t="shared" si="65"/>
        <v>192.5</v>
      </c>
      <c r="Y101" s="170"/>
      <c r="Z101" s="170"/>
      <c r="AA101" s="166">
        <v>4.79</v>
      </c>
      <c r="AB101" s="166">
        <f t="shared" si="66"/>
        <v>0</v>
      </c>
      <c r="AC101" s="166">
        <f t="shared" si="67"/>
        <v>0</v>
      </c>
      <c r="AD101" s="166">
        <f t="shared" si="68"/>
        <v>0.39916666666666667</v>
      </c>
      <c r="AE101" s="171">
        <f t="shared" si="69"/>
        <v>0.39900000000000002</v>
      </c>
      <c r="AF101" s="166">
        <f t="shared" si="70"/>
        <v>9.1769999999999996</v>
      </c>
      <c r="AG101" s="171">
        <f t="shared" si="71"/>
        <v>9.18</v>
      </c>
      <c r="AI101" s="171">
        <f t="shared" si="75"/>
        <v>192.5</v>
      </c>
      <c r="AK101" s="166">
        <f t="shared" si="72"/>
        <v>192.5</v>
      </c>
      <c r="AM101" s="166">
        <f t="shared" si="76"/>
        <v>192.5</v>
      </c>
      <c r="AO101" s="166">
        <f t="shared" si="73"/>
        <v>192.5</v>
      </c>
      <c r="AQ101" s="172"/>
    </row>
    <row r="102" spans="1:43" ht="18.75" customHeight="1" x14ac:dyDescent="0.25">
      <c r="A102" s="115" t="s">
        <v>2943</v>
      </c>
      <c r="B102" s="116"/>
      <c r="C102" s="117" t="s">
        <v>2944</v>
      </c>
      <c r="D102" s="118">
        <v>310</v>
      </c>
      <c r="E102" s="119" t="s">
        <v>158</v>
      </c>
      <c r="F102" s="119">
        <v>12</v>
      </c>
      <c r="G102" s="120">
        <f t="shared" si="32"/>
        <v>192.5</v>
      </c>
      <c r="H102" s="121"/>
      <c r="I102" s="122">
        <f t="shared" si="60"/>
        <v>0</v>
      </c>
      <c r="J102" s="123">
        <f t="shared" si="61"/>
        <v>0</v>
      </c>
      <c r="K102" s="124"/>
      <c r="L102" s="125">
        <v>4673759127128</v>
      </c>
      <c r="M102" s="125">
        <v>4673759127135</v>
      </c>
      <c r="P102" s="192">
        <f t="shared" si="74"/>
        <v>0</v>
      </c>
      <c r="Q102" s="163" t="str">
        <f t="shared" si="59"/>
        <v>-</v>
      </c>
      <c r="R102" s="166">
        <v>154</v>
      </c>
      <c r="S102" s="167"/>
      <c r="T102" s="168">
        <v>1.25</v>
      </c>
      <c r="U102" s="168">
        <f t="shared" si="62"/>
        <v>192.5</v>
      </c>
      <c r="V102" s="166">
        <f t="shared" si="63"/>
        <v>0</v>
      </c>
      <c r="W102" s="169">
        <f t="shared" si="64"/>
        <v>192.5</v>
      </c>
      <c r="X102" s="166">
        <f t="shared" si="65"/>
        <v>192.5</v>
      </c>
      <c r="Y102" s="170"/>
      <c r="Z102" s="170"/>
      <c r="AA102" s="166">
        <v>4.79</v>
      </c>
      <c r="AB102" s="166">
        <f t="shared" si="66"/>
        <v>0</v>
      </c>
      <c r="AC102" s="166">
        <f t="shared" si="67"/>
        <v>0</v>
      </c>
      <c r="AD102" s="166">
        <f t="shared" si="68"/>
        <v>0.39916666666666667</v>
      </c>
      <c r="AE102" s="171">
        <f t="shared" si="69"/>
        <v>0.39900000000000002</v>
      </c>
      <c r="AF102" s="166">
        <f t="shared" si="70"/>
        <v>9.1769999999999996</v>
      </c>
      <c r="AG102" s="171">
        <f t="shared" si="71"/>
        <v>9.18</v>
      </c>
      <c r="AI102" s="171">
        <f t="shared" si="75"/>
        <v>192.5</v>
      </c>
      <c r="AK102" s="166">
        <f t="shared" si="72"/>
        <v>192.5</v>
      </c>
      <c r="AM102" s="166">
        <f t="shared" si="76"/>
        <v>192.5</v>
      </c>
      <c r="AO102" s="166">
        <f t="shared" si="73"/>
        <v>192.5</v>
      </c>
      <c r="AQ102" s="172"/>
    </row>
    <row r="103" spans="1:43" ht="18.75" customHeight="1" x14ac:dyDescent="0.25">
      <c r="A103" s="115" t="s">
        <v>2945</v>
      </c>
      <c r="B103" s="116"/>
      <c r="C103" s="117" t="s">
        <v>2946</v>
      </c>
      <c r="D103" s="118">
        <v>310</v>
      </c>
      <c r="E103" s="119" t="s">
        <v>158</v>
      </c>
      <c r="F103" s="119">
        <v>12</v>
      </c>
      <c r="G103" s="120">
        <f t="shared" si="32"/>
        <v>192.5</v>
      </c>
      <c r="H103" s="121"/>
      <c r="I103" s="122">
        <f t="shared" si="60"/>
        <v>0</v>
      </c>
      <c r="J103" s="123">
        <f t="shared" si="61"/>
        <v>0</v>
      </c>
      <c r="K103" s="124"/>
      <c r="L103" s="125">
        <v>4673759127067</v>
      </c>
      <c r="M103" s="125">
        <v>4673759127074</v>
      </c>
      <c r="P103" s="192">
        <f t="shared" si="74"/>
        <v>0</v>
      </c>
      <c r="Q103" s="163" t="str">
        <f t="shared" si="59"/>
        <v>-</v>
      </c>
      <c r="R103" s="166">
        <v>154</v>
      </c>
      <c r="S103" s="167"/>
      <c r="T103" s="168">
        <v>1.25</v>
      </c>
      <c r="U103" s="168">
        <f t="shared" si="62"/>
        <v>192.5</v>
      </c>
      <c r="V103" s="166">
        <f t="shared" si="63"/>
        <v>0</v>
      </c>
      <c r="W103" s="169">
        <f t="shared" si="64"/>
        <v>192.5</v>
      </c>
      <c r="X103" s="166">
        <f t="shared" si="65"/>
        <v>192.5</v>
      </c>
      <c r="Y103" s="170"/>
      <c r="Z103" s="170"/>
      <c r="AA103" s="166">
        <v>4.79</v>
      </c>
      <c r="AB103" s="166">
        <f t="shared" si="66"/>
        <v>0</v>
      </c>
      <c r="AC103" s="166">
        <f t="shared" si="67"/>
        <v>0</v>
      </c>
      <c r="AD103" s="166">
        <f t="shared" si="68"/>
        <v>0.39916666666666667</v>
      </c>
      <c r="AE103" s="171">
        <f t="shared" si="69"/>
        <v>0.39900000000000002</v>
      </c>
      <c r="AF103" s="166">
        <f t="shared" si="70"/>
        <v>9.1769999999999996</v>
      </c>
      <c r="AG103" s="171">
        <f t="shared" si="71"/>
        <v>9.18</v>
      </c>
      <c r="AI103" s="171">
        <f t="shared" si="75"/>
        <v>192.5</v>
      </c>
      <c r="AK103" s="166">
        <f t="shared" si="72"/>
        <v>192.5</v>
      </c>
      <c r="AM103" s="166">
        <f t="shared" si="76"/>
        <v>192.5</v>
      </c>
      <c r="AO103" s="166">
        <f t="shared" si="73"/>
        <v>192.5</v>
      </c>
      <c r="AQ103" s="172"/>
    </row>
    <row r="104" spans="1:43" ht="18.75" customHeight="1" x14ac:dyDescent="0.25">
      <c r="A104" s="115" t="s">
        <v>2947</v>
      </c>
      <c r="B104" s="116"/>
      <c r="C104" s="117" t="s">
        <v>2948</v>
      </c>
      <c r="D104" s="118">
        <v>310</v>
      </c>
      <c r="E104" s="119" t="s">
        <v>158</v>
      </c>
      <c r="F104" s="119">
        <v>12</v>
      </c>
      <c r="G104" s="120">
        <f t="shared" si="32"/>
        <v>192.5</v>
      </c>
      <c r="H104" s="121"/>
      <c r="I104" s="122">
        <f t="shared" si="60"/>
        <v>0</v>
      </c>
      <c r="J104" s="123">
        <f t="shared" si="61"/>
        <v>0</v>
      </c>
      <c r="K104" s="124"/>
      <c r="L104" s="125">
        <v>4673759127104</v>
      </c>
      <c r="M104" s="125">
        <v>4673759127111</v>
      </c>
      <c r="P104" s="192">
        <f t="shared" si="74"/>
        <v>0</v>
      </c>
      <c r="Q104" s="163" t="str">
        <f t="shared" si="59"/>
        <v>-</v>
      </c>
      <c r="R104" s="166">
        <v>154</v>
      </c>
      <c r="S104" s="167"/>
      <c r="T104" s="168">
        <v>1.25</v>
      </c>
      <c r="U104" s="168">
        <f t="shared" si="62"/>
        <v>192.5</v>
      </c>
      <c r="V104" s="166">
        <f t="shared" si="63"/>
        <v>0</v>
      </c>
      <c r="W104" s="169">
        <f t="shared" si="64"/>
        <v>192.5</v>
      </c>
      <c r="X104" s="166">
        <f t="shared" si="65"/>
        <v>192.5</v>
      </c>
      <c r="Y104" s="170"/>
      <c r="Z104" s="170"/>
      <c r="AA104" s="166">
        <v>4.79</v>
      </c>
      <c r="AB104" s="166">
        <f t="shared" si="66"/>
        <v>0</v>
      </c>
      <c r="AC104" s="166">
        <f t="shared" si="67"/>
        <v>0</v>
      </c>
      <c r="AD104" s="166">
        <f t="shared" si="68"/>
        <v>0.39916666666666667</v>
      </c>
      <c r="AE104" s="171">
        <f t="shared" si="69"/>
        <v>0.39900000000000002</v>
      </c>
      <c r="AF104" s="166">
        <f t="shared" si="70"/>
        <v>9.1769999999999996</v>
      </c>
      <c r="AG104" s="171">
        <f t="shared" si="71"/>
        <v>9.18</v>
      </c>
      <c r="AI104" s="171">
        <f t="shared" si="75"/>
        <v>192.5</v>
      </c>
      <c r="AK104" s="166">
        <f t="shared" si="72"/>
        <v>192.5</v>
      </c>
      <c r="AM104" s="166">
        <f t="shared" si="76"/>
        <v>192.5</v>
      </c>
      <c r="AO104" s="166">
        <f t="shared" si="73"/>
        <v>192.5</v>
      </c>
      <c r="AQ104" s="172"/>
    </row>
    <row r="105" spans="1:43" ht="18.75" customHeight="1" x14ac:dyDescent="0.25">
      <c r="A105" s="115" t="s">
        <v>2949</v>
      </c>
      <c r="B105" s="116"/>
      <c r="C105" s="117" t="s">
        <v>2950</v>
      </c>
      <c r="D105" s="118">
        <v>310</v>
      </c>
      <c r="E105" s="119" t="s">
        <v>158</v>
      </c>
      <c r="F105" s="119">
        <v>12</v>
      </c>
      <c r="G105" s="120">
        <f t="shared" si="32"/>
        <v>192.5</v>
      </c>
      <c r="H105" s="121"/>
      <c r="I105" s="122">
        <f t="shared" si="60"/>
        <v>0</v>
      </c>
      <c r="J105" s="123">
        <f t="shared" si="61"/>
        <v>0</v>
      </c>
      <c r="K105" s="124"/>
      <c r="L105" s="125">
        <v>4673759127142</v>
      </c>
      <c r="M105" s="125">
        <v>4673759127159</v>
      </c>
      <c r="P105" s="192">
        <f t="shared" si="74"/>
        <v>0</v>
      </c>
      <c r="Q105" s="163" t="str">
        <f t="shared" si="59"/>
        <v>-</v>
      </c>
      <c r="R105" s="166">
        <v>154</v>
      </c>
      <c r="S105" s="167"/>
      <c r="T105" s="168">
        <v>1.25</v>
      </c>
      <c r="U105" s="168">
        <f t="shared" si="62"/>
        <v>192.5</v>
      </c>
      <c r="V105" s="166">
        <f t="shared" si="63"/>
        <v>0</v>
      </c>
      <c r="W105" s="169">
        <f t="shared" si="64"/>
        <v>192.5</v>
      </c>
      <c r="X105" s="166">
        <f t="shared" si="65"/>
        <v>192.5</v>
      </c>
      <c r="Y105" s="170"/>
      <c r="Z105" s="170"/>
      <c r="AA105" s="166">
        <v>4.79</v>
      </c>
      <c r="AB105" s="166">
        <f t="shared" si="66"/>
        <v>0</v>
      </c>
      <c r="AC105" s="166">
        <f t="shared" si="67"/>
        <v>0</v>
      </c>
      <c r="AD105" s="166">
        <f t="shared" si="68"/>
        <v>0.39916666666666667</v>
      </c>
      <c r="AE105" s="171">
        <f t="shared" si="69"/>
        <v>0.39900000000000002</v>
      </c>
      <c r="AF105" s="166">
        <f t="shared" si="70"/>
        <v>9.1769999999999996</v>
      </c>
      <c r="AG105" s="171">
        <f t="shared" si="71"/>
        <v>9.18</v>
      </c>
      <c r="AI105" s="171">
        <f t="shared" si="75"/>
        <v>192.5</v>
      </c>
      <c r="AK105" s="166">
        <f t="shared" si="72"/>
        <v>192.5</v>
      </c>
      <c r="AM105" s="166">
        <f t="shared" si="76"/>
        <v>192.5</v>
      </c>
      <c r="AO105" s="166">
        <f t="shared" si="73"/>
        <v>192.5</v>
      </c>
      <c r="AQ105" s="172"/>
    </row>
    <row r="106" spans="1:43" ht="18.75" customHeight="1" x14ac:dyDescent="0.25">
      <c r="A106" s="115" t="s">
        <v>2951</v>
      </c>
      <c r="B106" s="116"/>
      <c r="C106" s="117" t="s">
        <v>2952</v>
      </c>
      <c r="D106" s="118">
        <v>310</v>
      </c>
      <c r="E106" s="119" t="s">
        <v>158</v>
      </c>
      <c r="F106" s="119">
        <v>12</v>
      </c>
      <c r="G106" s="120">
        <f t="shared" si="32"/>
        <v>192.5</v>
      </c>
      <c r="H106" s="121"/>
      <c r="I106" s="122">
        <f t="shared" si="60"/>
        <v>0</v>
      </c>
      <c r="J106" s="123">
        <f t="shared" si="61"/>
        <v>0</v>
      </c>
      <c r="K106" s="124"/>
      <c r="L106" s="125">
        <v>4673759126985</v>
      </c>
      <c r="M106" s="125">
        <v>4673759126992</v>
      </c>
      <c r="P106" s="192">
        <f t="shared" si="74"/>
        <v>0</v>
      </c>
      <c r="Q106" s="163" t="str">
        <f t="shared" si="59"/>
        <v>-</v>
      </c>
      <c r="R106" s="166">
        <v>154</v>
      </c>
      <c r="S106" s="167"/>
      <c r="T106" s="168">
        <v>1.25</v>
      </c>
      <c r="U106" s="168">
        <f t="shared" si="62"/>
        <v>192.5</v>
      </c>
      <c r="V106" s="166">
        <f t="shared" si="63"/>
        <v>0</v>
      </c>
      <c r="W106" s="169">
        <f t="shared" si="64"/>
        <v>192.5</v>
      </c>
      <c r="X106" s="166">
        <f t="shared" si="65"/>
        <v>192.5</v>
      </c>
      <c r="Y106" s="170"/>
      <c r="Z106" s="170"/>
      <c r="AA106" s="166">
        <v>4.79</v>
      </c>
      <c r="AB106" s="166">
        <f t="shared" si="66"/>
        <v>0</v>
      </c>
      <c r="AC106" s="166">
        <f t="shared" si="67"/>
        <v>0</v>
      </c>
      <c r="AD106" s="166">
        <f t="shared" si="68"/>
        <v>0.39916666666666667</v>
      </c>
      <c r="AE106" s="171">
        <f t="shared" si="69"/>
        <v>0.39900000000000002</v>
      </c>
      <c r="AF106" s="166">
        <f t="shared" si="70"/>
        <v>9.1769999999999996</v>
      </c>
      <c r="AG106" s="171">
        <f t="shared" si="71"/>
        <v>9.18</v>
      </c>
      <c r="AI106" s="171">
        <f t="shared" si="75"/>
        <v>192.5</v>
      </c>
      <c r="AK106" s="166">
        <f t="shared" si="72"/>
        <v>192.5</v>
      </c>
      <c r="AM106" s="166">
        <f t="shared" si="76"/>
        <v>192.5</v>
      </c>
      <c r="AO106" s="166">
        <f t="shared" si="73"/>
        <v>192.5</v>
      </c>
      <c r="AQ106" s="172"/>
    </row>
    <row r="107" spans="1:43" ht="18.75" customHeight="1" x14ac:dyDescent="0.25">
      <c r="A107" s="115" t="s">
        <v>2953</v>
      </c>
      <c r="B107" s="116"/>
      <c r="C107" s="117" t="s">
        <v>2954</v>
      </c>
      <c r="D107" s="118">
        <v>310</v>
      </c>
      <c r="E107" s="119" t="s">
        <v>158</v>
      </c>
      <c r="F107" s="119">
        <v>12</v>
      </c>
      <c r="G107" s="120">
        <f t="shared" si="32"/>
        <v>192.5</v>
      </c>
      <c r="H107" s="121"/>
      <c r="I107" s="122">
        <f t="shared" si="60"/>
        <v>0</v>
      </c>
      <c r="J107" s="123">
        <f t="shared" si="61"/>
        <v>0</v>
      </c>
      <c r="K107" s="124"/>
      <c r="L107" s="125">
        <v>4673759127005</v>
      </c>
      <c r="M107" s="125">
        <v>4673759127012</v>
      </c>
      <c r="P107" s="192">
        <f t="shared" si="74"/>
        <v>0</v>
      </c>
      <c r="Q107" s="163" t="str">
        <f t="shared" si="59"/>
        <v>-</v>
      </c>
      <c r="R107" s="166">
        <v>154</v>
      </c>
      <c r="S107" s="167"/>
      <c r="T107" s="168">
        <v>1.25</v>
      </c>
      <c r="U107" s="168">
        <f t="shared" si="62"/>
        <v>192.5</v>
      </c>
      <c r="V107" s="166">
        <f t="shared" si="63"/>
        <v>0</v>
      </c>
      <c r="W107" s="169">
        <f t="shared" si="64"/>
        <v>192.5</v>
      </c>
      <c r="X107" s="166">
        <f t="shared" si="65"/>
        <v>192.5</v>
      </c>
      <c r="Y107" s="170"/>
      <c r="Z107" s="170"/>
      <c r="AA107" s="166">
        <v>4.79</v>
      </c>
      <c r="AB107" s="166">
        <f t="shared" si="66"/>
        <v>0</v>
      </c>
      <c r="AC107" s="166">
        <f t="shared" si="67"/>
        <v>0</v>
      </c>
      <c r="AD107" s="166">
        <f t="shared" si="68"/>
        <v>0.39916666666666667</v>
      </c>
      <c r="AE107" s="171">
        <f t="shared" si="69"/>
        <v>0.39900000000000002</v>
      </c>
      <c r="AF107" s="166">
        <f t="shared" si="70"/>
        <v>9.1769999999999996</v>
      </c>
      <c r="AG107" s="171">
        <f t="shared" si="71"/>
        <v>9.18</v>
      </c>
      <c r="AI107" s="171">
        <f t="shared" si="75"/>
        <v>192.5</v>
      </c>
      <c r="AK107" s="166">
        <f t="shared" si="72"/>
        <v>192.5</v>
      </c>
      <c r="AM107" s="166">
        <f t="shared" si="76"/>
        <v>192.5</v>
      </c>
      <c r="AO107" s="166">
        <f t="shared" si="73"/>
        <v>192.5</v>
      </c>
      <c r="AQ107" s="172"/>
    </row>
    <row r="108" spans="1:43" ht="18.75" customHeight="1" x14ac:dyDescent="0.25">
      <c r="A108" s="115" t="s">
        <v>2955</v>
      </c>
      <c r="B108" s="116"/>
      <c r="C108" s="117" t="s">
        <v>2956</v>
      </c>
      <c r="D108" s="118">
        <v>310</v>
      </c>
      <c r="E108" s="119" t="s">
        <v>158</v>
      </c>
      <c r="F108" s="119">
        <v>12</v>
      </c>
      <c r="G108" s="120">
        <f t="shared" si="32"/>
        <v>192.5</v>
      </c>
      <c r="H108" s="121"/>
      <c r="I108" s="122">
        <f t="shared" si="60"/>
        <v>0</v>
      </c>
      <c r="J108" s="123">
        <f t="shared" si="61"/>
        <v>0</v>
      </c>
      <c r="K108" s="124"/>
      <c r="L108" s="125">
        <v>4673759126947</v>
      </c>
      <c r="M108" s="125">
        <v>4673759126954</v>
      </c>
      <c r="P108" s="192">
        <f t="shared" si="74"/>
        <v>0</v>
      </c>
      <c r="Q108" s="163" t="str">
        <f t="shared" si="59"/>
        <v>-</v>
      </c>
      <c r="R108" s="166">
        <v>154</v>
      </c>
      <c r="S108" s="167"/>
      <c r="T108" s="168">
        <v>1.25</v>
      </c>
      <c r="U108" s="168">
        <f t="shared" si="62"/>
        <v>192.5</v>
      </c>
      <c r="V108" s="166">
        <f t="shared" si="63"/>
        <v>0</v>
      </c>
      <c r="W108" s="169">
        <f t="shared" si="64"/>
        <v>192.5</v>
      </c>
      <c r="X108" s="166">
        <f t="shared" si="65"/>
        <v>192.5</v>
      </c>
      <c r="Y108" s="170"/>
      <c r="Z108" s="170"/>
      <c r="AA108" s="166">
        <v>4.79</v>
      </c>
      <c r="AB108" s="166">
        <f t="shared" si="66"/>
        <v>0</v>
      </c>
      <c r="AC108" s="166">
        <f t="shared" si="67"/>
        <v>0</v>
      </c>
      <c r="AD108" s="166">
        <f t="shared" si="68"/>
        <v>0.39916666666666667</v>
      </c>
      <c r="AE108" s="171">
        <f t="shared" si="69"/>
        <v>0.39900000000000002</v>
      </c>
      <c r="AF108" s="166">
        <f t="shared" si="70"/>
        <v>9.1769999999999996</v>
      </c>
      <c r="AG108" s="171">
        <f t="shared" si="71"/>
        <v>9.18</v>
      </c>
      <c r="AI108" s="171">
        <f t="shared" si="75"/>
        <v>192.5</v>
      </c>
      <c r="AK108" s="166">
        <f t="shared" si="72"/>
        <v>192.5</v>
      </c>
      <c r="AM108" s="166">
        <f t="shared" si="76"/>
        <v>192.5</v>
      </c>
      <c r="AO108" s="166">
        <f t="shared" si="73"/>
        <v>192.5</v>
      </c>
      <c r="AQ108" s="172"/>
    </row>
    <row r="109" spans="1:43" ht="18.75" customHeight="1" x14ac:dyDescent="0.25">
      <c r="A109" s="115" t="s">
        <v>2957</v>
      </c>
      <c r="B109" s="116"/>
      <c r="C109" s="117" t="s">
        <v>2958</v>
      </c>
      <c r="D109" s="118">
        <v>310</v>
      </c>
      <c r="E109" s="119" t="s">
        <v>158</v>
      </c>
      <c r="F109" s="119">
        <v>12</v>
      </c>
      <c r="G109" s="120">
        <f t="shared" si="32"/>
        <v>192.5</v>
      </c>
      <c r="H109" s="121"/>
      <c r="I109" s="122">
        <f t="shared" si="60"/>
        <v>0</v>
      </c>
      <c r="J109" s="123">
        <f t="shared" si="61"/>
        <v>0</v>
      </c>
      <c r="K109" s="124"/>
      <c r="L109" s="125">
        <v>4673759126961</v>
      </c>
      <c r="M109" s="125">
        <v>4673759126978</v>
      </c>
      <c r="P109" s="192">
        <f t="shared" si="74"/>
        <v>0</v>
      </c>
      <c r="Q109" s="163" t="str">
        <f t="shared" si="59"/>
        <v>-</v>
      </c>
      <c r="R109" s="166">
        <v>154</v>
      </c>
      <c r="S109" s="167"/>
      <c r="T109" s="168">
        <v>1.25</v>
      </c>
      <c r="U109" s="168">
        <f t="shared" si="62"/>
        <v>192.5</v>
      </c>
      <c r="V109" s="166">
        <f t="shared" si="63"/>
        <v>0</v>
      </c>
      <c r="W109" s="169">
        <f t="shared" si="64"/>
        <v>192.5</v>
      </c>
      <c r="X109" s="166">
        <f t="shared" si="65"/>
        <v>192.5</v>
      </c>
      <c r="Y109" s="170"/>
      <c r="Z109" s="170"/>
      <c r="AA109" s="166">
        <v>4.79</v>
      </c>
      <c r="AB109" s="166">
        <f t="shared" si="66"/>
        <v>0</v>
      </c>
      <c r="AC109" s="166">
        <f t="shared" si="67"/>
        <v>0</v>
      </c>
      <c r="AD109" s="166">
        <f t="shared" si="68"/>
        <v>0.39916666666666667</v>
      </c>
      <c r="AE109" s="171">
        <f t="shared" si="69"/>
        <v>0.39900000000000002</v>
      </c>
      <c r="AF109" s="166">
        <f t="shared" si="70"/>
        <v>9.1769999999999996</v>
      </c>
      <c r="AG109" s="171">
        <f t="shared" si="71"/>
        <v>9.18</v>
      </c>
      <c r="AI109" s="171">
        <f t="shared" si="75"/>
        <v>192.5</v>
      </c>
      <c r="AK109" s="166">
        <f t="shared" si="72"/>
        <v>192.5</v>
      </c>
      <c r="AM109" s="166">
        <f t="shared" si="76"/>
        <v>192.5</v>
      </c>
      <c r="AO109" s="166">
        <f t="shared" si="73"/>
        <v>192.5</v>
      </c>
      <c r="AQ109" s="172"/>
    </row>
    <row r="110" spans="1:43" ht="18.75" customHeight="1" x14ac:dyDescent="0.25">
      <c r="A110" s="115" t="s">
        <v>2959</v>
      </c>
      <c r="B110" s="116"/>
      <c r="C110" s="117" t="s">
        <v>2960</v>
      </c>
      <c r="D110" s="118">
        <v>310</v>
      </c>
      <c r="E110" s="119" t="s">
        <v>158</v>
      </c>
      <c r="F110" s="119">
        <v>12</v>
      </c>
      <c r="G110" s="120">
        <f t="shared" si="32"/>
        <v>195</v>
      </c>
      <c r="H110" s="121"/>
      <c r="I110" s="122">
        <f t="shared" si="60"/>
        <v>0</v>
      </c>
      <c r="J110" s="123">
        <f t="shared" si="61"/>
        <v>0</v>
      </c>
      <c r="K110" s="124"/>
      <c r="L110" s="125">
        <v>4673759126787</v>
      </c>
      <c r="M110" s="125">
        <v>4673759126794</v>
      </c>
      <c r="P110" s="192">
        <f t="shared" si="74"/>
        <v>0</v>
      </c>
      <c r="Q110" s="163" t="str">
        <f t="shared" si="59"/>
        <v>-</v>
      </c>
      <c r="R110" s="166">
        <v>156</v>
      </c>
      <c r="S110" s="167"/>
      <c r="T110" s="168">
        <v>1.25</v>
      </c>
      <c r="U110" s="168">
        <f t="shared" si="62"/>
        <v>195</v>
      </c>
      <c r="V110" s="166">
        <f t="shared" si="63"/>
        <v>0</v>
      </c>
      <c r="W110" s="169">
        <f t="shared" si="64"/>
        <v>195</v>
      </c>
      <c r="X110" s="166">
        <f t="shared" si="65"/>
        <v>195</v>
      </c>
      <c r="Y110" s="170"/>
      <c r="Z110" s="170"/>
      <c r="AA110" s="166">
        <v>4.79</v>
      </c>
      <c r="AB110" s="166">
        <f t="shared" si="66"/>
        <v>0</v>
      </c>
      <c r="AC110" s="166">
        <f t="shared" si="67"/>
        <v>0</v>
      </c>
      <c r="AD110" s="166">
        <f t="shared" si="68"/>
        <v>0.39916666666666667</v>
      </c>
      <c r="AE110" s="171">
        <f t="shared" si="69"/>
        <v>0.39900000000000002</v>
      </c>
      <c r="AF110" s="166">
        <f t="shared" si="70"/>
        <v>9.1769999999999996</v>
      </c>
      <c r="AG110" s="171">
        <f t="shared" si="71"/>
        <v>9.18</v>
      </c>
      <c r="AI110" s="171">
        <f t="shared" si="75"/>
        <v>195</v>
      </c>
      <c r="AK110" s="166">
        <f t="shared" si="72"/>
        <v>195</v>
      </c>
      <c r="AM110" s="166">
        <f t="shared" si="76"/>
        <v>195</v>
      </c>
      <c r="AO110" s="166">
        <f t="shared" si="73"/>
        <v>195</v>
      </c>
      <c r="AQ110" s="172"/>
    </row>
    <row r="111" spans="1:43" ht="18.75" customHeight="1" x14ac:dyDescent="0.25">
      <c r="A111" s="115" t="s">
        <v>2961</v>
      </c>
      <c r="B111" s="116"/>
      <c r="C111" s="117" t="s">
        <v>2962</v>
      </c>
      <c r="D111" s="118">
        <v>210</v>
      </c>
      <c r="E111" s="119" t="s">
        <v>158</v>
      </c>
      <c r="F111" s="119">
        <v>12</v>
      </c>
      <c r="G111" s="120">
        <f t="shared" si="32"/>
        <v>142.5</v>
      </c>
      <c r="H111" s="121"/>
      <c r="I111" s="122">
        <f t="shared" si="60"/>
        <v>0</v>
      </c>
      <c r="J111" s="123">
        <f t="shared" si="61"/>
        <v>0</v>
      </c>
      <c r="K111" s="124"/>
      <c r="L111" s="125">
        <v>4673759127180</v>
      </c>
      <c r="M111" s="125">
        <v>4673759127197</v>
      </c>
      <c r="P111" s="192">
        <f t="shared" si="74"/>
        <v>0</v>
      </c>
      <c r="Q111" s="163" t="str">
        <f t="shared" si="59"/>
        <v>-</v>
      </c>
      <c r="R111" s="166">
        <v>114</v>
      </c>
      <c r="S111" s="167"/>
      <c r="T111" s="168">
        <v>1.25</v>
      </c>
      <c r="U111" s="168">
        <f t="shared" si="62"/>
        <v>142.5</v>
      </c>
      <c r="V111" s="166">
        <f t="shared" si="63"/>
        <v>0</v>
      </c>
      <c r="W111" s="169">
        <f t="shared" si="64"/>
        <v>142.5</v>
      </c>
      <c r="X111" s="166">
        <f t="shared" si="65"/>
        <v>142.5</v>
      </c>
      <c r="Y111" s="170"/>
      <c r="Z111" s="170"/>
      <c r="AA111" s="166">
        <v>2.73</v>
      </c>
      <c r="AB111" s="166">
        <f t="shared" si="66"/>
        <v>0</v>
      </c>
      <c r="AC111" s="166">
        <f t="shared" si="67"/>
        <v>0</v>
      </c>
      <c r="AD111" s="166">
        <f t="shared" si="68"/>
        <v>0.22750000000000001</v>
      </c>
      <c r="AE111" s="171">
        <f t="shared" si="69"/>
        <v>0.22800000000000001</v>
      </c>
      <c r="AF111" s="166">
        <f t="shared" si="70"/>
        <v>5.2439999999999998</v>
      </c>
      <c r="AG111" s="171">
        <f t="shared" si="71"/>
        <v>5.24</v>
      </c>
      <c r="AI111" s="171">
        <f t="shared" si="75"/>
        <v>142.5</v>
      </c>
      <c r="AK111" s="166">
        <f t="shared" si="72"/>
        <v>142.5</v>
      </c>
      <c r="AM111" s="166">
        <f t="shared" si="76"/>
        <v>142.5</v>
      </c>
      <c r="AO111" s="166">
        <f t="shared" si="73"/>
        <v>142.5</v>
      </c>
      <c r="AQ111" s="172"/>
    </row>
    <row r="112" spans="1:43" ht="18.75" customHeight="1" x14ac:dyDescent="0.25">
      <c r="A112" s="115" t="s">
        <v>2963</v>
      </c>
      <c r="B112" s="116"/>
      <c r="C112" s="117" t="s">
        <v>2964</v>
      </c>
      <c r="D112" s="118">
        <v>382</v>
      </c>
      <c r="E112" s="119" t="s">
        <v>158</v>
      </c>
      <c r="F112" s="119">
        <v>12</v>
      </c>
      <c r="G112" s="120">
        <f t="shared" si="32"/>
        <v>206.25</v>
      </c>
      <c r="H112" s="121"/>
      <c r="I112" s="122">
        <f t="shared" si="60"/>
        <v>0</v>
      </c>
      <c r="J112" s="123">
        <f t="shared" si="61"/>
        <v>0</v>
      </c>
      <c r="K112" s="124"/>
      <c r="L112" s="125">
        <v>4673759127166</v>
      </c>
      <c r="M112" s="125">
        <v>4673759127173</v>
      </c>
      <c r="P112" s="192">
        <f t="shared" si="74"/>
        <v>0</v>
      </c>
      <c r="Q112" s="163" t="str">
        <f t="shared" si="59"/>
        <v>-</v>
      </c>
      <c r="R112" s="166">
        <v>165</v>
      </c>
      <c r="S112" s="167"/>
      <c r="T112" s="168">
        <v>1.25</v>
      </c>
      <c r="U112" s="168">
        <f t="shared" si="62"/>
        <v>206.25</v>
      </c>
      <c r="V112" s="166">
        <f t="shared" si="63"/>
        <v>0</v>
      </c>
      <c r="W112" s="169">
        <f t="shared" si="64"/>
        <v>206.25</v>
      </c>
      <c r="X112" s="166">
        <f t="shared" si="65"/>
        <v>206.25</v>
      </c>
      <c r="Y112" s="170"/>
      <c r="Z112" s="170"/>
      <c r="AA112" s="166">
        <v>4.83</v>
      </c>
      <c r="AB112" s="166">
        <f t="shared" si="66"/>
        <v>0</v>
      </c>
      <c r="AC112" s="166">
        <f t="shared" si="67"/>
        <v>0</v>
      </c>
      <c r="AD112" s="166">
        <f t="shared" si="68"/>
        <v>0.40250000000000002</v>
      </c>
      <c r="AE112" s="171">
        <f t="shared" si="69"/>
        <v>0.40300000000000002</v>
      </c>
      <c r="AF112" s="166">
        <f t="shared" si="70"/>
        <v>9.2690000000000001</v>
      </c>
      <c r="AG112" s="171">
        <f t="shared" si="71"/>
        <v>9.27</v>
      </c>
      <c r="AI112" s="171">
        <f t="shared" si="75"/>
        <v>206.25</v>
      </c>
      <c r="AK112" s="166">
        <f t="shared" si="72"/>
        <v>206.25</v>
      </c>
      <c r="AM112" s="166">
        <f t="shared" si="76"/>
        <v>206.25</v>
      </c>
      <c r="AO112" s="166">
        <f t="shared" si="73"/>
        <v>206.25</v>
      </c>
      <c r="AQ112" s="172"/>
    </row>
    <row r="113" spans="1:43" ht="18.75" customHeight="1" x14ac:dyDescent="0.25">
      <c r="A113" s="115" t="s">
        <v>2965</v>
      </c>
      <c r="B113" s="116"/>
      <c r="C113" s="117" t="s">
        <v>2966</v>
      </c>
      <c r="D113" s="118">
        <v>377</v>
      </c>
      <c r="E113" s="119" t="s">
        <v>158</v>
      </c>
      <c r="F113" s="119">
        <v>12</v>
      </c>
      <c r="G113" s="120">
        <f t="shared" si="32"/>
        <v>192.5</v>
      </c>
      <c r="H113" s="121"/>
      <c r="I113" s="122">
        <f t="shared" si="60"/>
        <v>0</v>
      </c>
      <c r="J113" s="123">
        <f t="shared" si="61"/>
        <v>0</v>
      </c>
      <c r="K113" s="124"/>
      <c r="L113" s="125">
        <v>4673743522304</v>
      </c>
      <c r="M113" s="125">
        <v>4673743522311</v>
      </c>
      <c r="P113" s="192">
        <f t="shared" si="74"/>
        <v>0</v>
      </c>
      <c r="Q113" s="163" t="str">
        <f t="shared" si="59"/>
        <v>-</v>
      </c>
      <c r="R113" s="166">
        <v>154</v>
      </c>
      <c r="S113" s="167"/>
      <c r="T113" s="168">
        <v>1.25</v>
      </c>
      <c r="U113" s="168">
        <f t="shared" si="62"/>
        <v>192.5</v>
      </c>
      <c r="V113" s="166">
        <f t="shared" si="63"/>
        <v>0</v>
      </c>
      <c r="W113" s="169">
        <f t="shared" si="64"/>
        <v>192.5</v>
      </c>
      <c r="X113" s="166">
        <f t="shared" si="65"/>
        <v>192.5</v>
      </c>
      <c r="Y113" s="170"/>
      <c r="Z113" s="170"/>
      <c r="AA113" s="166">
        <v>4.7699999999999996</v>
      </c>
      <c r="AB113" s="166">
        <f t="shared" si="66"/>
        <v>0</v>
      </c>
      <c r="AC113" s="166">
        <f t="shared" si="67"/>
        <v>0</v>
      </c>
      <c r="AD113" s="166">
        <f t="shared" si="68"/>
        <v>0.39749999999999996</v>
      </c>
      <c r="AE113" s="171">
        <f t="shared" si="69"/>
        <v>0.39800000000000002</v>
      </c>
      <c r="AF113" s="166">
        <f t="shared" si="70"/>
        <v>9.1539999999999999</v>
      </c>
      <c r="AG113" s="171">
        <f t="shared" si="71"/>
        <v>9.15</v>
      </c>
      <c r="AI113" s="171">
        <f t="shared" si="75"/>
        <v>192.5</v>
      </c>
      <c r="AK113" s="166">
        <f t="shared" si="72"/>
        <v>192.5</v>
      </c>
      <c r="AM113" s="166">
        <f t="shared" si="76"/>
        <v>192.5</v>
      </c>
      <c r="AO113" s="166">
        <f t="shared" si="73"/>
        <v>192.5</v>
      </c>
      <c r="AQ113" s="172"/>
    </row>
    <row r="114" spans="1:43" ht="17.25" customHeight="1" x14ac:dyDescent="0.25">
      <c r="A114" s="113"/>
      <c r="B114" s="116"/>
      <c r="C114" s="251" t="s">
        <v>2967</v>
      </c>
      <c r="D114" s="251"/>
      <c r="E114" s="251"/>
      <c r="F114" s="251"/>
      <c r="G114" s="251"/>
      <c r="H114" s="251"/>
      <c r="I114" s="251"/>
      <c r="J114" s="251"/>
      <c r="O114" s="173" t="s">
        <v>3207</v>
      </c>
      <c r="P114" s="192"/>
      <c r="Q114" s="163" t="str">
        <f t="shared" si="59"/>
        <v>-</v>
      </c>
      <c r="S114" s="167"/>
      <c r="Y114" s="170"/>
      <c r="Z114" s="170"/>
      <c r="AH114" s="100"/>
      <c r="AJ114" s="100"/>
      <c r="AL114" s="100"/>
      <c r="AN114" s="100"/>
      <c r="AO114" s="166"/>
      <c r="AQ114" s="172"/>
    </row>
    <row r="115" spans="1:43" ht="25.5" customHeight="1" x14ac:dyDescent="0.25">
      <c r="A115" s="115" t="s">
        <v>2968</v>
      </c>
      <c r="B115" s="116"/>
      <c r="C115" s="117" t="s">
        <v>2969</v>
      </c>
      <c r="D115" s="118">
        <v>27</v>
      </c>
      <c r="E115" s="119" t="s">
        <v>158</v>
      </c>
      <c r="F115" s="119">
        <v>12</v>
      </c>
      <c r="G115" s="120">
        <f>AI115</f>
        <v>68.75</v>
      </c>
      <c r="H115" s="121"/>
      <c r="I115" s="122">
        <f>H115*F115</f>
        <v>0</v>
      </c>
      <c r="J115" s="123">
        <f>G115*I115</f>
        <v>0</v>
      </c>
      <c r="K115" s="124"/>
      <c r="L115" s="125">
        <v>4673759125902</v>
      </c>
      <c r="M115" s="101" t="s">
        <v>2970</v>
      </c>
      <c r="P115" s="192">
        <f t="shared" si="74"/>
        <v>0</v>
      </c>
      <c r="Q115" s="163" t="str">
        <f t="shared" si="59"/>
        <v>-</v>
      </c>
      <c r="R115" s="166">
        <v>55</v>
      </c>
      <c r="S115" s="167"/>
      <c r="T115" s="168">
        <v>1.25</v>
      </c>
      <c r="U115" s="168">
        <f>R115*T115</f>
        <v>68.75</v>
      </c>
      <c r="V115" s="166">
        <f>P115*0.01</f>
        <v>0</v>
      </c>
      <c r="W115" s="169">
        <f>U115-(U115*V115)</f>
        <v>68.75</v>
      </c>
      <c r="X115" s="166">
        <f>ROUND(W115,2)</f>
        <v>68.75</v>
      </c>
      <c r="Y115" s="170"/>
      <c r="Z115" s="170"/>
      <c r="AA115" s="166">
        <v>0.33</v>
      </c>
      <c r="AB115" s="166">
        <f>H115*AA115</f>
        <v>0</v>
      </c>
      <c r="AC115" s="166">
        <f>AB115*$P$7</f>
        <v>0</v>
      </c>
      <c r="AD115" s="166">
        <f>AA115/F115</f>
        <v>2.75E-2</v>
      </c>
      <c r="AE115" s="171">
        <f>ROUND(AD115,3)</f>
        <v>2.8000000000000001E-2</v>
      </c>
      <c r="AF115" s="166">
        <f>AE115*$P$7</f>
        <v>0.64400000000000002</v>
      </c>
      <c r="AG115" s="171">
        <f>ROUND(AF115,2)</f>
        <v>0.64</v>
      </c>
      <c r="AI115" s="171">
        <f t="shared" si="75"/>
        <v>68.75</v>
      </c>
      <c r="AK115" s="166">
        <f>IF($AD$3,AM115+AG115,AM115)</f>
        <v>68.75</v>
      </c>
      <c r="AM115" s="166">
        <f t="shared" si="76"/>
        <v>68.75</v>
      </c>
      <c r="AO115" s="166">
        <f t="shared" si="73"/>
        <v>68.75</v>
      </c>
      <c r="AQ115" s="172"/>
    </row>
    <row r="116" spans="1:43" ht="25.5" customHeight="1" x14ac:dyDescent="0.25">
      <c r="A116" s="115" t="s">
        <v>2971</v>
      </c>
      <c r="B116" s="116"/>
      <c r="C116" s="117" t="s">
        <v>2972</v>
      </c>
      <c r="D116" s="118">
        <v>59</v>
      </c>
      <c r="E116" s="119" t="s">
        <v>158</v>
      </c>
      <c r="F116" s="119">
        <v>12</v>
      </c>
      <c r="G116" s="120">
        <f>AI116</f>
        <v>120</v>
      </c>
      <c r="H116" s="121"/>
      <c r="I116" s="122">
        <f>H116*F116</f>
        <v>0</v>
      </c>
      <c r="J116" s="123">
        <f>G116*I116</f>
        <v>0</v>
      </c>
      <c r="K116" s="124"/>
      <c r="L116" s="125">
        <v>4673759125926</v>
      </c>
      <c r="M116" s="101" t="s">
        <v>2973</v>
      </c>
      <c r="P116" s="192">
        <f t="shared" si="74"/>
        <v>0</v>
      </c>
      <c r="Q116" s="163" t="str">
        <f t="shared" si="59"/>
        <v>-</v>
      </c>
      <c r="R116" s="166">
        <v>96</v>
      </c>
      <c r="S116" s="167"/>
      <c r="T116" s="168">
        <v>1.25</v>
      </c>
      <c r="U116" s="168">
        <f>R116*T116</f>
        <v>120</v>
      </c>
      <c r="V116" s="166">
        <f>P116*0.01</f>
        <v>0</v>
      </c>
      <c r="W116" s="169">
        <f>U116-(U116*V116)</f>
        <v>120</v>
      </c>
      <c r="X116" s="166">
        <f>ROUND(W116,2)</f>
        <v>120</v>
      </c>
      <c r="Y116" s="170"/>
      <c r="Z116" s="170"/>
      <c r="AA116" s="166">
        <v>0.88</v>
      </c>
      <c r="AB116" s="166">
        <f>H116*AA116</f>
        <v>0</v>
      </c>
      <c r="AC116" s="166">
        <f>AB116*$P$7</f>
        <v>0</v>
      </c>
      <c r="AD116" s="166">
        <f>AA116/F116</f>
        <v>7.3333333333333334E-2</v>
      </c>
      <c r="AE116" s="171">
        <f>ROUND(AD116,3)</f>
        <v>7.2999999999999995E-2</v>
      </c>
      <c r="AF116" s="166">
        <f>AE116*$P$7</f>
        <v>1.6789999999999998</v>
      </c>
      <c r="AG116" s="171">
        <f>ROUND(AF116,2)</f>
        <v>1.68</v>
      </c>
      <c r="AI116" s="171">
        <f t="shared" si="75"/>
        <v>120</v>
      </c>
      <c r="AK116" s="166">
        <f>IF($AD$3,AM116+AG116,AM116)</f>
        <v>120</v>
      </c>
      <c r="AM116" s="166">
        <f t="shared" si="76"/>
        <v>120</v>
      </c>
      <c r="AO116" s="166">
        <f t="shared" si="73"/>
        <v>120</v>
      </c>
      <c r="AQ116" s="172"/>
    </row>
    <row r="117" spans="1:43" ht="17.25" customHeight="1" x14ac:dyDescent="0.25">
      <c r="A117" s="113"/>
      <c r="B117" s="116"/>
      <c r="C117" s="251" t="s">
        <v>2974</v>
      </c>
      <c r="D117" s="251"/>
      <c r="E117" s="251"/>
      <c r="F117" s="251"/>
      <c r="G117" s="251"/>
      <c r="H117" s="251"/>
      <c r="I117" s="251"/>
      <c r="J117" s="251"/>
      <c r="O117" s="173" t="s">
        <v>3208</v>
      </c>
      <c r="P117" s="192"/>
      <c r="Q117" s="163" t="str">
        <f t="shared" si="59"/>
        <v>-</v>
      </c>
      <c r="S117" s="167"/>
      <c r="Y117" s="170"/>
      <c r="Z117" s="170"/>
      <c r="AH117" s="100"/>
      <c r="AJ117" s="100"/>
      <c r="AL117" s="100"/>
      <c r="AN117" s="100"/>
      <c r="AO117" s="166"/>
      <c r="AQ117" s="172"/>
    </row>
    <row r="118" spans="1:43" ht="25.5" customHeight="1" x14ac:dyDescent="0.25">
      <c r="A118" s="115" t="s">
        <v>2975</v>
      </c>
      <c r="B118" s="116"/>
      <c r="C118" s="117" t="s">
        <v>2976</v>
      </c>
      <c r="D118" s="118">
        <v>20</v>
      </c>
      <c r="E118" s="119" t="s">
        <v>158</v>
      </c>
      <c r="F118" s="119">
        <v>20</v>
      </c>
      <c r="G118" s="120">
        <f t="shared" si="32"/>
        <v>108.75</v>
      </c>
      <c r="H118" s="121"/>
      <c r="I118" s="122">
        <f>H118*F118</f>
        <v>0</v>
      </c>
      <c r="J118" s="123">
        <f>G118*I118</f>
        <v>0</v>
      </c>
      <c r="K118" s="124"/>
      <c r="L118" s="125">
        <v>4673743520386</v>
      </c>
      <c r="M118" s="101" t="s">
        <v>2977</v>
      </c>
      <c r="P118" s="192">
        <f t="shared" si="74"/>
        <v>0</v>
      </c>
      <c r="Q118" s="163" t="str">
        <f t="shared" si="59"/>
        <v>-</v>
      </c>
      <c r="R118" s="166">
        <v>87</v>
      </c>
      <c r="S118" s="167"/>
      <c r="T118" s="168">
        <v>1.25</v>
      </c>
      <c r="U118" s="168">
        <f>R118*T118</f>
        <v>108.75</v>
      </c>
      <c r="V118" s="166">
        <f>P118*0.01</f>
        <v>0</v>
      </c>
      <c r="W118" s="169">
        <f>U118-(U118*V118)</f>
        <v>108.75</v>
      </c>
      <c r="X118" s="166">
        <f>ROUND(W118,2)</f>
        <v>108.75</v>
      </c>
      <c r="Y118" s="170"/>
      <c r="Z118" s="170"/>
      <c r="AA118" s="166">
        <v>1</v>
      </c>
      <c r="AB118" s="166">
        <f>H118*AA118</f>
        <v>0</v>
      </c>
      <c r="AC118" s="166">
        <f>AB118*$P$7</f>
        <v>0</v>
      </c>
      <c r="AD118" s="166">
        <f>AA118/F118</f>
        <v>0.05</v>
      </c>
      <c r="AE118" s="171">
        <f>ROUND(AD118,3)</f>
        <v>0.05</v>
      </c>
      <c r="AF118" s="166">
        <f>AE118*$P$7</f>
        <v>1.1500000000000001</v>
      </c>
      <c r="AG118" s="171">
        <f>ROUND(AF118,2)</f>
        <v>1.1499999999999999</v>
      </c>
      <c r="AI118" s="171">
        <f t="shared" si="75"/>
        <v>108.75</v>
      </c>
      <c r="AK118" s="166">
        <f>IF($AD$3,AM118+AG118,AM118)</f>
        <v>108.75</v>
      </c>
      <c r="AM118" s="166">
        <f t="shared" si="76"/>
        <v>108.75</v>
      </c>
      <c r="AO118" s="166">
        <f t="shared" si="73"/>
        <v>108.75</v>
      </c>
      <c r="AQ118" s="172"/>
    </row>
    <row r="119" spans="1:43" ht="25.5" customHeight="1" x14ac:dyDescent="0.25">
      <c r="A119" s="115" t="s">
        <v>2978</v>
      </c>
      <c r="B119" s="116"/>
      <c r="C119" s="117" t="s">
        <v>2979</v>
      </c>
      <c r="D119" s="118">
        <v>3</v>
      </c>
      <c r="E119" s="119" t="s">
        <v>158</v>
      </c>
      <c r="F119" s="119">
        <v>24</v>
      </c>
      <c r="G119" s="120">
        <f t="shared" si="32"/>
        <v>35</v>
      </c>
      <c r="H119" s="121"/>
      <c r="I119" s="122">
        <f>H119*F119</f>
        <v>0</v>
      </c>
      <c r="J119" s="123">
        <f>G119*I119</f>
        <v>0</v>
      </c>
      <c r="K119" s="124"/>
      <c r="L119" s="125">
        <v>4673743520409</v>
      </c>
      <c r="M119" s="101" t="s">
        <v>2980</v>
      </c>
      <c r="P119" s="192">
        <f t="shared" si="74"/>
        <v>0</v>
      </c>
      <c r="Q119" s="163" t="str">
        <f t="shared" si="59"/>
        <v>-</v>
      </c>
      <c r="R119" s="166">
        <v>28</v>
      </c>
      <c r="S119" s="167"/>
      <c r="T119" s="168">
        <v>1.25</v>
      </c>
      <c r="U119" s="168">
        <f>R119*T119</f>
        <v>35</v>
      </c>
      <c r="V119" s="166">
        <f>P119*0.01</f>
        <v>0</v>
      </c>
      <c r="W119" s="169">
        <f>U119-(U119*V119)</f>
        <v>35</v>
      </c>
      <c r="X119" s="166">
        <f>ROUND(W119,2)</f>
        <v>35</v>
      </c>
      <c r="Y119" s="170"/>
      <c r="Z119" s="170"/>
      <c r="AA119" s="166">
        <v>0.504</v>
      </c>
      <c r="AB119" s="166">
        <f>H119*AA119</f>
        <v>0</v>
      </c>
      <c r="AC119" s="166">
        <f>AB119*$P$7</f>
        <v>0</v>
      </c>
      <c r="AD119" s="166">
        <f>AA119/F119</f>
        <v>2.1000000000000001E-2</v>
      </c>
      <c r="AE119" s="171">
        <f>ROUND(AD119,3)</f>
        <v>2.1000000000000001E-2</v>
      </c>
      <c r="AF119" s="166">
        <f>AE119*$P$7</f>
        <v>0.48300000000000004</v>
      </c>
      <c r="AG119" s="171">
        <f>ROUND(AF119,2)</f>
        <v>0.48</v>
      </c>
      <c r="AI119" s="171">
        <f t="shared" si="75"/>
        <v>35</v>
      </c>
      <c r="AK119" s="166">
        <f>IF($AD$3,AM119+AG119,AM119)</f>
        <v>35</v>
      </c>
      <c r="AM119" s="166">
        <f t="shared" si="76"/>
        <v>35</v>
      </c>
      <c r="AO119" s="166">
        <f t="shared" si="73"/>
        <v>35</v>
      </c>
      <c r="AQ119" s="172"/>
    </row>
    <row r="120" spans="1:43" ht="17.25" customHeight="1" x14ac:dyDescent="0.25">
      <c r="A120" s="113"/>
      <c r="B120" s="116"/>
      <c r="C120" s="251" t="s">
        <v>2981</v>
      </c>
      <c r="D120" s="251"/>
      <c r="E120" s="251"/>
      <c r="F120" s="251"/>
      <c r="G120" s="251"/>
      <c r="H120" s="251"/>
      <c r="I120" s="251"/>
      <c r="J120" s="251"/>
      <c r="O120" s="173" t="s">
        <v>3209</v>
      </c>
      <c r="P120" s="192"/>
      <c r="Q120" s="163" t="str">
        <f t="shared" si="59"/>
        <v>-</v>
      </c>
      <c r="S120" s="167"/>
      <c r="Y120" s="170"/>
      <c r="Z120" s="170" t="s">
        <v>3210</v>
      </c>
      <c r="AH120" s="100"/>
      <c r="AJ120" s="100"/>
      <c r="AL120" s="100"/>
      <c r="AN120" s="100"/>
      <c r="AO120" s="166"/>
      <c r="AQ120" s="172"/>
    </row>
    <row r="121" spans="1:43" ht="18.75" customHeight="1" x14ac:dyDescent="0.25">
      <c r="A121" s="115" t="s">
        <v>2982</v>
      </c>
      <c r="B121" s="116"/>
      <c r="C121" s="117" t="s">
        <v>3426</v>
      </c>
      <c r="D121" s="118">
        <v>1833</v>
      </c>
      <c r="E121" s="119" t="s">
        <v>158</v>
      </c>
      <c r="F121" s="119">
        <v>6</v>
      </c>
      <c r="G121" s="120">
        <f t="shared" si="32"/>
        <v>1237.5</v>
      </c>
      <c r="H121" s="121"/>
      <c r="I121" s="122">
        <f t="shared" ref="I121:I130" si="77">H121*F121</f>
        <v>0</v>
      </c>
      <c r="J121" s="123">
        <f t="shared" ref="J121:J130" si="78">G121*I121</f>
        <v>0</v>
      </c>
      <c r="K121" s="124"/>
      <c r="L121" s="125">
        <v>4673759129467</v>
      </c>
      <c r="M121" s="101" t="s">
        <v>2983</v>
      </c>
      <c r="O121" s="115" t="s">
        <v>2982</v>
      </c>
      <c r="P121" s="192">
        <f t="shared" si="74"/>
        <v>0</v>
      </c>
      <c r="Q121" s="163" t="str">
        <f t="shared" si="59"/>
        <v>-</v>
      </c>
      <c r="R121" s="166">
        <v>990</v>
      </c>
      <c r="S121" s="167"/>
      <c r="T121" s="168">
        <v>1.25</v>
      </c>
      <c r="U121" s="168">
        <f t="shared" ref="U121:U130" si="79">R121*T121</f>
        <v>1237.5</v>
      </c>
      <c r="V121" s="166">
        <f t="shared" ref="V121:V130" si="80">P121*0.01</f>
        <v>0</v>
      </c>
      <c r="W121" s="169">
        <f t="shared" ref="W121:W130" si="81">U121-(U121*V121)</f>
        <v>1237.5</v>
      </c>
      <c r="X121" s="166">
        <f t="shared" ref="X121:X130" si="82">ROUND(W121,2)</f>
        <v>1237.5</v>
      </c>
      <c r="Y121" s="170"/>
      <c r="Z121" s="175">
        <v>0.08</v>
      </c>
      <c r="AA121" s="176">
        <v>11</v>
      </c>
      <c r="AB121" s="177">
        <f t="shared" ref="AB121:AB130" si="83">H121*Z121</f>
        <v>0</v>
      </c>
      <c r="AC121" s="166">
        <f>AB121*$P$6</f>
        <v>0</v>
      </c>
      <c r="AD121" s="171">
        <f t="shared" ref="AD121:AD130" si="84">Z121/F121</f>
        <v>1.3333333333333334E-2</v>
      </c>
      <c r="AE121" s="171">
        <f t="shared" ref="AE121:AE130" si="85">ROUND(AD121,3)</f>
        <v>1.2999999999999999E-2</v>
      </c>
      <c r="AF121" s="166">
        <f>AE121*$P$6</f>
        <v>71.5</v>
      </c>
      <c r="AG121" s="171">
        <f t="shared" ref="AG121:AG130" si="86">ROUND(AF121,2)</f>
        <v>71.5</v>
      </c>
      <c r="AI121" s="171">
        <f t="shared" si="75"/>
        <v>1237.5</v>
      </c>
      <c r="AK121" s="166">
        <f t="shared" ref="AK121:AK130" si="87">IF($AD$3,AM121+AG121,AM121)</f>
        <v>1237.5</v>
      </c>
      <c r="AM121" s="166">
        <f t="shared" ref="AM121:AM130" si="88">IF($AD$4,X121-($AM$7/100*X121),X121)</f>
        <v>1237.5</v>
      </c>
      <c r="AO121" s="166">
        <f t="shared" si="73"/>
        <v>1237.5</v>
      </c>
      <c r="AQ121" s="172">
        <v>990</v>
      </c>
    </row>
    <row r="122" spans="1:43" ht="18.75" customHeight="1" x14ac:dyDescent="0.25">
      <c r="A122" s="115" t="s">
        <v>2984</v>
      </c>
      <c r="B122" s="116"/>
      <c r="C122" s="117" t="s">
        <v>3448</v>
      </c>
      <c r="D122" s="118">
        <v>1866</v>
      </c>
      <c r="E122" s="119" t="s">
        <v>158</v>
      </c>
      <c r="F122" s="119">
        <v>6</v>
      </c>
      <c r="G122" s="120">
        <f t="shared" si="32"/>
        <v>1228.31</v>
      </c>
      <c r="H122" s="121"/>
      <c r="I122" s="122">
        <f t="shared" si="77"/>
        <v>0</v>
      </c>
      <c r="J122" s="123">
        <f t="shared" si="78"/>
        <v>0</v>
      </c>
      <c r="K122" s="124"/>
      <c r="L122" s="125">
        <v>4673759129504</v>
      </c>
      <c r="M122" s="101" t="s">
        <v>2985</v>
      </c>
      <c r="O122" s="115" t="s">
        <v>2984</v>
      </c>
      <c r="P122" s="192">
        <f t="shared" si="74"/>
        <v>0</v>
      </c>
      <c r="Q122" s="163" t="str">
        <f t="shared" si="59"/>
        <v>-</v>
      </c>
      <c r="R122" s="166">
        <v>982.65</v>
      </c>
      <c r="S122" s="167"/>
      <c r="T122" s="168">
        <v>1.25</v>
      </c>
      <c r="U122" s="168">
        <f t="shared" si="79"/>
        <v>1228.3125</v>
      </c>
      <c r="V122" s="166">
        <f t="shared" si="80"/>
        <v>0</v>
      </c>
      <c r="W122" s="169">
        <f t="shared" si="81"/>
        <v>1228.3125</v>
      </c>
      <c r="X122" s="166">
        <f t="shared" si="82"/>
        <v>1228.31</v>
      </c>
      <c r="Y122" s="170"/>
      <c r="Z122" s="175">
        <v>0.08</v>
      </c>
      <c r="AA122" s="176">
        <v>11.2</v>
      </c>
      <c r="AB122" s="177">
        <f t="shared" si="83"/>
        <v>0</v>
      </c>
      <c r="AC122" s="166">
        <f t="shared" ref="AC122:AC130" si="89">AB122*$P$6</f>
        <v>0</v>
      </c>
      <c r="AD122" s="171">
        <f t="shared" si="84"/>
        <v>1.3333333333333334E-2</v>
      </c>
      <c r="AE122" s="171">
        <f t="shared" si="85"/>
        <v>1.2999999999999999E-2</v>
      </c>
      <c r="AF122" s="166">
        <f t="shared" ref="AF122:AF130" si="90">AE122*$P$6</f>
        <v>71.5</v>
      </c>
      <c r="AG122" s="171">
        <f t="shared" si="86"/>
        <v>71.5</v>
      </c>
      <c r="AI122" s="171">
        <f t="shared" si="75"/>
        <v>1228.31</v>
      </c>
      <c r="AK122" s="166">
        <f t="shared" si="87"/>
        <v>1228.31</v>
      </c>
      <c r="AM122" s="166">
        <f t="shared" si="88"/>
        <v>1228.31</v>
      </c>
      <c r="AO122" s="166">
        <f t="shared" si="73"/>
        <v>1228.31</v>
      </c>
      <c r="AQ122" s="172"/>
    </row>
    <row r="123" spans="1:43" ht="18.75" customHeight="1" x14ac:dyDescent="0.25">
      <c r="A123" s="115" t="s">
        <v>2986</v>
      </c>
      <c r="B123" s="116"/>
      <c r="C123" s="117" t="s">
        <v>3428</v>
      </c>
      <c r="D123" s="118">
        <v>1866</v>
      </c>
      <c r="E123" s="119" t="s">
        <v>158</v>
      </c>
      <c r="F123" s="119">
        <v>6</v>
      </c>
      <c r="G123" s="120">
        <f t="shared" si="32"/>
        <v>1228.31</v>
      </c>
      <c r="H123" s="121"/>
      <c r="I123" s="122">
        <f t="shared" si="77"/>
        <v>0</v>
      </c>
      <c r="J123" s="123">
        <f t="shared" si="78"/>
        <v>0</v>
      </c>
      <c r="K123" s="124"/>
      <c r="L123" s="125">
        <v>4673759129528</v>
      </c>
      <c r="M123" s="101" t="s">
        <v>2987</v>
      </c>
      <c r="O123" s="115" t="s">
        <v>2986</v>
      </c>
      <c r="P123" s="192">
        <f t="shared" si="74"/>
        <v>0</v>
      </c>
      <c r="Q123" s="163" t="str">
        <f t="shared" si="59"/>
        <v>-</v>
      </c>
      <c r="R123" s="166">
        <v>982.65</v>
      </c>
      <c r="S123" s="167"/>
      <c r="T123" s="168">
        <v>1.25</v>
      </c>
      <c r="U123" s="168">
        <f t="shared" si="79"/>
        <v>1228.3125</v>
      </c>
      <c r="V123" s="166">
        <f t="shared" si="80"/>
        <v>0</v>
      </c>
      <c r="W123" s="169">
        <f t="shared" si="81"/>
        <v>1228.3125</v>
      </c>
      <c r="X123" s="166">
        <f t="shared" si="82"/>
        <v>1228.31</v>
      </c>
      <c r="Y123" s="170"/>
      <c r="Z123" s="175">
        <v>0.08</v>
      </c>
      <c r="AA123" s="176">
        <v>11.2</v>
      </c>
      <c r="AB123" s="177">
        <f t="shared" si="83"/>
        <v>0</v>
      </c>
      <c r="AC123" s="166">
        <f t="shared" si="89"/>
        <v>0</v>
      </c>
      <c r="AD123" s="171">
        <f t="shared" si="84"/>
        <v>1.3333333333333334E-2</v>
      </c>
      <c r="AE123" s="171">
        <f t="shared" si="85"/>
        <v>1.2999999999999999E-2</v>
      </c>
      <c r="AF123" s="166">
        <f t="shared" si="90"/>
        <v>71.5</v>
      </c>
      <c r="AG123" s="171">
        <f t="shared" si="86"/>
        <v>71.5</v>
      </c>
      <c r="AI123" s="171">
        <f t="shared" si="75"/>
        <v>1228.31</v>
      </c>
      <c r="AK123" s="166">
        <f t="shared" si="87"/>
        <v>1228.31</v>
      </c>
      <c r="AM123" s="166">
        <f t="shared" si="88"/>
        <v>1228.31</v>
      </c>
      <c r="AO123" s="166">
        <f t="shared" si="73"/>
        <v>1228.31</v>
      </c>
      <c r="AQ123" s="172"/>
    </row>
    <row r="124" spans="1:43" ht="18.75" customHeight="1" x14ac:dyDescent="0.25">
      <c r="A124" s="115" t="s">
        <v>2988</v>
      </c>
      <c r="B124" s="116"/>
      <c r="C124" s="117" t="s">
        <v>3449</v>
      </c>
      <c r="D124" s="118">
        <v>1866</v>
      </c>
      <c r="E124" s="119" t="s">
        <v>158</v>
      </c>
      <c r="F124" s="119">
        <v>6</v>
      </c>
      <c r="G124" s="120">
        <f t="shared" si="32"/>
        <v>1228.31</v>
      </c>
      <c r="H124" s="121"/>
      <c r="I124" s="122">
        <f t="shared" si="77"/>
        <v>0</v>
      </c>
      <c r="J124" s="123">
        <f t="shared" si="78"/>
        <v>0</v>
      </c>
      <c r="K124" s="124"/>
      <c r="L124" s="125">
        <v>4673759129542</v>
      </c>
      <c r="M124" s="101" t="s">
        <v>2989</v>
      </c>
      <c r="O124" s="115" t="s">
        <v>2988</v>
      </c>
      <c r="P124" s="192">
        <f t="shared" si="74"/>
        <v>0</v>
      </c>
      <c r="Q124" s="163" t="str">
        <f t="shared" si="59"/>
        <v>-</v>
      </c>
      <c r="R124" s="166">
        <v>982.65</v>
      </c>
      <c r="S124" s="167"/>
      <c r="T124" s="168">
        <v>1.25</v>
      </c>
      <c r="U124" s="168">
        <f t="shared" si="79"/>
        <v>1228.3125</v>
      </c>
      <c r="V124" s="166">
        <f t="shared" si="80"/>
        <v>0</v>
      </c>
      <c r="W124" s="169">
        <f t="shared" si="81"/>
        <v>1228.3125</v>
      </c>
      <c r="X124" s="166">
        <f t="shared" si="82"/>
        <v>1228.31</v>
      </c>
      <c r="Y124" s="170"/>
      <c r="Z124" s="175">
        <v>0.08</v>
      </c>
      <c r="AA124" s="176">
        <v>11.2</v>
      </c>
      <c r="AB124" s="177">
        <f t="shared" si="83"/>
        <v>0</v>
      </c>
      <c r="AC124" s="166">
        <f t="shared" si="89"/>
        <v>0</v>
      </c>
      <c r="AD124" s="171">
        <f t="shared" si="84"/>
        <v>1.3333333333333334E-2</v>
      </c>
      <c r="AE124" s="171">
        <f t="shared" si="85"/>
        <v>1.2999999999999999E-2</v>
      </c>
      <c r="AF124" s="166">
        <f t="shared" si="90"/>
        <v>71.5</v>
      </c>
      <c r="AG124" s="171">
        <f t="shared" si="86"/>
        <v>71.5</v>
      </c>
      <c r="AI124" s="171">
        <f t="shared" si="75"/>
        <v>1228.31</v>
      </c>
      <c r="AK124" s="166">
        <f t="shared" si="87"/>
        <v>1228.31</v>
      </c>
      <c r="AM124" s="166">
        <f t="shared" si="88"/>
        <v>1228.31</v>
      </c>
      <c r="AO124" s="166">
        <f t="shared" si="73"/>
        <v>1228.31</v>
      </c>
      <c r="AQ124" s="172"/>
    </row>
    <row r="125" spans="1:43" ht="18.75" customHeight="1" x14ac:dyDescent="0.25">
      <c r="A125" s="115" t="s">
        <v>2990</v>
      </c>
      <c r="B125" s="116"/>
      <c r="C125" s="117" t="s">
        <v>3430</v>
      </c>
      <c r="D125" s="118">
        <v>1566</v>
      </c>
      <c r="E125" s="119" t="s">
        <v>158</v>
      </c>
      <c r="F125" s="119">
        <v>6</v>
      </c>
      <c r="G125" s="120">
        <f t="shared" si="32"/>
        <v>1200</v>
      </c>
      <c r="H125" s="121"/>
      <c r="I125" s="122">
        <f t="shared" si="77"/>
        <v>0</v>
      </c>
      <c r="J125" s="123">
        <f t="shared" si="78"/>
        <v>0</v>
      </c>
      <c r="K125" s="124"/>
      <c r="L125" s="125">
        <v>4673759129382</v>
      </c>
      <c r="M125" s="101" t="s">
        <v>2991</v>
      </c>
      <c r="O125" s="115" t="s">
        <v>2990</v>
      </c>
      <c r="P125" s="192">
        <f t="shared" si="74"/>
        <v>0</v>
      </c>
      <c r="Q125" s="163" t="str">
        <f t="shared" si="59"/>
        <v>-</v>
      </c>
      <c r="R125" s="166">
        <v>960</v>
      </c>
      <c r="S125" s="167"/>
      <c r="T125" s="168">
        <v>1.25</v>
      </c>
      <c r="U125" s="168">
        <f t="shared" si="79"/>
        <v>1200</v>
      </c>
      <c r="V125" s="166">
        <f t="shared" si="80"/>
        <v>0</v>
      </c>
      <c r="W125" s="169">
        <f t="shared" si="81"/>
        <v>1200</v>
      </c>
      <c r="X125" s="166">
        <f t="shared" si="82"/>
        <v>1200</v>
      </c>
      <c r="Y125" s="170"/>
      <c r="Z125" s="175">
        <v>0.08</v>
      </c>
      <c r="AA125" s="176">
        <v>9.4</v>
      </c>
      <c r="AB125" s="177">
        <f t="shared" si="83"/>
        <v>0</v>
      </c>
      <c r="AC125" s="166">
        <f t="shared" si="89"/>
        <v>0</v>
      </c>
      <c r="AD125" s="171">
        <f t="shared" si="84"/>
        <v>1.3333333333333334E-2</v>
      </c>
      <c r="AE125" s="171">
        <f t="shared" si="85"/>
        <v>1.2999999999999999E-2</v>
      </c>
      <c r="AF125" s="166">
        <f t="shared" si="90"/>
        <v>71.5</v>
      </c>
      <c r="AG125" s="171">
        <f t="shared" si="86"/>
        <v>71.5</v>
      </c>
      <c r="AI125" s="171">
        <f t="shared" si="75"/>
        <v>1200</v>
      </c>
      <c r="AK125" s="166">
        <f t="shared" si="87"/>
        <v>1200</v>
      </c>
      <c r="AM125" s="166">
        <f t="shared" si="88"/>
        <v>1200</v>
      </c>
      <c r="AO125" s="166">
        <f t="shared" si="73"/>
        <v>1200</v>
      </c>
      <c r="AQ125" s="172">
        <v>960</v>
      </c>
    </row>
    <row r="126" spans="1:43" ht="18.75" customHeight="1" x14ac:dyDescent="0.25">
      <c r="A126" s="115" t="s">
        <v>2992</v>
      </c>
      <c r="B126" s="116"/>
      <c r="C126" s="117" t="s">
        <v>3450</v>
      </c>
      <c r="D126" s="118">
        <v>1566</v>
      </c>
      <c r="E126" s="119" t="s">
        <v>158</v>
      </c>
      <c r="F126" s="119">
        <v>6</v>
      </c>
      <c r="G126" s="120">
        <f t="shared" si="32"/>
        <v>1200</v>
      </c>
      <c r="H126" s="121"/>
      <c r="I126" s="122">
        <f t="shared" si="77"/>
        <v>0</v>
      </c>
      <c r="J126" s="123">
        <f t="shared" si="78"/>
        <v>0</v>
      </c>
      <c r="K126" s="124"/>
      <c r="L126" s="125">
        <v>4673759129405</v>
      </c>
      <c r="M126" s="101" t="s">
        <v>2993</v>
      </c>
      <c r="O126" s="115" t="s">
        <v>2992</v>
      </c>
      <c r="P126" s="192">
        <f t="shared" si="74"/>
        <v>0</v>
      </c>
      <c r="Q126" s="163" t="str">
        <f t="shared" si="59"/>
        <v>-</v>
      </c>
      <c r="R126" s="166">
        <v>960</v>
      </c>
      <c r="S126" s="167"/>
      <c r="T126" s="168">
        <v>1.25</v>
      </c>
      <c r="U126" s="168">
        <f t="shared" si="79"/>
        <v>1200</v>
      </c>
      <c r="V126" s="166">
        <f t="shared" si="80"/>
        <v>0</v>
      </c>
      <c r="W126" s="169">
        <f t="shared" si="81"/>
        <v>1200</v>
      </c>
      <c r="X126" s="166">
        <f t="shared" si="82"/>
        <v>1200</v>
      </c>
      <c r="Y126" s="170"/>
      <c r="Z126" s="175">
        <v>0.08</v>
      </c>
      <c r="AA126" s="176">
        <v>9.4</v>
      </c>
      <c r="AB126" s="177">
        <f t="shared" si="83"/>
        <v>0</v>
      </c>
      <c r="AC126" s="166">
        <f t="shared" si="89"/>
        <v>0</v>
      </c>
      <c r="AD126" s="171">
        <f t="shared" si="84"/>
        <v>1.3333333333333334E-2</v>
      </c>
      <c r="AE126" s="171">
        <f t="shared" si="85"/>
        <v>1.2999999999999999E-2</v>
      </c>
      <c r="AF126" s="166">
        <f t="shared" si="90"/>
        <v>71.5</v>
      </c>
      <c r="AG126" s="171">
        <f t="shared" si="86"/>
        <v>71.5</v>
      </c>
      <c r="AI126" s="171">
        <f t="shared" si="75"/>
        <v>1200</v>
      </c>
      <c r="AK126" s="166">
        <f t="shared" si="87"/>
        <v>1200</v>
      </c>
      <c r="AM126" s="166">
        <f t="shared" si="88"/>
        <v>1200</v>
      </c>
      <c r="AO126" s="166">
        <f t="shared" si="73"/>
        <v>1200</v>
      </c>
      <c r="AQ126" s="172">
        <v>960</v>
      </c>
    </row>
    <row r="127" spans="1:43" ht="18.75" customHeight="1" x14ac:dyDescent="0.25">
      <c r="A127" s="115" t="s">
        <v>2994</v>
      </c>
      <c r="B127" s="116"/>
      <c r="C127" s="117" t="s">
        <v>3432</v>
      </c>
      <c r="D127" s="118">
        <v>1566</v>
      </c>
      <c r="E127" s="119" t="s">
        <v>158</v>
      </c>
      <c r="F127" s="119">
        <v>6</v>
      </c>
      <c r="G127" s="120">
        <f t="shared" si="32"/>
        <v>1200</v>
      </c>
      <c r="H127" s="121"/>
      <c r="I127" s="122">
        <f t="shared" si="77"/>
        <v>0</v>
      </c>
      <c r="J127" s="123">
        <f t="shared" si="78"/>
        <v>0</v>
      </c>
      <c r="K127" s="124"/>
      <c r="L127" s="125">
        <v>4673759129429</v>
      </c>
      <c r="M127" s="101" t="s">
        <v>2995</v>
      </c>
      <c r="O127" s="115" t="s">
        <v>2994</v>
      </c>
      <c r="P127" s="192">
        <f t="shared" si="74"/>
        <v>0</v>
      </c>
      <c r="Q127" s="163" t="str">
        <f t="shared" si="59"/>
        <v>-</v>
      </c>
      <c r="R127" s="166">
        <v>960</v>
      </c>
      <c r="S127" s="167"/>
      <c r="T127" s="168">
        <v>1.25</v>
      </c>
      <c r="U127" s="168">
        <f t="shared" si="79"/>
        <v>1200</v>
      </c>
      <c r="V127" s="166">
        <f t="shared" si="80"/>
        <v>0</v>
      </c>
      <c r="W127" s="169">
        <f t="shared" si="81"/>
        <v>1200</v>
      </c>
      <c r="X127" s="166">
        <f t="shared" si="82"/>
        <v>1200</v>
      </c>
      <c r="Y127" s="170"/>
      <c r="Z127" s="175">
        <v>0.08</v>
      </c>
      <c r="AA127" s="176">
        <v>9.4</v>
      </c>
      <c r="AB127" s="177">
        <f t="shared" si="83"/>
        <v>0</v>
      </c>
      <c r="AC127" s="166">
        <f t="shared" si="89"/>
        <v>0</v>
      </c>
      <c r="AD127" s="171">
        <f t="shared" si="84"/>
        <v>1.3333333333333334E-2</v>
      </c>
      <c r="AE127" s="171">
        <f t="shared" si="85"/>
        <v>1.2999999999999999E-2</v>
      </c>
      <c r="AF127" s="166">
        <f t="shared" si="90"/>
        <v>71.5</v>
      </c>
      <c r="AG127" s="171">
        <f t="shared" si="86"/>
        <v>71.5</v>
      </c>
      <c r="AI127" s="171">
        <f t="shared" si="75"/>
        <v>1200</v>
      </c>
      <c r="AK127" s="166">
        <f t="shared" si="87"/>
        <v>1200</v>
      </c>
      <c r="AM127" s="166">
        <f t="shared" si="88"/>
        <v>1200</v>
      </c>
      <c r="AO127" s="166">
        <f t="shared" si="73"/>
        <v>1200</v>
      </c>
      <c r="AQ127" s="172">
        <v>960</v>
      </c>
    </row>
    <row r="128" spans="1:43" ht="18.75" customHeight="1" x14ac:dyDescent="0.25">
      <c r="A128" s="115" t="s">
        <v>2996</v>
      </c>
      <c r="B128" s="116"/>
      <c r="C128" s="117" t="s">
        <v>3433</v>
      </c>
      <c r="D128" s="118">
        <v>1966</v>
      </c>
      <c r="E128" s="119" t="s">
        <v>158</v>
      </c>
      <c r="F128" s="119">
        <v>6</v>
      </c>
      <c r="G128" s="120">
        <f t="shared" si="32"/>
        <v>1498.75</v>
      </c>
      <c r="H128" s="121"/>
      <c r="I128" s="122">
        <f t="shared" si="77"/>
        <v>0</v>
      </c>
      <c r="J128" s="123">
        <f t="shared" si="78"/>
        <v>0</v>
      </c>
      <c r="K128" s="124"/>
      <c r="L128" s="125">
        <v>4673759129320</v>
      </c>
      <c r="M128" s="101" t="s">
        <v>2997</v>
      </c>
      <c r="O128" s="115" t="s">
        <v>2996</v>
      </c>
      <c r="P128" s="192">
        <f t="shared" si="74"/>
        <v>0</v>
      </c>
      <c r="Q128" s="163" t="str">
        <f t="shared" si="59"/>
        <v>-</v>
      </c>
      <c r="R128" s="166">
        <v>1199</v>
      </c>
      <c r="S128" s="167"/>
      <c r="T128" s="168">
        <v>1.25</v>
      </c>
      <c r="U128" s="168">
        <f t="shared" si="79"/>
        <v>1498.75</v>
      </c>
      <c r="V128" s="166">
        <f t="shared" si="80"/>
        <v>0</v>
      </c>
      <c r="W128" s="169">
        <f t="shared" si="81"/>
        <v>1498.75</v>
      </c>
      <c r="X128" s="166">
        <f t="shared" si="82"/>
        <v>1498.75</v>
      </c>
      <c r="Y128" s="170"/>
      <c r="Z128" s="175">
        <v>0.08</v>
      </c>
      <c r="AA128" s="176">
        <v>11.8</v>
      </c>
      <c r="AB128" s="177">
        <f t="shared" si="83"/>
        <v>0</v>
      </c>
      <c r="AC128" s="166">
        <f t="shared" si="89"/>
        <v>0</v>
      </c>
      <c r="AD128" s="171">
        <f t="shared" si="84"/>
        <v>1.3333333333333334E-2</v>
      </c>
      <c r="AE128" s="171">
        <f t="shared" si="85"/>
        <v>1.2999999999999999E-2</v>
      </c>
      <c r="AF128" s="166">
        <f t="shared" si="90"/>
        <v>71.5</v>
      </c>
      <c r="AG128" s="171">
        <f t="shared" si="86"/>
        <v>71.5</v>
      </c>
      <c r="AI128" s="171">
        <f t="shared" si="75"/>
        <v>1498.75</v>
      </c>
      <c r="AK128" s="166">
        <f t="shared" si="87"/>
        <v>1498.75</v>
      </c>
      <c r="AM128" s="166">
        <f t="shared" si="88"/>
        <v>1498.75</v>
      </c>
      <c r="AO128" s="166">
        <f t="shared" si="73"/>
        <v>1498.75</v>
      </c>
      <c r="AQ128" s="172">
        <v>1199</v>
      </c>
    </row>
    <row r="129" spans="1:43" ht="18.75" customHeight="1" x14ac:dyDescent="0.25">
      <c r="A129" s="115" t="s">
        <v>2998</v>
      </c>
      <c r="B129" s="116"/>
      <c r="C129" s="117" t="s">
        <v>3434</v>
      </c>
      <c r="D129" s="118">
        <v>1966</v>
      </c>
      <c r="E129" s="119" t="s">
        <v>158</v>
      </c>
      <c r="F129" s="119">
        <v>6</v>
      </c>
      <c r="G129" s="120">
        <f t="shared" si="32"/>
        <v>1498.75</v>
      </c>
      <c r="H129" s="121"/>
      <c r="I129" s="122">
        <f t="shared" si="77"/>
        <v>0</v>
      </c>
      <c r="J129" s="123">
        <f t="shared" si="78"/>
        <v>0</v>
      </c>
      <c r="K129" s="124"/>
      <c r="L129" s="125">
        <v>4673759129344</v>
      </c>
      <c r="M129" s="101" t="s">
        <v>2999</v>
      </c>
      <c r="O129" s="115" t="s">
        <v>2998</v>
      </c>
      <c r="P129" s="192">
        <f t="shared" si="74"/>
        <v>0</v>
      </c>
      <c r="Q129" s="163" t="str">
        <f t="shared" si="59"/>
        <v>-</v>
      </c>
      <c r="R129" s="166">
        <v>1199</v>
      </c>
      <c r="S129" s="167"/>
      <c r="T129" s="168">
        <v>1.25</v>
      </c>
      <c r="U129" s="168">
        <f t="shared" si="79"/>
        <v>1498.75</v>
      </c>
      <c r="V129" s="166">
        <f t="shared" si="80"/>
        <v>0</v>
      </c>
      <c r="W129" s="169">
        <f t="shared" si="81"/>
        <v>1498.75</v>
      </c>
      <c r="X129" s="166">
        <f t="shared" si="82"/>
        <v>1498.75</v>
      </c>
      <c r="Y129" s="170"/>
      <c r="Z129" s="175">
        <v>0.08</v>
      </c>
      <c r="AA129" s="176">
        <v>11.8</v>
      </c>
      <c r="AB129" s="177">
        <f t="shared" si="83"/>
        <v>0</v>
      </c>
      <c r="AC129" s="166">
        <f t="shared" si="89"/>
        <v>0</v>
      </c>
      <c r="AD129" s="171">
        <f t="shared" si="84"/>
        <v>1.3333333333333334E-2</v>
      </c>
      <c r="AE129" s="171">
        <f t="shared" si="85"/>
        <v>1.2999999999999999E-2</v>
      </c>
      <c r="AF129" s="166">
        <f t="shared" si="90"/>
        <v>71.5</v>
      </c>
      <c r="AG129" s="171">
        <f t="shared" si="86"/>
        <v>71.5</v>
      </c>
      <c r="AI129" s="171">
        <f t="shared" si="75"/>
        <v>1498.75</v>
      </c>
      <c r="AK129" s="166">
        <f t="shared" si="87"/>
        <v>1498.75</v>
      </c>
      <c r="AM129" s="166">
        <f t="shared" si="88"/>
        <v>1498.75</v>
      </c>
      <c r="AO129" s="166">
        <f t="shared" si="73"/>
        <v>1498.75</v>
      </c>
      <c r="AQ129" s="172">
        <v>1199</v>
      </c>
    </row>
    <row r="130" spans="1:43" ht="18.75" customHeight="1" x14ac:dyDescent="0.25">
      <c r="A130" s="115" t="s">
        <v>3000</v>
      </c>
      <c r="B130" s="116"/>
      <c r="C130" s="117" t="s">
        <v>3435</v>
      </c>
      <c r="D130" s="118">
        <v>1966</v>
      </c>
      <c r="E130" s="119" t="s">
        <v>158</v>
      </c>
      <c r="F130" s="119">
        <v>6</v>
      </c>
      <c r="G130" s="120">
        <f t="shared" si="32"/>
        <v>1498.75</v>
      </c>
      <c r="H130" s="121"/>
      <c r="I130" s="122">
        <f t="shared" si="77"/>
        <v>0</v>
      </c>
      <c r="J130" s="123">
        <f t="shared" si="78"/>
        <v>0</v>
      </c>
      <c r="K130" s="124"/>
      <c r="L130" s="125">
        <v>4673759129368</v>
      </c>
      <c r="M130" s="101" t="s">
        <v>3001</v>
      </c>
      <c r="O130" s="115" t="s">
        <v>3000</v>
      </c>
      <c r="P130" s="192">
        <f t="shared" si="74"/>
        <v>0</v>
      </c>
      <c r="Q130" s="163" t="str">
        <f t="shared" si="59"/>
        <v>-</v>
      </c>
      <c r="R130" s="166">
        <v>1199</v>
      </c>
      <c r="S130" s="167"/>
      <c r="T130" s="168">
        <v>1.25</v>
      </c>
      <c r="U130" s="168">
        <f t="shared" si="79"/>
        <v>1498.75</v>
      </c>
      <c r="V130" s="166">
        <f t="shared" si="80"/>
        <v>0</v>
      </c>
      <c r="W130" s="169">
        <f t="shared" si="81"/>
        <v>1498.75</v>
      </c>
      <c r="X130" s="166">
        <f t="shared" si="82"/>
        <v>1498.75</v>
      </c>
      <c r="Y130" s="170"/>
      <c r="Z130" s="175">
        <v>0.08</v>
      </c>
      <c r="AA130" s="176">
        <v>11.8</v>
      </c>
      <c r="AB130" s="177">
        <f t="shared" si="83"/>
        <v>0</v>
      </c>
      <c r="AC130" s="166">
        <f t="shared" si="89"/>
        <v>0</v>
      </c>
      <c r="AD130" s="171">
        <f t="shared" si="84"/>
        <v>1.3333333333333334E-2</v>
      </c>
      <c r="AE130" s="171">
        <f t="shared" si="85"/>
        <v>1.2999999999999999E-2</v>
      </c>
      <c r="AF130" s="166">
        <f t="shared" si="90"/>
        <v>71.5</v>
      </c>
      <c r="AG130" s="171">
        <f t="shared" si="86"/>
        <v>71.5</v>
      </c>
      <c r="AI130" s="171">
        <f t="shared" si="75"/>
        <v>1498.75</v>
      </c>
      <c r="AK130" s="166">
        <f t="shared" si="87"/>
        <v>1498.75</v>
      </c>
      <c r="AM130" s="166">
        <f t="shared" si="88"/>
        <v>1498.75</v>
      </c>
      <c r="AO130" s="166">
        <f t="shared" si="73"/>
        <v>1498.75</v>
      </c>
      <c r="AQ130" s="172">
        <v>1199</v>
      </c>
    </row>
    <row r="131" spans="1:43" ht="17.25" customHeight="1" x14ac:dyDescent="0.25">
      <c r="A131" s="113"/>
      <c r="B131" s="116"/>
      <c r="C131" s="251" t="s">
        <v>3002</v>
      </c>
      <c r="D131" s="251"/>
      <c r="E131" s="251"/>
      <c r="F131" s="251"/>
      <c r="G131" s="251"/>
      <c r="H131" s="251"/>
      <c r="I131" s="251"/>
      <c r="J131" s="251"/>
      <c r="O131" s="161" t="s">
        <v>3211</v>
      </c>
      <c r="P131" s="192"/>
      <c r="Q131" s="163" t="str">
        <f t="shared" si="59"/>
        <v>-</v>
      </c>
      <c r="R131" s="124"/>
      <c r="S131" s="167"/>
      <c r="Y131" s="170"/>
      <c r="Z131" s="170"/>
      <c r="AH131" s="100"/>
      <c r="AJ131" s="100"/>
      <c r="AL131" s="100"/>
      <c r="AN131" s="100"/>
      <c r="AO131" s="166"/>
      <c r="AQ131" s="172"/>
    </row>
    <row r="132" spans="1:43" ht="18.75" customHeight="1" x14ac:dyDescent="0.25">
      <c r="A132" s="115" t="s">
        <v>3003</v>
      </c>
      <c r="B132" s="116"/>
      <c r="C132" s="189" t="s">
        <v>3265</v>
      </c>
      <c r="D132" s="118">
        <v>30</v>
      </c>
      <c r="E132" s="119" t="s">
        <v>158</v>
      </c>
      <c r="F132" s="119">
        <v>1</v>
      </c>
      <c r="G132" s="120">
        <f t="shared" si="32"/>
        <v>714.69</v>
      </c>
      <c r="H132" s="121"/>
      <c r="I132" s="122">
        <f>H132*F132</f>
        <v>0</v>
      </c>
      <c r="J132" s="123">
        <f>G132*I132</f>
        <v>0</v>
      </c>
      <c r="K132" s="124"/>
      <c r="L132" s="125">
        <v>4673768182378</v>
      </c>
      <c r="M132" s="101" t="s">
        <v>3004</v>
      </c>
      <c r="P132" s="192">
        <f t="shared" si="74"/>
        <v>0</v>
      </c>
      <c r="Q132" s="163" t="str">
        <f t="shared" si="59"/>
        <v>-</v>
      </c>
      <c r="R132" s="166">
        <v>571.75</v>
      </c>
      <c r="S132" s="167"/>
      <c r="T132" s="168">
        <v>1.25</v>
      </c>
      <c r="U132" s="168">
        <f>R132*T132</f>
        <v>714.6875</v>
      </c>
      <c r="V132" s="166">
        <f>P132*0.01</f>
        <v>0</v>
      </c>
      <c r="W132" s="169">
        <f>U132-(U132*V132)</f>
        <v>714.6875</v>
      </c>
      <c r="X132" s="166">
        <f>ROUND(W132,2)</f>
        <v>714.69</v>
      </c>
      <c r="Y132" s="170"/>
      <c r="Z132" s="170"/>
      <c r="AA132" s="166">
        <v>2.96</v>
      </c>
      <c r="AB132" s="166">
        <f>H132*AA132</f>
        <v>0</v>
      </c>
      <c r="AC132" s="166">
        <f>AB132*$P$7</f>
        <v>0</v>
      </c>
      <c r="AD132" s="166">
        <f>AA132/F132</f>
        <v>2.96</v>
      </c>
      <c r="AE132" s="171">
        <f>ROUND(AD132,3)</f>
        <v>2.96</v>
      </c>
      <c r="AF132" s="166">
        <f>AE132*$P$7</f>
        <v>68.08</v>
      </c>
      <c r="AG132" s="171">
        <f>ROUND(AF132,2)</f>
        <v>68.08</v>
      </c>
      <c r="AI132" s="171">
        <f>ROUND(AO132,2)</f>
        <v>714.69</v>
      </c>
      <c r="AK132" s="166">
        <f>IF($AD$3,AM132+AG132,AM132)</f>
        <v>714.69</v>
      </c>
      <c r="AM132" s="166">
        <f>IF($AD$4,X132-($AM$7/100*X132),X132)</f>
        <v>714.69</v>
      </c>
      <c r="AO132" s="166">
        <f t="shared" si="73"/>
        <v>714.69</v>
      </c>
      <c r="AQ132" s="172">
        <v>649.71899999999994</v>
      </c>
    </row>
    <row r="133" spans="1:43" ht="18.75" customHeight="1" x14ac:dyDescent="0.25">
      <c r="A133" s="115" t="s">
        <v>3005</v>
      </c>
      <c r="B133" s="116"/>
      <c r="C133" s="189" t="s">
        <v>3266</v>
      </c>
      <c r="D133" s="118">
        <v>35</v>
      </c>
      <c r="E133" s="119" t="s">
        <v>158</v>
      </c>
      <c r="F133" s="119">
        <v>1</v>
      </c>
      <c r="G133" s="120">
        <f t="shared" si="32"/>
        <v>815.41</v>
      </c>
      <c r="H133" s="121"/>
      <c r="I133" s="122">
        <f>H133*F133</f>
        <v>0</v>
      </c>
      <c r="J133" s="123">
        <f>G133*I133</f>
        <v>0</v>
      </c>
      <c r="K133" s="124"/>
      <c r="L133" s="125">
        <v>4673768182385</v>
      </c>
      <c r="M133" s="101" t="s">
        <v>3006</v>
      </c>
      <c r="P133" s="192">
        <f t="shared" si="74"/>
        <v>0</v>
      </c>
      <c r="Q133" s="163" t="str">
        <f t="shared" si="59"/>
        <v>-</v>
      </c>
      <c r="R133" s="166">
        <v>652.33000000000004</v>
      </c>
      <c r="S133" s="167"/>
      <c r="T133" s="168">
        <v>1.25</v>
      </c>
      <c r="U133" s="168">
        <f>R133*T133</f>
        <v>815.41250000000002</v>
      </c>
      <c r="V133" s="166">
        <f>P133*0.01</f>
        <v>0</v>
      </c>
      <c r="W133" s="169">
        <f>U133-(U133*V133)</f>
        <v>815.41250000000002</v>
      </c>
      <c r="X133" s="166">
        <f>ROUND(W133,2)</f>
        <v>815.41</v>
      </c>
      <c r="Y133" s="170"/>
      <c r="Z133" s="170"/>
      <c r="AA133" s="166">
        <v>3.5</v>
      </c>
      <c r="AB133" s="166">
        <f>H133*AA133</f>
        <v>0</v>
      </c>
      <c r="AC133" s="166">
        <f>AB133*$P$7</f>
        <v>0</v>
      </c>
      <c r="AD133" s="166">
        <f>AA133/F133</f>
        <v>3.5</v>
      </c>
      <c r="AE133" s="171">
        <f>ROUND(AD133,3)</f>
        <v>3.5</v>
      </c>
      <c r="AF133" s="166">
        <f>AE133*$P$7</f>
        <v>80.5</v>
      </c>
      <c r="AG133" s="171">
        <f>ROUND(AF133,2)</f>
        <v>80.5</v>
      </c>
      <c r="AI133" s="171">
        <f>ROUND(AO133,2)</f>
        <v>815.41</v>
      </c>
      <c r="AK133" s="166">
        <f>IF($AD$3,AM133+AG133,AM133)</f>
        <v>815.41</v>
      </c>
      <c r="AM133" s="166">
        <f>IF($AD$4,X133-($AM$7/100*X133),X133)</f>
        <v>815.41</v>
      </c>
      <c r="AO133" s="166">
        <f t="shared" si="73"/>
        <v>815.41</v>
      </c>
      <c r="AQ133" s="172">
        <v>741.28499999999997</v>
      </c>
    </row>
    <row r="134" spans="1:43" ht="18.75" customHeight="1" x14ac:dyDescent="0.25">
      <c r="A134" s="115" t="s">
        <v>3007</v>
      </c>
      <c r="B134" s="116"/>
      <c r="C134" s="189" t="s">
        <v>3267</v>
      </c>
      <c r="D134" s="118">
        <v>40</v>
      </c>
      <c r="E134" s="119" t="s">
        <v>158</v>
      </c>
      <c r="F134" s="119">
        <v>1</v>
      </c>
      <c r="G134" s="120">
        <f t="shared" si="32"/>
        <v>931.49</v>
      </c>
      <c r="H134" s="121"/>
      <c r="I134" s="122">
        <f>H134*F134</f>
        <v>0</v>
      </c>
      <c r="J134" s="123">
        <f>G134*I134</f>
        <v>0</v>
      </c>
      <c r="K134" s="124"/>
      <c r="L134" s="125">
        <v>4673768182392</v>
      </c>
      <c r="M134" s="101" t="s">
        <v>3008</v>
      </c>
      <c r="P134" s="192">
        <f t="shared" si="74"/>
        <v>0</v>
      </c>
      <c r="Q134" s="163" t="str">
        <f t="shared" si="59"/>
        <v>-</v>
      </c>
      <c r="R134" s="166">
        <v>745.19</v>
      </c>
      <c r="S134" s="167"/>
      <c r="T134" s="168">
        <v>1.25</v>
      </c>
      <c r="U134" s="168">
        <f>R134*T134</f>
        <v>931.48750000000007</v>
      </c>
      <c r="V134" s="166">
        <f>P134*0.01</f>
        <v>0</v>
      </c>
      <c r="W134" s="169">
        <f>U134-(U134*V134)</f>
        <v>931.48750000000007</v>
      </c>
      <c r="X134" s="166">
        <f>ROUND(W134,2)</f>
        <v>931.49</v>
      </c>
      <c r="Y134" s="170"/>
      <c r="Z134" s="170"/>
      <c r="AA134" s="166">
        <v>4</v>
      </c>
      <c r="AB134" s="166">
        <f>H134*AA134</f>
        <v>0</v>
      </c>
      <c r="AC134" s="166">
        <f>AB134*$P$7</f>
        <v>0</v>
      </c>
      <c r="AD134" s="166">
        <f>AA134/F134</f>
        <v>4</v>
      </c>
      <c r="AE134" s="171">
        <f>ROUND(AD134,3)</f>
        <v>4</v>
      </c>
      <c r="AF134" s="166">
        <f>AE134*$P$7</f>
        <v>92</v>
      </c>
      <c r="AG134" s="171">
        <f>ROUND(AF134,2)</f>
        <v>92</v>
      </c>
      <c r="AI134" s="171">
        <f>ROUND(AO134,2)</f>
        <v>931.49</v>
      </c>
      <c r="AK134" s="166">
        <f>IF($AD$3,AM134+AG134,AM134)</f>
        <v>931.49</v>
      </c>
      <c r="AM134" s="166">
        <f>IF($AD$4,X134-($AM$7/100*X134),X134)</f>
        <v>931.49</v>
      </c>
      <c r="AO134" s="166">
        <f t="shared" si="73"/>
        <v>931.49</v>
      </c>
      <c r="AQ134" s="172">
        <v>846.81</v>
      </c>
    </row>
    <row r="135" spans="1:43" ht="18.75" customHeight="1" x14ac:dyDescent="0.25">
      <c r="A135" s="115" t="s">
        <v>3009</v>
      </c>
      <c r="B135" s="116"/>
      <c r="C135" s="189" t="s">
        <v>3268</v>
      </c>
      <c r="D135" s="118">
        <v>45</v>
      </c>
      <c r="E135" s="119" t="s">
        <v>158</v>
      </c>
      <c r="F135" s="119">
        <v>1</v>
      </c>
      <c r="G135" s="120">
        <f t="shared" si="32"/>
        <v>1069.4100000000001</v>
      </c>
      <c r="H135" s="121"/>
      <c r="I135" s="122">
        <f>H135*F135</f>
        <v>0</v>
      </c>
      <c r="J135" s="123">
        <f>G135*I135</f>
        <v>0</v>
      </c>
      <c r="K135" s="124"/>
      <c r="L135" s="125">
        <v>4673768182408</v>
      </c>
      <c r="M135" s="101" t="s">
        <v>3010</v>
      </c>
      <c r="P135" s="192">
        <f t="shared" si="74"/>
        <v>0</v>
      </c>
      <c r="Q135" s="163" t="str">
        <f t="shared" si="59"/>
        <v>-</v>
      </c>
      <c r="R135" s="166">
        <v>855.53</v>
      </c>
      <c r="S135" s="167"/>
      <c r="T135" s="168">
        <v>1.25</v>
      </c>
      <c r="U135" s="168">
        <f>R135*T135</f>
        <v>1069.4124999999999</v>
      </c>
      <c r="V135" s="166">
        <f>P135*0.01</f>
        <v>0</v>
      </c>
      <c r="W135" s="169">
        <f>U135-(U135*V135)</f>
        <v>1069.4124999999999</v>
      </c>
      <c r="X135" s="166">
        <f>ROUND(W135,2)</f>
        <v>1069.4100000000001</v>
      </c>
      <c r="Y135" s="170"/>
      <c r="Z135" s="170"/>
      <c r="AA135" s="166">
        <v>4.5</v>
      </c>
      <c r="AB135" s="166">
        <f>H135*AA135</f>
        <v>0</v>
      </c>
      <c r="AC135" s="166">
        <f>AB135*$P$7</f>
        <v>0</v>
      </c>
      <c r="AD135" s="166">
        <f>AA135/F135</f>
        <v>4.5</v>
      </c>
      <c r="AE135" s="171">
        <f>ROUND(AD135,3)</f>
        <v>4.5</v>
      </c>
      <c r="AF135" s="166">
        <f>AE135*$P$7</f>
        <v>103.5</v>
      </c>
      <c r="AG135" s="171">
        <f>ROUND(AF135,2)</f>
        <v>103.5</v>
      </c>
      <c r="AI135" s="171">
        <f>ROUND(AO135,2)</f>
        <v>1069.4100000000001</v>
      </c>
      <c r="AK135" s="166">
        <f>IF($AD$3,AM135+AG135,AM135)</f>
        <v>1069.4100000000001</v>
      </c>
      <c r="AM135" s="166">
        <f>IF($AD$4,X135-($AM$7/100*X135),X135)</f>
        <v>1069.4100000000001</v>
      </c>
      <c r="AO135" s="166">
        <f t="shared" si="73"/>
        <v>1069.4100000000001</v>
      </c>
      <c r="AQ135" s="172">
        <v>950.58900000000006</v>
      </c>
    </row>
    <row r="136" spans="1:43" ht="18.75" customHeight="1" x14ac:dyDescent="0.25">
      <c r="A136" s="115" t="s">
        <v>3011</v>
      </c>
      <c r="B136" s="116"/>
      <c r="C136" s="189" t="s">
        <v>3269</v>
      </c>
      <c r="D136" s="118">
        <v>54</v>
      </c>
      <c r="E136" s="119" t="s">
        <v>158</v>
      </c>
      <c r="F136" s="119">
        <v>1</v>
      </c>
      <c r="G136" s="120">
        <f t="shared" si="32"/>
        <v>1295.06</v>
      </c>
      <c r="H136" s="121"/>
      <c r="I136" s="122">
        <f>H136*F136</f>
        <v>0</v>
      </c>
      <c r="J136" s="123">
        <f>G136*I136</f>
        <v>0</v>
      </c>
      <c r="K136" s="124"/>
      <c r="L136" s="125">
        <v>4673768182415</v>
      </c>
      <c r="M136" s="101" t="s">
        <v>3012</v>
      </c>
      <c r="P136" s="192">
        <f t="shared" si="74"/>
        <v>0</v>
      </c>
      <c r="Q136" s="163" t="str">
        <f t="shared" si="59"/>
        <v>-</v>
      </c>
      <c r="R136" s="166">
        <v>1036.05</v>
      </c>
      <c r="S136" s="167"/>
      <c r="T136" s="168">
        <v>1.25</v>
      </c>
      <c r="U136" s="168">
        <f>R136*T136</f>
        <v>1295.0625</v>
      </c>
      <c r="V136" s="166">
        <f>P136*0.01</f>
        <v>0</v>
      </c>
      <c r="W136" s="169">
        <f>U136-(U136*V136)</f>
        <v>1295.0625</v>
      </c>
      <c r="X136" s="166">
        <f>ROUND(W136,2)</f>
        <v>1295.06</v>
      </c>
      <c r="Y136" s="170"/>
      <c r="Z136" s="170"/>
      <c r="AA136" s="166">
        <v>5.4</v>
      </c>
      <c r="AB136" s="166">
        <f>H136*AA136</f>
        <v>0</v>
      </c>
      <c r="AC136" s="166">
        <f>AB136*$P$7</f>
        <v>0</v>
      </c>
      <c r="AD136" s="166">
        <f>AA136/F136</f>
        <v>5.4</v>
      </c>
      <c r="AE136" s="171">
        <f>ROUND(AD136,3)</f>
        <v>5.4</v>
      </c>
      <c r="AF136" s="166">
        <f>AE136*$P$7</f>
        <v>124.2</v>
      </c>
      <c r="AG136" s="171">
        <f>ROUND(AF136,2)</f>
        <v>124.2</v>
      </c>
      <c r="AI136" s="171">
        <f>ROUND(AO136,2)</f>
        <v>1295.06</v>
      </c>
      <c r="AK136" s="166">
        <f>IF($AD$3,AM136+AG136,AM136)</f>
        <v>1295.06</v>
      </c>
      <c r="AM136" s="166">
        <f>IF($AD$4,X136-($AM$7/100*X136),X136)</f>
        <v>1295.06</v>
      </c>
      <c r="AO136" s="166">
        <f t="shared" si="73"/>
        <v>1295.06</v>
      </c>
      <c r="AQ136" s="172">
        <v>1151.1719999999998</v>
      </c>
    </row>
    <row r="137" spans="1:43" ht="17.25" customHeight="1" x14ac:dyDescent="0.25">
      <c r="A137" s="113"/>
      <c r="B137" s="116"/>
      <c r="C137" s="251" t="s">
        <v>3013</v>
      </c>
      <c r="D137" s="251"/>
      <c r="E137" s="251"/>
      <c r="F137" s="251"/>
      <c r="G137" s="251"/>
      <c r="H137" s="251"/>
      <c r="I137" s="251"/>
      <c r="J137" s="251"/>
      <c r="O137" s="161" t="s">
        <v>3212</v>
      </c>
      <c r="P137" s="192"/>
      <c r="Q137" s="163" t="str">
        <f t="shared" si="59"/>
        <v>-</v>
      </c>
      <c r="R137" s="124"/>
      <c r="S137" s="167"/>
      <c r="Y137" s="170"/>
      <c r="Z137" s="170"/>
      <c r="AH137" s="100"/>
      <c r="AJ137" s="100"/>
      <c r="AL137" s="100"/>
      <c r="AN137" s="100"/>
      <c r="AO137" s="166"/>
      <c r="AQ137" s="172"/>
    </row>
    <row r="138" spans="1:43" ht="18.75" customHeight="1" x14ac:dyDescent="0.25">
      <c r="A138" s="115" t="s">
        <v>3014</v>
      </c>
      <c r="B138" s="116"/>
      <c r="C138" s="189" t="s">
        <v>3270</v>
      </c>
      <c r="D138" s="118">
        <v>8</v>
      </c>
      <c r="E138" s="119" t="s">
        <v>158</v>
      </c>
      <c r="F138" s="119">
        <v>1</v>
      </c>
      <c r="G138" s="120">
        <f t="shared" si="32"/>
        <v>957.49</v>
      </c>
      <c r="H138" s="121"/>
      <c r="I138" s="122">
        <f t="shared" ref="I138:I145" si="91">H138*F138</f>
        <v>0</v>
      </c>
      <c r="J138" s="123">
        <f t="shared" ref="J138:J145" si="92">G138*I138</f>
        <v>0</v>
      </c>
      <c r="K138" s="124"/>
      <c r="L138" s="125">
        <v>4673768182422</v>
      </c>
      <c r="M138" s="101" t="s">
        <v>3015</v>
      </c>
      <c r="P138" s="192">
        <f t="shared" si="74"/>
        <v>0</v>
      </c>
      <c r="Q138" s="163" t="str">
        <f t="shared" si="59"/>
        <v>-</v>
      </c>
      <c r="R138" s="166">
        <v>765.99</v>
      </c>
      <c r="S138" s="167"/>
      <c r="T138" s="168">
        <v>1.25</v>
      </c>
      <c r="U138" s="168">
        <f t="shared" ref="U138:U145" si="93">R138*T138</f>
        <v>957.48749999999995</v>
      </c>
      <c r="V138" s="166">
        <f t="shared" ref="V138:V145" si="94">P138*0.01</f>
        <v>0</v>
      </c>
      <c r="W138" s="169">
        <f t="shared" ref="W138:W145" si="95">U138-(U138*V138)</f>
        <v>957.48749999999995</v>
      </c>
      <c r="X138" s="166">
        <f t="shared" ref="X138:X145" si="96">ROUND(W138,2)</f>
        <v>957.49</v>
      </c>
      <c r="Y138" s="170"/>
      <c r="Z138" s="170"/>
      <c r="AA138" s="166">
        <v>4.1500000000000004</v>
      </c>
      <c r="AB138" s="166">
        <f t="shared" ref="AB138:AB145" si="97">H138*AA138</f>
        <v>0</v>
      </c>
      <c r="AC138" s="166">
        <f t="shared" ref="AC138:AC145" si="98">AB138*$P$7</f>
        <v>0</v>
      </c>
      <c r="AD138" s="166">
        <f t="shared" ref="AD138:AD145" si="99">AA138/F138</f>
        <v>4.1500000000000004</v>
      </c>
      <c r="AE138" s="171">
        <f t="shared" ref="AE138:AE145" si="100">ROUND(AD138,3)</f>
        <v>4.1500000000000004</v>
      </c>
      <c r="AF138" s="166">
        <f t="shared" ref="AF138:AF145" si="101">AE138*$P$7</f>
        <v>95.45</v>
      </c>
      <c r="AG138" s="171">
        <f t="shared" ref="AG138:AG145" si="102">ROUND(AF138,2)</f>
        <v>95.45</v>
      </c>
      <c r="AI138" s="171">
        <f t="shared" ref="AI138:AI145" si="103">ROUND(AO138,2)</f>
        <v>957.49</v>
      </c>
      <c r="AK138" s="166">
        <f t="shared" ref="AK138:AK145" si="104">IF($AD$3,AM138+AG138,AM138)</f>
        <v>957.49</v>
      </c>
      <c r="AM138" s="166">
        <f t="shared" ref="AM138:AM145" si="105">IF($AD$4,X138-($AM$7/100*X138),X138)</f>
        <v>957.49</v>
      </c>
      <c r="AO138" s="166">
        <f t="shared" ref="AO138:AO171" si="106">IF($AD$5,AK138-((AK138*1.18031)-AK138),AK138)</f>
        <v>957.49</v>
      </c>
      <c r="AQ138" s="172">
        <v>823.65</v>
      </c>
    </row>
    <row r="139" spans="1:43" ht="18.75" customHeight="1" x14ac:dyDescent="0.25">
      <c r="A139" s="115" t="s">
        <v>3016</v>
      </c>
      <c r="B139" s="116"/>
      <c r="C139" s="189" t="s">
        <v>3271</v>
      </c>
      <c r="D139" s="118">
        <v>11</v>
      </c>
      <c r="E139" s="119" t="s">
        <v>158</v>
      </c>
      <c r="F139" s="119">
        <v>1</v>
      </c>
      <c r="G139" s="120">
        <f t="shared" si="32"/>
        <v>892.16</v>
      </c>
      <c r="H139" s="121"/>
      <c r="I139" s="122">
        <f t="shared" si="91"/>
        <v>0</v>
      </c>
      <c r="J139" s="123">
        <f t="shared" si="92"/>
        <v>0</v>
      </c>
      <c r="K139" s="124"/>
      <c r="L139" s="125">
        <v>4673768182439</v>
      </c>
      <c r="M139" s="101" t="s">
        <v>3017</v>
      </c>
      <c r="P139" s="192">
        <f t="shared" si="74"/>
        <v>0</v>
      </c>
      <c r="Q139" s="163" t="str">
        <f t="shared" si="59"/>
        <v>-</v>
      </c>
      <c r="R139" s="166">
        <v>713.73</v>
      </c>
      <c r="S139" s="167"/>
      <c r="T139" s="168">
        <v>1.25</v>
      </c>
      <c r="U139" s="168">
        <f t="shared" si="93"/>
        <v>892.16250000000002</v>
      </c>
      <c r="V139" s="166">
        <f t="shared" si="94"/>
        <v>0</v>
      </c>
      <c r="W139" s="169">
        <f t="shared" si="95"/>
        <v>892.16250000000002</v>
      </c>
      <c r="X139" s="166">
        <f t="shared" si="96"/>
        <v>892.16</v>
      </c>
      <c r="Y139" s="170"/>
      <c r="Z139" s="170"/>
      <c r="AA139" s="166">
        <v>4.5</v>
      </c>
      <c r="AB139" s="166">
        <f t="shared" si="97"/>
        <v>0</v>
      </c>
      <c r="AC139" s="166">
        <f t="shared" si="98"/>
        <v>0</v>
      </c>
      <c r="AD139" s="166">
        <f t="shared" si="99"/>
        <v>4.5</v>
      </c>
      <c r="AE139" s="171">
        <f t="shared" si="100"/>
        <v>4.5</v>
      </c>
      <c r="AF139" s="166">
        <f t="shared" si="101"/>
        <v>103.5</v>
      </c>
      <c r="AG139" s="171">
        <f t="shared" si="102"/>
        <v>103.5</v>
      </c>
      <c r="AI139" s="171">
        <f t="shared" si="103"/>
        <v>892.16</v>
      </c>
      <c r="AK139" s="166">
        <f t="shared" si="104"/>
        <v>892.16</v>
      </c>
      <c r="AM139" s="166">
        <f t="shared" si="105"/>
        <v>892.16</v>
      </c>
      <c r="AO139" s="166">
        <f t="shared" si="106"/>
        <v>892.16</v>
      </c>
      <c r="AQ139" s="172">
        <v>767.44799999999998</v>
      </c>
    </row>
    <row r="140" spans="1:43" ht="18.75" customHeight="1" x14ac:dyDescent="0.25">
      <c r="A140" s="115" t="s">
        <v>3018</v>
      </c>
      <c r="B140" s="116"/>
      <c r="C140" s="189" t="s">
        <v>3272</v>
      </c>
      <c r="D140" s="118">
        <v>14</v>
      </c>
      <c r="E140" s="119" t="s">
        <v>158</v>
      </c>
      <c r="F140" s="119">
        <v>1</v>
      </c>
      <c r="G140" s="120">
        <f t="shared" si="32"/>
        <v>856.11</v>
      </c>
      <c r="H140" s="121"/>
      <c r="I140" s="122">
        <f t="shared" si="91"/>
        <v>0</v>
      </c>
      <c r="J140" s="123">
        <f t="shared" si="92"/>
        <v>0</v>
      </c>
      <c r="K140" s="124"/>
      <c r="L140" s="125">
        <v>4673768182446</v>
      </c>
      <c r="M140" s="101" t="s">
        <v>3019</v>
      </c>
      <c r="P140" s="192">
        <f t="shared" si="74"/>
        <v>0</v>
      </c>
      <c r="Q140" s="163" t="str">
        <f t="shared" si="59"/>
        <v>-</v>
      </c>
      <c r="R140" s="166">
        <v>684.89</v>
      </c>
      <c r="S140" s="167"/>
      <c r="T140" s="168">
        <v>1.25</v>
      </c>
      <c r="U140" s="168">
        <f t="shared" si="93"/>
        <v>856.11249999999995</v>
      </c>
      <c r="V140" s="166">
        <f t="shared" si="94"/>
        <v>0</v>
      </c>
      <c r="W140" s="169">
        <f t="shared" si="95"/>
        <v>856.11249999999995</v>
      </c>
      <c r="X140" s="166">
        <f t="shared" si="96"/>
        <v>856.11</v>
      </c>
      <c r="Y140" s="170"/>
      <c r="Z140" s="170"/>
      <c r="AA140" s="166">
        <v>4.3099999999999996</v>
      </c>
      <c r="AB140" s="166">
        <f t="shared" si="97"/>
        <v>0</v>
      </c>
      <c r="AC140" s="166">
        <f t="shared" si="98"/>
        <v>0</v>
      </c>
      <c r="AD140" s="166">
        <f t="shared" si="99"/>
        <v>4.3099999999999996</v>
      </c>
      <c r="AE140" s="171">
        <f t="shared" si="100"/>
        <v>4.3099999999999996</v>
      </c>
      <c r="AF140" s="166">
        <f t="shared" si="101"/>
        <v>99.13</v>
      </c>
      <c r="AG140" s="171">
        <f t="shared" si="102"/>
        <v>99.13</v>
      </c>
      <c r="AI140" s="171">
        <f t="shared" si="103"/>
        <v>856.11</v>
      </c>
      <c r="AK140" s="166">
        <f t="shared" si="104"/>
        <v>856.11</v>
      </c>
      <c r="AM140" s="166">
        <f t="shared" si="105"/>
        <v>856.11</v>
      </c>
      <c r="AO140" s="166">
        <f t="shared" si="106"/>
        <v>856.11</v>
      </c>
      <c r="AQ140" s="172">
        <v>736.44</v>
      </c>
    </row>
    <row r="141" spans="1:43" ht="18.75" customHeight="1" x14ac:dyDescent="0.25">
      <c r="A141" s="115" t="s">
        <v>3020</v>
      </c>
      <c r="B141" s="116"/>
      <c r="C141" s="189" t="s">
        <v>3273</v>
      </c>
      <c r="D141" s="118">
        <v>17</v>
      </c>
      <c r="E141" s="119" t="s">
        <v>158</v>
      </c>
      <c r="F141" s="119">
        <v>1</v>
      </c>
      <c r="G141" s="120">
        <f t="shared" si="32"/>
        <v>677.69</v>
      </c>
      <c r="H141" s="121"/>
      <c r="I141" s="122">
        <f t="shared" si="91"/>
        <v>0</v>
      </c>
      <c r="J141" s="123">
        <f t="shared" si="92"/>
        <v>0</v>
      </c>
      <c r="K141" s="124"/>
      <c r="L141" s="125">
        <v>4673768182453</v>
      </c>
      <c r="M141" s="101" t="s">
        <v>3021</v>
      </c>
      <c r="P141" s="192">
        <f t="shared" ref="P141:P171" si="107">$P$9</f>
        <v>0</v>
      </c>
      <c r="Q141" s="163" t="str">
        <f t="shared" si="59"/>
        <v>-</v>
      </c>
      <c r="R141" s="166">
        <v>542.15</v>
      </c>
      <c r="S141" s="167"/>
      <c r="T141" s="168">
        <v>1.25</v>
      </c>
      <c r="U141" s="168">
        <f t="shared" si="93"/>
        <v>677.6875</v>
      </c>
      <c r="V141" s="166">
        <f t="shared" si="94"/>
        <v>0</v>
      </c>
      <c r="W141" s="169">
        <f t="shared" si="95"/>
        <v>677.6875</v>
      </c>
      <c r="X141" s="166">
        <f t="shared" si="96"/>
        <v>677.69</v>
      </c>
      <c r="Y141" s="170"/>
      <c r="Z141" s="170"/>
      <c r="AA141" s="166">
        <v>3.47</v>
      </c>
      <c r="AB141" s="166">
        <f t="shared" si="97"/>
        <v>0</v>
      </c>
      <c r="AC141" s="166">
        <f t="shared" si="98"/>
        <v>0</v>
      </c>
      <c r="AD141" s="166">
        <f t="shared" si="99"/>
        <v>3.47</v>
      </c>
      <c r="AE141" s="171">
        <f t="shared" si="100"/>
        <v>3.47</v>
      </c>
      <c r="AF141" s="166">
        <f t="shared" si="101"/>
        <v>79.81</v>
      </c>
      <c r="AG141" s="171">
        <f t="shared" si="102"/>
        <v>79.81</v>
      </c>
      <c r="AI141" s="171">
        <f t="shared" si="103"/>
        <v>677.69</v>
      </c>
      <c r="AK141" s="166">
        <f t="shared" si="104"/>
        <v>677.69</v>
      </c>
      <c r="AM141" s="166">
        <f t="shared" si="105"/>
        <v>677.69</v>
      </c>
      <c r="AO141" s="166">
        <f t="shared" si="106"/>
        <v>677.69</v>
      </c>
      <c r="AQ141" s="172">
        <v>582.952</v>
      </c>
    </row>
    <row r="142" spans="1:43" ht="18.75" customHeight="1" x14ac:dyDescent="0.25">
      <c r="A142" s="115" t="s">
        <v>3022</v>
      </c>
      <c r="B142" s="116"/>
      <c r="C142" s="189" t="s">
        <v>3274</v>
      </c>
      <c r="D142" s="118">
        <v>20</v>
      </c>
      <c r="E142" s="119" t="s">
        <v>158</v>
      </c>
      <c r="F142" s="119">
        <v>1</v>
      </c>
      <c r="G142" s="120">
        <f t="shared" si="32"/>
        <v>852.18</v>
      </c>
      <c r="H142" s="121"/>
      <c r="I142" s="122">
        <f t="shared" si="91"/>
        <v>0</v>
      </c>
      <c r="J142" s="123">
        <f t="shared" si="92"/>
        <v>0</v>
      </c>
      <c r="K142" s="124"/>
      <c r="L142" s="125">
        <v>4673768182460</v>
      </c>
      <c r="M142" s="101" t="s">
        <v>3023</v>
      </c>
      <c r="P142" s="192">
        <f t="shared" si="107"/>
        <v>0</v>
      </c>
      <c r="Q142" s="163" t="str">
        <f t="shared" si="59"/>
        <v>-</v>
      </c>
      <c r="R142" s="166">
        <v>681.74</v>
      </c>
      <c r="S142" s="167"/>
      <c r="T142" s="168">
        <v>1.25</v>
      </c>
      <c r="U142" s="168">
        <f t="shared" si="93"/>
        <v>852.17499999999995</v>
      </c>
      <c r="V142" s="166">
        <f t="shared" si="94"/>
        <v>0</v>
      </c>
      <c r="W142" s="169">
        <f t="shared" si="95"/>
        <v>852.17499999999995</v>
      </c>
      <c r="X142" s="166">
        <f t="shared" si="96"/>
        <v>852.18</v>
      </c>
      <c r="Y142" s="170"/>
      <c r="Z142" s="170"/>
      <c r="AA142" s="166">
        <v>4.05</v>
      </c>
      <c r="AB142" s="166">
        <f t="shared" si="97"/>
        <v>0</v>
      </c>
      <c r="AC142" s="166">
        <f t="shared" si="98"/>
        <v>0</v>
      </c>
      <c r="AD142" s="166">
        <f t="shared" si="99"/>
        <v>4.05</v>
      </c>
      <c r="AE142" s="171">
        <f t="shared" si="100"/>
        <v>4.05</v>
      </c>
      <c r="AF142" s="166">
        <f t="shared" si="101"/>
        <v>93.149999999999991</v>
      </c>
      <c r="AG142" s="171">
        <f t="shared" si="102"/>
        <v>93.15</v>
      </c>
      <c r="AI142" s="171">
        <f t="shared" si="103"/>
        <v>852.18</v>
      </c>
      <c r="AK142" s="166">
        <f t="shared" si="104"/>
        <v>852.18</v>
      </c>
      <c r="AM142" s="166">
        <f t="shared" si="105"/>
        <v>852.18</v>
      </c>
      <c r="AO142" s="166">
        <f t="shared" si="106"/>
        <v>852.18</v>
      </c>
      <c r="AQ142" s="172">
        <v>733.04849999999999</v>
      </c>
    </row>
    <row r="143" spans="1:43" ht="18.75" customHeight="1" x14ac:dyDescent="0.25">
      <c r="A143" s="115" t="s">
        <v>3024</v>
      </c>
      <c r="B143" s="116"/>
      <c r="C143" s="189" t="s">
        <v>3275</v>
      </c>
      <c r="D143" s="118">
        <v>24</v>
      </c>
      <c r="E143" s="119" t="s">
        <v>158</v>
      </c>
      <c r="F143" s="119">
        <v>1</v>
      </c>
      <c r="G143" s="120">
        <f t="shared" si="32"/>
        <v>995.79</v>
      </c>
      <c r="H143" s="121"/>
      <c r="I143" s="122">
        <f t="shared" si="91"/>
        <v>0</v>
      </c>
      <c r="J143" s="123">
        <f t="shared" si="92"/>
        <v>0</v>
      </c>
      <c r="K143" s="124"/>
      <c r="L143" s="125">
        <v>4673768182477</v>
      </c>
      <c r="M143" s="101" t="s">
        <v>3025</v>
      </c>
      <c r="P143" s="192">
        <f t="shared" si="107"/>
        <v>0</v>
      </c>
      <c r="Q143" s="163" t="str">
        <f t="shared" si="59"/>
        <v>-</v>
      </c>
      <c r="R143" s="166">
        <v>796.63</v>
      </c>
      <c r="S143" s="167"/>
      <c r="T143" s="168">
        <v>1.25</v>
      </c>
      <c r="U143" s="168">
        <f t="shared" si="93"/>
        <v>995.78750000000002</v>
      </c>
      <c r="V143" s="166">
        <f t="shared" si="94"/>
        <v>0</v>
      </c>
      <c r="W143" s="169">
        <f t="shared" si="95"/>
        <v>995.78750000000002</v>
      </c>
      <c r="X143" s="166">
        <f t="shared" si="96"/>
        <v>995.79</v>
      </c>
      <c r="Y143" s="170"/>
      <c r="Z143" s="170"/>
      <c r="AA143" s="166">
        <v>4.7300000000000004</v>
      </c>
      <c r="AB143" s="166">
        <f t="shared" si="97"/>
        <v>0</v>
      </c>
      <c r="AC143" s="166">
        <f t="shared" si="98"/>
        <v>0</v>
      </c>
      <c r="AD143" s="166">
        <f t="shared" si="99"/>
        <v>4.7300000000000004</v>
      </c>
      <c r="AE143" s="171">
        <f t="shared" si="100"/>
        <v>4.7300000000000004</v>
      </c>
      <c r="AF143" s="166">
        <f t="shared" si="101"/>
        <v>108.79</v>
      </c>
      <c r="AG143" s="171">
        <f t="shared" si="102"/>
        <v>108.79</v>
      </c>
      <c r="AI143" s="171">
        <f t="shared" si="103"/>
        <v>995.79</v>
      </c>
      <c r="AK143" s="166">
        <f t="shared" si="104"/>
        <v>995.79</v>
      </c>
      <c r="AM143" s="166">
        <f t="shared" si="105"/>
        <v>995.79</v>
      </c>
      <c r="AO143" s="166">
        <f t="shared" si="106"/>
        <v>995.79</v>
      </c>
      <c r="AQ143" s="172">
        <v>856.596</v>
      </c>
    </row>
    <row r="144" spans="1:43" ht="18.75" customHeight="1" x14ac:dyDescent="0.25">
      <c r="A144" s="115" t="s">
        <v>3026</v>
      </c>
      <c r="B144" s="116"/>
      <c r="C144" s="189" t="s">
        <v>3276</v>
      </c>
      <c r="D144" s="118">
        <v>29</v>
      </c>
      <c r="E144" s="119" t="s">
        <v>158</v>
      </c>
      <c r="F144" s="119">
        <v>1</v>
      </c>
      <c r="G144" s="120">
        <f t="shared" si="32"/>
        <v>981.44</v>
      </c>
      <c r="H144" s="121"/>
      <c r="I144" s="122">
        <f t="shared" si="91"/>
        <v>0</v>
      </c>
      <c r="J144" s="123">
        <f t="shared" si="92"/>
        <v>0</v>
      </c>
      <c r="K144" s="124"/>
      <c r="L144" s="125">
        <v>4673768182484</v>
      </c>
      <c r="M144" s="101" t="s">
        <v>3027</v>
      </c>
      <c r="P144" s="192">
        <f t="shared" si="107"/>
        <v>0</v>
      </c>
      <c r="Q144" s="163" t="str">
        <f t="shared" si="59"/>
        <v>-</v>
      </c>
      <c r="R144" s="166">
        <v>785.15</v>
      </c>
      <c r="S144" s="167"/>
      <c r="T144" s="168">
        <v>1.25</v>
      </c>
      <c r="U144" s="168">
        <f t="shared" si="93"/>
        <v>981.4375</v>
      </c>
      <c r="V144" s="166">
        <f t="shared" si="94"/>
        <v>0</v>
      </c>
      <c r="W144" s="169">
        <f t="shared" si="95"/>
        <v>981.4375</v>
      </c>
      <c r="X144" s="166">
        <f t="shared" si="96"/>
        <v>981.44</v>
      </c>
      <c r="Y144" s="170"/>
      <c r="Z144" s="170"/>
      <c r="AA144" s="166">
        <v>4.3899999999999997</v>
      </c>
      <c r="AB144" s="166">
        <f t="shared" si="97"/>
        <v>0</v>
      </c>
      <c r="AC144" s="166">
        <f t="shared" si="98"/>
        <v>0</v>
      </c>
      <c r="AD144" s="166">
        <f t="shared" si="99"/>
        <v>4.3899999999999997</v>
      </c>
      <c r="AE144" s="171">
        <f t="shared" si="100"/>
        <v>4.3899999999999997</v>
      </c>
      <c r="AF144" s="166">
        <f t="shared" si="101"/>
        <v>100.97</v>
      </c>
      <c r="AG144" s="171">
        <f t="shared" si="102"/>
        <v>100.97</v>
      </c>
      <c r="AI144" s="171">
        <f t="shared" si="103"/>
        <v>981.44</v>
      </c>
      <c r="AK144" s="166">
        <f t="shared" si="104"/>
        <v>981.44</v>
      </c>
      <c r="AM144" s="166">
        <f t="shared" si="105"/>
        <v>981.44</v>
      </c>
      <c r="AO144" s="166">
        <f t="shared" si="106"/>
        <v>981.44</v>
      </c>
      <c r="AQ144" s="172">
        <v>844.24549999999999</v>
      </c>
    </row>
    <row r="145" spans="1:43" ht="18.75" customHeight="1" x14ac:dyDescent="0.25">
      <c r="A145" s="115" t="s">
        <v>3028</v>
      </c>
      <c r="B145" s="116"/>
      <c r="C145" s="189" t="s">
        <v>3277</v>
      </c>
      <c r="D145" s="118">
        <v>31</v>
      </c>
      <c r="E145" s="119" t="s">
        <v>158</v>
      </c>
      <c r="F145" s="119">
        <v>1</v>
      </c>
      <c r="G145" s="120">
        <f t="shared" si="32"/>
        <v>1053.24</v>
      </c>
      <c r="H145" s="121"/>
      <c r="I145" s="122">
        <f t="shared" si="91"/>
        <v>0</v>
      </c>
      <c r="J145" s="123">
        <f t="shared" si="92"/>
        <v>0</v>
      </c>
      <c r="K145" s="124"/>
      <c r="L145" s="125">
        <v>4673768182491</v>
      </c>
      <c r="M145" s="101" t="s">
        <v>3029</v>
      </c>
      <c r="P145" s="192">
        <f t="shared" si="107"/>
        <v>0</v>
      </c>
      <c r="Q145" s="163" t="str">
        <f t="shared" si="59"/>
        <v>-</v>
      </c>
      <c r="R145" s="166">
        <v>842.59</v>
      </c>
      <c r="S145" s="167"/>
      <c r="T145" s="168">
        <v>1.25</v>
      </c>
      <c r="U145" s="168">
        <f t="shared" si="93"/>
        <v>1053.2375</v>
      </c>
      <c r="V145" s="166">
        <f t="shared" si="94"/>
        <v>0</v>
      </c>
      <c r="W145" s="169">
        <f t="shared" si="95"/>
        <v>1053.2375</v>
      </c>
      <c r="X145" s="166">
        <f t="shared" si="96"/>
        <v>1053.24</v>
      </c>
      <c r="Y145" s="170"/>
      <c r="Z145" s="170"/>
      <c r="AA145" s="166">
        <v>4.67</v>
      </c>
      <c r="AB145" s="166">
        <f t="shared" si="97"/>
        <v>0</v>
      </c>
      <c r="AC145" s="166">
        <f t="shared" si="98"/>
        <v>0</v>
      </c>
      <c r="AD145" s="166">
        <f t="shared" si="99"/>
        <v>4.67</v>
      </c>
      <c r="AE145" s="171">
        <f t="shared" si="100"/>
        <v>4.67</v>
      </c>
      <c r="AF145" s="166">
        <f t="shared" si="101"/>
        <v>107.41</v>
      </c>
      <c r="AG145" s="171">
        <f t="shared" si="102"/>
        <v>107.41</v>
      </c>
      <c r="AI145" s="171">
        <f t="shared" si="103"/>
        <v>1053.24</v>
      </c>
      <c r="AK145" s="166">
        <f t="shared" si="104"/>
        <v>1053.24</v>
      </c>
      <c r="AM145" s="166">
        <f t="shared" si="105"/>
        <v>1053.24</v>
      </c>
      <c r="AO145" s="166">
        <f t="shared" si="106"/>
        <v>1053.24</v>
      </c>
      <c r="AQ145" s="172">
        <v>906.0150000000001</v>
      </c>
    </row>
    <row r="146" spans="1:43" ht="17.25" customHeight="1" x14ac:dyDescent="0.25">
      <c r="A146" s="113"/>
      <c r="B146" s="116"/>
      <c r="C146" s="251" t="s">
        <v>3030</v>
      </c>
      <c r="D146" s="251"/>
      <c r="E146" s="251"/>
      <c r="F146" s="251"/>
      <c r="G146" s="251"/>
      <c r="H146" s="251"/>
      <c r="I146" s="251"/>
      <c r="J146" s="251"/>
      <c r="O146" s="173" t="s">
        <v>3030</v>
      </c>
      <c r="P146" s="192"/>
      <c r="Q146" s="163" t="str">
        <f t="shared" si="59"/>
        <v>-</v>
      </c>
      <c r="S146" s="167"/>
      <c r="Y146" s="170"/>
      <c r="Z146" s="170"/>
      <c r="AH146" s="100"/>
      <c r="AJ146" s="100"/>
      <c r="AL146" s="100"/>
      <c r="AN146" s="100"/>
      <c r="AO146" s="166"/>
      <c r="AQ146" s="172"/>
    </row>
    <row r="147" spans="1:43" ht="27" customHeight="1" x14ac:dyDescent="0.25">
      <c r="A147" s="115" t="s">
        <v>681</v>
      </c>
      <c r="B147" s="116"/>
      <c r="C147" s="117" t="s">
        <v>3031</v>
      </c>
      <c r="D147" s="118">
        <v>420</v>
      </c>
      <c r="E147" s="119" t="s">
        <v>158</v>
      </c>
      <c r="F147" s="119">
        <v>12</v>
      </c>
      <c r="G147" s="120">
        <f t="shared" si="32"/>
        <v>395.35</v>
      </c>
      <c r="H147" s="121"/>
      <c r="I147" s="122">
        <f>H147*F147</f>
        <v>0</v>
      </c>
      <c r="J147" s="123">
        <f t="shared" ref="J147:J158" si="108">G147*I147</f>
        <v>0</v>
      </c>
      <c r="K147" s="124"/>
      <c r="L147" s="125">
        <v>4673743520324</v>
      </c>
      <c r="M147" s="101" t="s">
        <v>1485</v>
      </c>
      <c r="P147" s="192">
        <f t="shared" si="107"/>
        <v>0</v>
      </c>
      <c r="Q147" s="163" t="str">
        <f t="shared" si="59"/>
        <v>-</v>
      </c>
      <c r="R147" s="166">
        <v>316.27999999999997</v>
      </c>
      <c r="S147" s="167"/>
      <c r="T147" s="168">
        <v>1.25</v>
      </c>
      <c r="U147" s="168">
        <f>R147*T147</f>
        <v>395.34999999999997</v>
      </c>
      <c r="V147" s="166">
        <f>P147*0.01</f>
        <v>0</v>
      </c>
      <c r="W147" s="169">
        <f t="shared" ref="W147:W171" si="109">U147-(U147*V147)</f>
        <v>395.34999999999997</v>
      </c>
      <c r="X147" s="166">
        <f t="shared" ref="X147:X158" si="110">ROUND(W147,2)</f>
        <v>395.35</v>
      </c>
      <c r="Y147" s="170"/>
      <c r="Z147" s="170"/>
      <c r="AA147" s="166">
        <v>6</v>
      </c>
      <c r="AB147" s="166">
        <f>H147*AA147</f>
        <v>0</v>
      </c>
      <c r="AC147" s="166">
        <f>AB147*$P$7</f>
        <v>0</v>
      </c>
      <c r="AD147" s="166">
        <f>AA147/F147</f>
        <v>0.5</v>
      </c>
      <c r="AE147" s="171">
        <f t="shared" ref="AE147:AE158" si="111">ROUND(AD147,3)</f>
        <v>0.5</v>
      </c>
      <c r="AF147" s="166">
        <f>AE147*$P$7</f>
        <v>11.5</v>
      </c>
      <c r="AG147" s="171">
        <f t="shared" ref="AG147:AG158" si="112">ROUND(AF147,2)</f>
        <v>11.5</v>
      </c>
      <c r="AI147" s="171">
        <f t="shared" si="75"/>
        <v>395.35</v>
      </c>
      <c r="AK147" s="166">
        <f>IF($AD$3,AM147+AG147,AM147)</f>
        <v>395.35</v>
      </c>
      <c r="AM147" s="166">
        <f t="shared" si="76"/>
        <v>395.35</v>
      </c>
      <c r="AO147" s="166">
        <f t="shared" si="106"/>
        <v>395.35</v>
      </c>
      <c r="AQ147" s="172"/>
    </row>
    <row r="148" spans="1:43" ht="27" customHeight="1" x14ac:dyDescent="0.25">
      <c r="A148" s="115" t="s">
        <v>326</v>
      </c>
      <c r="B148" s="116"/>
      <c r="C148" s="117" t="s">
        <v>3032</v>
      </c>
      <c r="D148" s="118">
        <v>270</v>
      </c>
      <c r="E148" s="119" t="s">
        <v>158</v>
      </c>
      <c r="F148" s="119">
        <v>24</v>
      </c>
      <c r="G148" s="120">
        <f t="shared" si="32"/>
        <v>197.06</v>
      </c>
      <c r="H148" s="121"/>
      <c r="I148" s="122">
        <f>H148*F148</f>
        <v>0</v>
      </c>
      <c r="J148" s="123">
        <f t="shared" si="108"/>
        <v>0</v>
      </c>
      <c r="K148" s="124"/>
      <c r="L148" s="125">
        <v>4673732414672</v>
      </c>
      <c r="M148" s="101" t="s">
        <v>1483</v>
      </c>
      <c r="P148" s="192">
        <f t="shared" si="107"/>
        <v>0</v>
      </c>
      <c r="Q148" s="163" t="str">
        <f t="shared" si="59"/>
        <v>-</v>
      </c>
      <c r="R148" s="166">
        <v>157.65</v>
      </c>
      <c r="S148" s="167"/>
      <c r="T148" s="168">
        <v>1.25</v>
      </c>
      <c r="U148" s="168">
        <f>R148*T148</f>
        <v>197.0625</v>
      </c>
      <c r="V148" s="166">
        <f>P148*0.01</f>
        <v>0</v>
      </c>
      <c r="W148" s="169">
        <f t="shared" si="109"/>
        <v>197.0625</v>
      </c>
      <c r="X148" s="166">
        <f t="shared" si="110"/>
        <v>197.06</v>
      </c>
      <c r="Y148" s="170"/>
      <c r="Z148" s="170"/>
      <c r="AA148" s="166">
        <v>7.5</v>
      </c>
      <c r="AB148" s="166">
        <f>H148*AA148</f>
        <v>0</v>
      </c>
      <c r="AC148" s="166">
        <f>AB148*$P$7</f>
        <v>0</v>
      </c>
      <c r="AD148" s="166">
        <f>AA148/F148</f>
        <v>0.3125</v>
      </c>
      <c r="AE148" s="171">
        <f t="shared" si="111"/>
        <v>0.313</v>
      </c>
      <c r="AF148" s="166">
        <f>AE148*$P$7</f>
        <v>7.1989999999999998</v>
      </c>
      <c r="AG148" s="171">
        <f t="shared" si="112"/>
        <v>7.2</v>
      </c>
      <c r="AI148" s="171">
        <f t="shared" si="75"/>
        <v>197.06</v>
      </c>
      <c r="AK148" s="166">
        <f>IF($AD$3,AM148+AG148,AM148)</f>
        <v>197.06</v>
      </c>
      <c r="AM148" s="166">
        <f t="shared" si="76"/>
        <v>197.06</v>
      </c>
      <c r="AO148" s="166">
        <f t="shared" si="106"/>
        <v>197.06</v>
      </c>
      <c r="AQ148" s="172"/>
    </row>
    <row r="149" spans="1:43" ht="27" customHeight="1" x14ac:dyDescent="0.25">
      <c r="A149" s="115" t="s">
        <v>439</v>
      </c>
      <c r="B149" s="116"/>
      <c r="C149" s="117" t="s">
        <v>3033</v>
      </c>
      <c r="D149" s="118">
        <v>750</v>
      </c>
      <c r="E149" s="119" t="s">
        <v>158</v>
      </c>
      <c r="F149" s="119">
        <v>12</v>
      </c>
      <c r="G149" s="120">
        <f t="shared" si="32"/>
        <v>690.14</v>
      </c>
      <c r="H149" s="121"/>
      <c r="I149" s="122">
        <f>H149*F149</f>
        <v>0</v>
      </c>
      <c r="J149" s="123">
        <f t="shared" si="108"/>
        <v>0</v>
      </c>
      <c r="K149" s="124"/>
      <c r="L149" s="125">
        <v>4673743520850</v>
      </c>
      <c r="M149" s="101" t="s">
        <v>1489</v>
      </c>
      <c r="P149" s="192">
        <f t="shared" si="107"/>
        <v>0</v>
      </c>
      <c r="Q149" s="163" t="str">
        <f t="shared" si="59"/>
        <v>-</v>
      </c>
      <c r="R149" s="166">
        <v>552.11</v>
      </c>
      <c r="S149" s="167"/>
      <c r="T149" s="168">
        <v>1.25</v>
      </c>
      <c r="U149" s="168">
        <f>R149*T149</f>
        <v>690.13750000000005</v>
      </c>
      <c r="V149" s="166">
        <f>P149*0.01</f>
        <v>0</v>
      </c>
      <c r="W149" s="169">
        <f t="shared" si="109"/>
        <v>690.13750000000005</v>
      </c>
      <c r="X149" s="166">
        <f t="shared" si="110"/>
        <v>690.14</v>
      </c>
      <c r="Y149" s="170"/>
      <c r="Z149" s="170"/>
      <c r="AA149" s="166">
        <v>10</v>
      </c>
      <c r="AB149" s="166">
        <f>H149*AA149</f>
        <v>0</v>
      </c>
      <c r="AC149" s="166">
        <f>AB149*$P$7</f>
        <v>0</v>
      </c>
      <c r="AD149" s="166">
        <f>AA149/F149</f>
        <v>0.83333333333333337</v>
      </c>
      <c r="AE149" s="171">
        <f t="shared" si="111"/>
        <v>0.83299999999999996</v>
      </c>
      <c r="AF149" s="166">
        <f>AE149*$P$7</f>
        <v>19.158999999999999</v>
      </c>
      <c r="AG149" s="171">
        <f t="shared" si="112"/>
        <v>19.16</v>
      </c>
      <c r="AI149" s="171">
        <f t="shared" si="75"/>
        <v>690.14</v>
      </c>
      <c r="AK149" s="166">
        <f>IF($AD$3,AM149+AG149,AM149)</f>
        <v>690.14</v>
      </c>
      <c r="AM149" s="166">
        <f t="shared" si="76"/>
        <v>690.14</v>
      </c>
      <c r="AO149" s="166">
        <f t="shared" si="106"/>
        <v>690.14</v>
      </c>
      <c r="AQ149" s="172"/>
    </row>
    <row r="150" spans="1:43" ht="27" customHeight="1" x14ac:dyDescent="0.25">
      <c r="A150" s="115" t="s">
        <v>438</v>
      </c>
      <c r="B150" s="116"/>
      <c r="C150" s="117" t="s">
        <v>3034</v>
      </c>
      <c r="D150" s="118">
        <v>920</v>
      </c>
      <c r="E150" s="119" t="s">
        <v>158</v>
      </c>
      <c r="F150" s="119">
        <v>12</v>
      </c>
      <c r="G150" s="120">
        <f t="shared" si="32"/>
        <v>617.74</v>
      </c>
      <c r="H150" s="121"/>
      <c r="I150" s="122">
        <f>H150*F150</f>
        <v>0</v>
      </c>
      <c r="J150" s="123">
        <f t="shared" si="108"/>
        <v>0</v>
      </c>
      <c r="K150" s="124"/>
      <c r="L150" s="125">
        <v>4673743520300</v>
      </c>
      <c r="M150" s="101" t="s">
        <v>1487</v>
      </c>
      <c r="P150" s="192">
        <f t="shared" si="107"/>
        <v>0</v>
      </c>
      <c r="Q150" s="163" t="str">
        <f t="shared" si="59"/>
        <v>-</v>
      </c>
      <c r="R150" s="166">
        <v>494.19</v>
      </c>
      <c r="S150" s="167"/>
      <c r="T150" s="168">
        <v>1.25</v>
      </c>
      <c r="U150" s="168">
        <f>R150*T150</f>
        <v>617.73749999999995</v>
      </c>
      <c r="V150" s="166">
        <f>P150*0.01</f>
        <v>0</v>
      </c>
      <c r="W150" s="169">
        <f t="shared" si="109"/>
        <v>617.73749999999995</v>
      </c>
      <c r="X150" s="166">
        <f t="shared" si="110"/>
        <v>617.74</v>
      </c>
      <c r="Y150" s="170"/>
      <c r="Z150" s="170"/>
      <c r="AA150" s="166">
        <v>12</v>
      </c>
      <c r="AB150" s="166">
        <f>H150*AA150</f>
        <v>0</v>
      </c>
      <c r="AC150" s="166">
        <f>AB150*$P$7</f>
        <v>0</v>
      </c>
      <c r="AD150" s="166">
        <f>AA150/F150</f>
        <v>1</v>
      </c>
      <c r="AE150" s="171">
        <f t="shared" si="111"/>
        <v>1</v>
      </c>
      <c r="AF150" s="166">
        <f>AE150*$P$7</f>
        <v>23</v>
      </c>
      <c r="AG150" s="171">
        <f t="shared" si="112"/>
        <v>23</v>
      </c>
      <c r="AI150" s="171">
        <f t="shared" si="75"/>
        <v>617.74</v>
      </c>
      <c r="AK150" s="166">
        <f>IF($AD$3,AM150+AG150,AM150)</f>
        <v>617.74</v>
      </c>
      <c r="AM150" s="166">
        <f t="shared" si="76"/>
        <v>617.74</v>
      </c>
      <c r="AO150" s="166">
        <f t="shared" si="106"/>
        <v>617.74</v>
      </c>
      <c r="AQ150" s="172"/>
    </row>
    <row r="151" spans="1:43" ht="17.25" customHeight="1" x14ac:dyDescent="0.25">
      <c r="A151" s="113"/>
      <c r="B151" s="116"/>
      <c r="C151" s="251" t="s">
        <v>3035</v>
      </c>
      <c r="D151" s="251"/>
      <c r="E151" s="251"/>
      <c r="F151" s="251"/>
      <c r="G151" s="251"/>
      <c r="H151" s="251"/>
      <c r="I151" s="251"/>
      <c r="J151" s="251"/>
      <c r="O151" s="178" t="s">
        <v>3213</v>
      </c>
      <c r="P151" s="192"/>
      <c r="Q151" s="163" t="str">
        <f t="shared" si="59"/>
        <v>-</v>
      </c>
      <c r="S151" s="167"/>
      <c r="Y151" s="170"/>
      <c r="Z151" s="170"/>
      <c r="AH151" s="100"/>
      <c r="AJ151" s="100"/>
      <c r="AL151" s="100"/>
      <c r="AN151" s="100"/>
      <c r="AO151" s="166"/>
      <c r="AQ151" s="172"/>
    </row>
    <row r="152" spans="1:43" ht="27" customHeight="1" x14ac:dyDescent="0.25">
      <c r="A152" s="115" t="s">
        <v>314</v>
      </c>
      <c r="B152" s="116"/>
      <c r="C152" s="117" t="s">
        <v>3036</v>
      </c>
      <c r="D152" s="118">
        <v>250</v>
      </c>
      <c r="E152" s="119" t="s">
        <v>158</v>
      </c>
      <c r="F152" s="119">
        <v>20</v>
      </c>
      <c r="G152" s="120">
        <f t="shared" si="32"/>
        <v>383</v>
      </c>
      <c r="H152" s="121"/>
      <c r="I152" s="122">
        <f t="shared" ref="I152:I158" si="113">H152*F152</f>
        <v>0</v>
      </c>
      <c r="J152" s="123">
        <f t="shared" si="108"/>
        <v>0</v>
      </c>
      <c r="K152" s="124"/>
      <c r="L152" s="125">
        <v>4673732414658</v>
      </c>
      <c r="M152" s="101" t="s">
        <v>1475</v>
      </c>
      <c r="P152" s="192">
        <f t="shared" si="107"/>
        <v>0</v>
      </c>
      <c r="Q152" s="163" t="str">
        <f t="shared" si="59"/>
        <v>-</v>
      </c>
      <c r="R152" s="166">
        <v>306.39999999999998</v>
      </c>
      <c r="S152" s="167"/>
      <c r="T152" s="168">
        <v>1.25</v>
      </c>
      <c r="U152" s="168">
        <f t="shared" ref="U152:U158" si="114">R152*T152</f>
        <v>383</v>
      </c>
      <c r="V152" s="166">
        <f t="shared" ref="V152:V158" si="115">P152*0.01</f>
        <v>0</v>
      </c>
      <c r="W152" s="169">
        <f t="shared" si="109"/>
        <v>383</v>
      </c>
      <c r="X152" s="166">
        <f t="shared" si="110"/>
        <v>383</v>
      </c>
      <c r="Y152" s="170"/>
      <c r="Z152" s="170"/>
      <c r="AA152" s="166">
        <v>5.8</v>
      </c>
      <c r="AB152" s="166">
        <f t="shared" ref="AB152:AB158" si="116">H152*AA152</f>
        <v>0</v>
      </c>
      <c r="AC152" s="166">
        <f t="shared" ref="AC152:AC158" si="117">AB152*$P$7</f>
        <v>0</v>
      </c>
      <c r="AD152" s="166">
        <f t="shared" ref="AD152:AD158" si="118">AA152/F152</f>
        <v>0.28999999999999998</v>
      </c>
      <c r="AE152" s="171">
        <f t="shared" si="111"/>
        <v>0.28999999999999998</v>
      </c>
      <c r="AF152" s="166">
        <f t="shared" ref="AF152:AF158" si="119">AE152*$P$7</f>
        <v>6.67</v>
      </c>
      <c r="AG152" s="171">
        <f t="shared" si="112"/>
        <v>6.67</v>
      </c>
      <c r="AI152" s="171">
        <f t="shared" si="75"/>
        <v>383</v>
      </c>
      <c r="AK152" s="166">
        <f t="shared" ref="AK152:AK158" si="120">IF($AD$3,AM152+AG152,AM152)</f>
        <v>383</v>
      </c>
      <c r="AM152" s="166">
        <f t="shared" si="76"/>
        <v>383</v>
      </c>
      <c r="AO152" s="166">
        <f t="shared" si="106"/>
        <v>383</v>
      </c>
      <c r="AQ152" s="172"/>
    </row>
    <row r="153" spans="1:43" ht="27" customHeight="1" x14ac:dyDescent="0.25">
      <c r="A153" s="115" t="s">
        <v>285</v>
      </c>
      <c r="B153" s="116"/>
      <c r="C153" s="117" t="s">
        <v>3037</v>
      </c>
      <c r="D153" s="118">
        <v>375</v>
      </c>
      <c r="E153" s="119" t="s">
        <v>158</v>
      </c>
      <c r="F153" s="119">
        <v>20</v>
      </c>
      <c r="G153" s="120">
        <f t="shared" si="32"/>
        <v>453.41</v>
      </c>
      <c r="H153" s="121"/>
      <c r="I153" s="122">
        <f t="shared" si="113"/>
        <v>0</v>
      </c>
      <c r="J153" s="123">
        <f t="shared" si="108"/>
        <v>0</v>
      </c>
      <c r="K153" s="124"/>
      <c r="L153" s="125">
        <v>4673732414450</v>
      </c>
      <c r="M153" s="101" t="s">
        <v>1481</v>
      </c>
      <c r="P153" s="192">
        <f t="shared" si="107"/>
        <v>0</v>
      </c>
      <c r="Q153" s="163" t="str">
        <f t="shared" si="59"/>
        <v>-</v>
      </c>
      <c r="R153" s="166">
        <v>362.73</v>
      </c>
      <c r="S153" s="167"/>
      <c r="T153" s="168">
        <v>1.25</v>
      </c>
      <c r="U153" s="168">
        <f t="shared" si="114"/>
        <v>453.41250000000002</v>
      </c>
      <c r="V153" s="166">
        <f t="shared" si="115"/>
        <v>0</v>
      </c>
      <c r="W153" s="169">
        <f t="shared" si="109"/>
        <v>453.41250000000002</v>
      </c>
      <c r="X153" s="166">
        <f t="shared" si="110"/>
        <v>453.41</v>
      </c>
      <c r="Y153" s="170"/>
      <c r="Z153" s="170"/>
      <c r="AA153" s="166">
        <v>8.1</v>
      </c>
      <c r="AB153" s="166">
        <f t="shared" si="116"/>
        <v>0</v>
      </c>
      <c r="AC153" s="166">
        <f t="shared" si="117"/>
        <v>0</v>
      </c>
      <c r="AD153" s="166">
        <f t="shared" si="118"/>
        <v>0.40499999999999997</v>
      </c>
      <c r="AE153" s="171">
        <f t="shared" si="111"/>
        <v>0.40500000000000003</v>
      </c>
      <c r="AF153" s="166">
        <f t="shared" si="119"/>
        <v>9.3150000000000013</v>
      </c>
      <c r="AG153" s="171">
        <f t="shared" si="112"/>
        <v>9.32</v>
      </c>
      <c r="AI153" s="171">
        <f t="shared" si="75"/>
        <v>453.41</v>
      </c>
      <c r="AK153" s="166">
        <f t="shared" si="120"/>
        <v>453.41</v>
      </c>
      <c r="AM153" s="166">
        <f t="shared" si="76"/>
        <v>453.41</v>
      </c>
      <c r="AO153" s="166">
        <f t="shared" si="106"/>
        <v>453.41</v>
      </c>
      <c r="AQ153" s="172"/>
    </row>
    <row r="154" spans="1:43" ht="27" customHeight="1" x14ac:dyDescent="0.25">
      <c r="A154" s="115" t="s">
        <v>680</v>
      </c>
      <c r="B154" s="116"/>
      <c r="C154" s="117" t="s">
        <v>3038</v>
      </c>
      <c r="D154" s="118">
        <v>750</v>
      </c>
      <c r="E154" s="119" t="s">
        <v>158</v>
      </c>
      <c r="F154" s="119">
        <v>20</v>
      </c>
      <c r="G154" s="120">
        <f t="shared" si="32"/>
        <v>877.19</v>
      </c>
      <c r="H154" s="121"/>
      <c r="I154" s="122">
        <f t="shared" si="113"/>
        <v>0</v>
      </c>
      <c r="J154" s="123">
        <f t="shared" si="108"/>
        <v>0</v>
      </c>
      <c r="K154" s="124"/>
      <c r="L154" s="125">
        <v>4673743524360</v>
      </c>
      <c r="M154" s="101" t="s">
        <v>1479</v>
      </c>
      <c r="P154" s="192">
        <f t="shared" si="107"/>
        <v>0</v>
      </c>
      <c r="Q154" s="163" t="str">
        <f t="shared" si="59"/>
        <v>-</v>
      </c>
      <c r="R154" s="166">
        <v>701.75</v>
      </c>
      <c r="S154" s="167"/>
      <c r="T154" s="168">
        <v>1.25</v>
      </c>
      <c r="U154" s="168">
        <f t="shared" si="114"/>
        <v>877.1875</v>
      </c>
      <c r="V154" s="166">
        <f t="shared" si="115"/>
        <v>0</v>
      </c>
      <c r="W154" s="169">
        <f t="shared" si="109"/>
        <v>877.1875</v>
      </c>
      <c r="X154" s="166">
        <f t="shared" si="110"/>
        <v>877.19</v>
      </c>
      <c r="Y154" s="170"/>
      <c r="Z154" s="170"/>
      <c r="AA154" s="166">
        <v>15</v>
      </c>
      <c r="AB154" s="166">
        <f t="shared" si="116"/>
        <v>0</v>
      </c>
      <c r="AC154" s="166">
        <f t="shared" si="117"/>
        <v>0</v>
      </c>
      <c r="AD154" s="166">
        <f t="shared" si="118"/>
        <v>0.75</v>
      </c>
      <c r="AE154" s="171">
        <f t="shared" si="111"/>
        <v>0.75</v>
      </c>
      <c r="AF154" s="166">
        <f t="shared" si="119"/>
        <v>17.25</v>
      </c>
      <c r="AG154" s="171">
        <f t="shared" si="112"/>
        <v>17.25</v>
      </c>
      <c r="AI154" s="171">
        <f t="shared" si="75"/>
        <v>877.19</v>
      </c>
      <c r="AK154" s="166">
        <f t="shared" si="120"/>
        <v>877.19</v>
      </c>
      <c r="AM154" s="166">
        <f t="shared" si="76"/>
        <v>877.19</v>
      </c>
      <c r="AO154" s="166">
        <f t="shared" si="106"/>
        <v>877.19</v>
      </c>
      <c r="AQ154" s="172"/>
    </row>
    <row r="155" spans="1:43" ht="27" customHeight="1" x14ac:dyDescent="0.25">
      <c r="A155" s="115" t="s">
        <v>582</v>
      </c>
      <c r="B155" s="116"/>
      <c r="C155" s="117" t="s">
        <v>3039</v>
      </c>
      <c r="D155" s="118">
        <v>375</v>
      </c>
      <c r="E155" s="119" t="s">
        <v>158</v>
      </c>
      <c r="F155" s="119">
        <v>20</v>
      </c>
      <c r="G155" s="120">
        <f t="shared" si="32"/>
        <v>860.46</v>
      </c>
      <c r="H155" s="121"/>
      <c r="I155" s="122">
        <f t="shared" si="113"/>
        <v>0</v>
      </c>
      <c r="J155" s="123">
        <f t="shared" si="108"/>
        <v>0</v>
      </c>
      <c r="K155" s="124"/>
      <c r="L155" s="125">
        <v>4673743523523</v>
      </c>
      <c r="M155" s="101" t="s">
        <v>1477</v>
      </c>
      <c r="P155" s="192">
        <f t="shared" si="107"/>
        <v>0</v>
      </c>
      <c r="Q155" s="163" t="str">
        <f t="shared" si="59"/>
        <v>-</v>
      </c>
      <c r="R155" s="166">
        <v>688.37</v>
      </c>
      <c r="S155" s="167"/>
      <c r="T155" s="168">
        <v>1.25</v>
      </c>
      <c r="U155" s="168">
        <f t="shared" si="114"/>
        <v>860.46249999999998</v>
      </c>
      <c r="V155" s="166">
        <f t="shared" si="115"/>
        <v>0</v>
      </c>
      <c r="W155" s="169">
        <f t="shared" si="109"/>
        <v>860.46249999999998</v>
      </c>
      <c r="X155" s="166">
        <f t="shared" si="110"/>
        <v>860.46</v>
      </c>
      <c r="Y155" s="170"/>
      <c r="Z155" s="170"/>
      <c r="AA155" s="166">
        <v>8.5</v>
      </c>
      <c r="AB155" s="166">
        <f t="shared" si="116"/>
        <v>0</v>
      </c>
      <c r="AC155" s="166">
        <f t="shared" si="117"/>
        <v>0</v>
      </c>
      <c r="AD155" s="166">
        <f t="shared" si="118"/>
        <v>0.42499999999999999</v>
      </c>
      <c r="AE155" s="171">
        <f t="shared" si="111"/>
        <v>0.42499999999999999</v>
      </c>
      <c r="AF155" s="166">
        <f t="shared" si="119"/>
        <v>9.7750000000000004</v>
      </c>
      <c r="AG155" s="171">
        <f t="shared" si="112"/>
        <v>9.7799999999999994</v>
      </c>
      <c r="AI155" s="171">
        <f t="shared" si="75"/>
        <v>860.46</v>
      </c>
      <c r="AK155" s="166">
        <f t="shared" si="120"/>
        <v>860.46</v>
      </c>
      <c r="AM155" s="166">
        <f t="shared" si="76"/>
        <v>860.46</v>
      </c>
      <c r="AO155" s="166">
        <f t="shared" si="106"/>
        <v>860.46</v>
      </c>
      <c r="AQ155" s="172"/>
    </row>
    <row r="156" spans="1:43" ht="27" customHeight="1" x14ac:dyDescent="0.25">
      <c r="A156" s="115" t="s">
        <v>2205</v>
      </c>
      <c r="B156" s="116"/>
      <c r="C156" s="117" t="s">
        <v>2206</v>
      </c>
      <c r="D156" s="118">
        <v>102</v>
      </c>
      <c r="E156" s="119" t="s">
        <v>158</v>
      </c>
      <c r="F156" s="119">
        <v>18</v>
      </c>
      <c r="G156" s="120">
        <f t="shared" si="32"/>
        <v>188.88</v>
      </c>
      <c r="H156" s="121"/>
      <c r="I156" s="122">
        <f t="shared" si="113"/>
        <v>0</v>
      </c>
      <c r="J156" s="123">
        <f t="shared" si="108"/>
        <v>0</v>
      </c>
      <c r="K156" s="124"/>
      <c r="L156" s="125">
        <v>4673759129238</v>
      </c>
      <c r="M156" s="101" t="s">
        <v>2208</v>
      </c>
      <c r="P156" s="192">
        <f t="shared" si="107"/>
        <v>0</v>
      </c>
      <c r="Q156" s="163" t="str">
        <f t="shared" si="59"/>
        <v>-</v>
      </c>
      <c r="R156" s="166">
        <v>151.1</v>
      </c>
      <c r="S156" s="167"/>
      <c r="T156" s="168">
        <v>1.25</v>
      </c>
      <c r="U156" s="168">
        <f t="shared" si="114"/>
        <v>188.875</v>
      </c>
      <c r="V156" s="166">
        <f t="shared" si="115"/>
        <v>0</v>
      </c>
      <c r="W156" s="169">
        <f t="shared" si="109"/>
        <v>188.875</v>
      </c>
      <c r="X156" s="166">
        <f t="shared" si="110"/>
        <v>188.88</v>
      </c>
      <c r="Y156" s="170"/>
      <c r="Z156" s="170"/>
      <c r="AA156" s="166">
        <v>2.08</v>
      </c>
      <c r="AB156" s="166">
        <f t="shared" si="116"/>
        <v>0</v>
      </c>
      <c r="AC156" s="166">
        <f t="shared" si="117"/>
        <v>0</v>
      </c>
      <c r="AD156" s="166">
        <f t="shared" si="118"/>
        <v>0.11555555555555556</v>
      </c>
      <c r="AE156" s="171">
        <f t="shared" si="111"/>
        <v>0.11600000000000001</v>
      </c>
      <c r="AF156" s="166">
        <f t="shared" si="119"/>
        <v>2.6680000000000001</v>
      </c>
      <c r="AG156" s="171">
        <f t="shared" si="112"/>
        <v>2.67</v>
      </c>
      <c r="AI156" s="171">
        <f t="shared" si="75"/>
        <v>188.88</v>
      </c>
      <c r="AK156" s="166">
        <f t="shared" si="120"/>
        <v>188.88</v>
      </c>
      <c r="AM156" s="166">
        <f t="shared" si="76"/>
        <v>188.88</v>
      </c>
      <c r="AO156" s="166">
        <f t="shared" si="106"/>
        <v>188.88</v>
      </c>
      <c r="AQ156" s="172"/>
    </row>
    <row r="157" spans="1:43" ht="27" customHeight="1" x14ac:dyDescent="0.25">
      <c r="A157" s="115" t="s">
        <v>2210</v>
      </c>
      <c r="B157" s="116"/>
      <c r="C157" s="117" t="s">
        <v>2211</v>
      </c>
      <c r="D157" s="118">
        <v>102</v>
      </c>
      <c r="E157" s="119" t="s">
        <v>158</v>
      </c>
      <c r="F157" s="119">
        <v>18</v>
      </c>
      <c r="G157" s="120">
        <f t="shared" si="32"/>
        <v>219.15</v>
      </c>
      <c r="H157" s="121"/>
      <c r="I157" s="122">
        <f t="shared" si="113"/>
        <v>0</v>
      </c>
      <c r="J157" s="123">
        <f t="shared" si="108"/>
        <v>0</v>
      </c>
      <c r="K157" s="124"/>
      <c r="L157" s="125">
        <v>4673759129269</v>
      </c>
      <c r="M157" s="101" t="s">
        <v>2213</v>
      </c>
      <c r="P157" s="192">
        <f t="shared" si="107"/>
        <v>0</v>
      </c>
      <c r="Q157" s="163" t="str">
        <f t="shared" si="59"/>
        <v>-</v>
      </c>
      <c r="R157" s="166">
        <v>175.32</v>
      </c>
      <c r="S157" s="167"/>
      <c r="T157" s="168">
        <v>1.25</v>
      </c>
      <c r="U157" s="168">
        <f t="shared" si="114"/>
        <v>219.14999999999998</v>
      </c>
      <c r="V157" s="166">
        <f t="shared" si="115"/>
        <v>0</v>
      </c>
      <c r="W157" s="169">
        <f t="shared" si="109"/>
        <v>219.14999999999998</v>
      </c>
      <c r="X157" s="166">
        <f t="shared" si="110"/>
        <v>219.15</v>
      </c>
      <c r="Y157" s="170"/>
      <c r="Z157" s="170"/>
      <c r="AA157" s="166">
        <v>2.08</v>
      </c>
      <c r="AB157" s="166">
        <f t="shared" si="116"/>
        <v>0</v>
      </c>
      <c r="AC157" s="166">
        <f t="shared" si="117"/>
        <v>0</v>
      </c>
      <c r="AD157" s="166">
        <f t="shared" si="118"/>
        <v>0.11555555555555556</v>
      </c>
      <c r="AE157" s="171">
        <f t="shared" si="111"/>
        <v>0.11600000000000001</v>
      </c>
      <c r="AF157" s="166">
        <f t="shared" si="119"/>
        <v>2.6680000000000001</v>
      </c>
      <c r="AG157" s="171">
        <f t="shared" si="112"/>
        <v>2.67</v>
      </c>
      <c r="AI157" s="171">
        <f t="shared" si="75"/>
        <v>219.15</v>
      </c>
      <c r="AK157" s="166">
        <f t="shared" si="120"/>
        <v>219.15</v>
      </c>
      <c r="AM157" s="166">
        <f t="shared" si="76"/>
        <v>219.15</v>
      </c>
      <c r="AO157" s="166">
        <f t="shared" si="106"/>
        <v>219.15</v>
      </c>
      <c r="AQ157" s="172"/>
    </row>
    <row r="158" spans="1:43" ht="27" customHeight="1" x14ac:dyDescent="0.25">
      <c r="A158" s="115" t="s">
        <v>2215</v>
      </c>
      <c r="B158" s="116"/>
      <c r="C158" s="117" t="s">
        <v>2216</v>
      </c>
      <c r="D158" s="118">
        <v>102</v>
      </c>
      <c r="E158" s="119" t="s">
        <v>158</v>
      </c>
      <c r="F158" s="119">
        <v>18</v>
      </c>
      <c r="G158" s="120">
        <f t="shared" si="32"/>
        <v>261.52999999999997</v>
      </c>
      <c r="H158" s="121"/>
      <c r="I158" s="122">
        <f t="shared" si="113"/>
        <v>0</v>
      </c>
      <c r="J158" s="123">
        <f t="shared" si="108"/>
        <v>0</v>
      </c>
      <c r="K158" s="124"/>
      <c r="L158" s="125">
        <v>4673759129290</v>
      </c>
      <c r="M158" s="101" t="s">
        <v>2218</v>
      </c>
      <c r="P158" s="192">
        <f t="shared" si="107"/>
        <v>0</v>
      </c>
      <c r="Q158" s="163" t="str">
        <f t="shared" si="59"/>
        <v>-</v>
      </c>
      <c r="R158" s="166">
        <v>209.22</v>
      </c>
      <c r="S158" s="167"/>
      <c r="T158" s="168">
        <v>1.25</v>
      </c>
      <c r="U158" s="168">
        <f t="shared" si="114"/>
        <v>261.52499999999998</v>
      </c>
      <c r="V158" s="166">
        <f t="shared" si="115"/>
        <v>0</v>
      </c>
      <c r="W158" s="169">
        <f t="shared" si="109"/>
        <v>261.52499999999998</v>
      </c>
      <c r="X158" s="166">
        <f t="shared" si="110"/>
        <v>261.52999999999997</v>
      </c>
      <c r="Y158" s="170"/>
      <c r="Z158" s="170"/>
      <c r="AA158" s="166">
        <v>2.08</v>
      </c>
      <c r="AB158" s="166">
        <f t="shared" si="116"/>
        <v>0</v>
      </c>
      <c r="AC158" s="166">
        <f t="shared" si="117"/>
        <v>0</v>
      </c>
      <c r="AD158" s="166">
        <f t="shared" si="118"/>
        <v>0.11555555555555556</v>
      </c>
      <c r="AE158" s="171">
        <f t="shared" si="111"/>
        <v>0.11600000000000001</v>
      </c>
      <c r="AF158" s="166">
        <f t="shared" si="119"/>
        <v>2.6680000000000001</v>
      </c>
      <c r="AG158" s="171">
        <f t="shared" si="112"/>
        <v>2.67</v>
      </c>
      <c r="AI158" s="171">
        <f t="shared" si="75"/>
        <v>261.52999999999997</v>
      </c>
      <c r="AK158" s="166">
        <f t="shared" si="120"/>
        <v>261.52999999999997</v>
      </c>
      <c r="AM158" s="166">
        <f t="shared" si="76"/>
        <v>261.52999999999997</v>
      </c>
      <c r="AO158" s="166">
        <f t="shared" si="106"/>
        <v>261.52999999999997</v>
      </c>
      <c r="AQ158" s="172"/>
    </row>
    <row r="159" spans="1:43" ht="54" customHeight="1" x14ac:dyDescent="0.25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P159" s="192">
        <f t="shared" si="107"/>
        <v>0</v>
      </c>
      <c r="Q159" s="163"/>
      <c r="R159" s="163"/>
      <c r="S159" s="167"/>
      <c r="Y159" s="170"/>
      <c r="Z159" s="170"/>
      <c r="AH159" s="100"/>
      <c r="AJ159" s="100"/>
      <c r="AL159" s="100"/>
      <c r="AN159" s="100"/>
      <c r="AO159" s="166"/>
      <c r="AQ159" s="172"/>
    </row>
    <row r="160" spans="1:43" ht="17.25" customHeight="1" x14ac:dyDescent="0.25">
      <c r="A160" s="128"/>
      <c r="B160" s="129"/>
      <c r="C160" s="243" t="s">
        <v>3040</v>
      </c>
      <c r="D160" s="243"/>
      <c r="E160" s="243"/>
      <c r="F160" s="243"/>
      <c r="G160" s="243"/>
      <c r="H160" s="243"/>
      <c r="I160" s="243"/>
      <c r="J160" s="243"/>
      <c r="O160" s="178" t="s">
        <v>3214</v>
      </c>
      <c r="P160" s="192"/>
      <c r="Q160" s="163" t="str">
        <f t="shared" si="59"/>
        <v>-</v>
      </c>
      <c r="S160" s="167"/>
      <c r="Y160" s="170"/>
      <c r="Z160" s="170"/>
      <c r="AH160" s="100"/>
      <c r="AJ160" s="100"/>
      <c r="AL160" s="100"/>
      <c r="AN160" s="100"/>
      <c r="AO160" s="166"/>
      <c r="AQ160" s="172"/>
    </row>
    <row r="161" spans="1:43" ht="27" customHeight="1" x14ac:dyDescent="0.25">
      <c r="A161" s="115" t="s">
        <v>3041</v>
      </c>
      <c r="B161" s="129"/>
      <c r="C161" s="130" t="s">
        <v>3042</v>
      </c>
      <c r="D161" s="118">
        <v>720</v>
      </c>
      <c r="E161" s="119">
        <v>65</v>
      </c>
      <c r="F161" s="119">
        <v>12</v>
      </c>
      <c r="G161" s="179">
        <f t="shared" ref="G161:G171" si="121">AI161</f>
        <v>272.5</v>
      </c>
      <c r="H161" s="131"/>
      <c r="I161" s="132">
        <f t="shared" ref="I161:I171" si="122">H161*F161</f>
        <v>0</v>
      </c>
      <c r="J161" s="133">
        <f t="shared" ref="J161:J171" si="123">G161*I161</f>
        <v>0</v>
      </c>
      <c r="K161" s="124"/>
      <c r="L161" s="125">
        <v>4660447836172</v>
      </c>
      <c r="M161" s="101" t="s">
        <v>3043</v>
      </c>
      <c r="P161" s="192">
        <f t="shared" si="107"/>
        <v>0</v>
      </c>
      <c r="Q161" s="163" t="str">
        <f t="shared" si="59"/>
        <v>-</v>
      </c>
      <c r="R161" s="166">
        <v>218</v>
      </c>
      <c r="S161" s="167"/>
      <c r="T161" s="168">
        <v>1.25</v>
      </c>
      <c r="U161" s="168">
        <f>R161*T161</f>
        <v>272.5</v>
      </c>
      <c r="V161" s="166">
        <f>P161*0.01</f>
        <v>0</v>
      </c>
      <c r="W161" s="169">
        <f t="shared" si="109"/>
        <v>272.5</v>
      </c>
      <c r="X161" s="166">
        <f t="shared" ref="X161:X171" si="124">ROUND(W161,2)</f>
        <v>272.5</v>
      </c>
      <c r="Y161" s="170"/>
      <c r="Z161" s="170"/>
      <c r="AA161" s="166">
        <v>9.0399999999999991</v>
      </c>
      <c r="AB161" s="166">
        <f>H161*AA161</f>
        <v>0</v>
      </c>
      <c r="AC161" s="166">
        <f>AB161*$P$7</f>
        <v>0</v>
      </c>
      <c r="AD161" s="166">
        <f>AA161/F161</f>
        <v>0.7533333333333333</v>
      </c>
      <c r="AE161" s="171">
        <f>ROUND(AD161,3)</f>
        <v>0.753</v>
      </c>
      <c r="AF161" s="166">
        <f>AE161*$P$7</f>
        <v>17.318999999999999</v>
      </c>
      <c r="AG161" s="171">
        <f>ROUND(AF161,2)</f>
        <v>17.32</v>
      </c>
      <c r="AI161" s="171">
        <f t="shared" ref="AI161:AI171" si="125">ROUND(AO161,2)</f>
        <v>272.5</v>
      </c>
      <c r="AK161" s="166">
        <f>IF($AD$3,AM161+AG161,AM161)</f>
        <v>272.5</v>
      </c>
      <c r="AM161" s="166">
        <f t="shared" si="76"/>
        <v>272.5</v>
      </c>
      <c r="AO161" s="166">
        <f t="shared" si="106"/>
        <v>272.5</v>
      </c>
      <c r="AQ161" s="172"/>
    </row>
    <row r="162" spans="1:43" ht="17.25" customHeight="1" x14ac:dyDescent="0.25">
      <c r="A162" s="128"/>
      <c r="B162" s="129"/>
      <c r="C162" s="243" t="s">
        <v>3044</v>
      </c>
      <c r="D162" s="243"/>
      <c r="E162" s="243"/>
      <c r="F162" s="243"/>
      <c r="G162" s="243"/>
      <c r="H162" s="243"/>
      <c r="I162" s="243"/>
      <c r="J162" s="243"/>
      <c r="O162" s="178" t="s">
        <v>3214</v>
      </c>
      <c r="P162" s="192"/>
      <c r="Q162" s="163" t="str">
        <f t="shared" si="59"/>
        <v>-</v>
      </c>
      <c r="S162" s="167"/>
      <c r="Y162" s="170"/>
      <c r="Z162" s="170"/>
      <c r="AH162" s="100"/>
      <c r="AJ162" s="100"/>
      <c r="AL162" s="100"/>
      <c r="AN162" s="100"/>
      <c r="AO162" s="166"/>
      <c r="AQ162" s="172"/>
    </row>
    <row r="163" spans="1:43" ht="27" customHeight="1" x14ac:dyDescent="0.25">
      <c r="A163" s="115" t="s">
        <v>3045</v>
      </c>
      <c r="B163" s="129"/>
      <c r="C163" s="130" t="s">
        <v>3436</v>
      </c>
      <c r="D163" s="118">
        <v>300</v>
      </c>
      <c r="E163" s="119" t="s">
        <v>3046</v>
      </c>
      <c r="F163" s="119">
        <v>12</v>
      </c>
      <c r="G163" s="179">
        <f t="shared" si="121"/>
        <v>147.5</v>
      </c>
      <c r="H163" s="131"/>
      <c r="I163" s="132">
        <f>H163*F163</f>
        <v>0</v>
      </c>
      <c r="J163" s="133">
        <f>G163*I163</f>
        <v>0</v>
      </c>
      <c r="K163" s="124"/>
      <c r="L163" s="125">
        <v>4660447835809</v>
      </c>
      <c r="M163" s="101" t="s">
        <v>3047</v>
      </c>
      <c r="P163" s="192">
        <f t="shared" si="107"/>
        <v>0</v>
      </c>
      <c r="Q163" s="163" t="str">
        <f t="shared" si="59"/>
        <v>-</v>
      </c>
      <c r="R163" s="166">
        <v>118</v>
      </c>
      <c r="S163" s="167"/>
      <c r="T163" s="168">
        <v>1.25</v>
      </c>
      <c r="U163" s="168">
        <f>R163*T163</f>
        <v>147.5</v>
      </c>
      <c r="V163" s="166">
        <f>P163*0.01</f>
        <v>0</v>
      </c>
      <c r="W163" s="169">
        <f>U163-(U163*V163)</f>
        <v>147.5</v>
      </c>
      <c r="X163" s="166">
        <f>ROUND(W163,2)</f>
        <v>147.5</v>
      </c>
      <c r="Y163" s="170"/>
      <c r="Z163" s="170"/>
      <c r="AA163" s="166">
        <v>3.9</v>
      </c>
      <c r="AB163" s="166">
        <f>H163*AA163</f>
        <v>0</v>
      </c>
      <c r="AC163" s="166">
        <f>AB163*$P$7</f>
        <v>0</v>
      </c>
      <c r="AD163" s="166">
        <f>AA163/F163</f>
        <v>0.32500000000000001</v>
      </c>
      <c r="AE163" s="171">
        <f>ROUND(AD163,3)</f>
        <v>0.32500000000000001</v>
      </c>
      <c r="AF163" s="166">
        <f>AE163*$P$7</f>
        <v>7.4750000000000005</v>
      </c>
      <c r="AG163" s="171">
        <f>ROUND(AF163,2)</f>
        <v>7.48</v>
      </c>
      <c r="AI163" s="171">
        <f t="shared" si="125"/>
        <v>147.5</v>
      </c>
      <c r="AK163" s="166">
        <f>IF($AD$3,AM163+AG163,AM163)</f>
        <v>147.5</v>
      </c>
      <c r="AM163" s="166">
        <f>IF($AD$4,X163-($AM$7/100*X163),X163)</f>
        <v>147.5</v>
      </c>
      <c r="AO163" s="166">
        <f t="shared" si="106"/>
        <v>147.5</v>
      </c>
      <c r="AQ163" s="172"/>
    </row>
    <row r="164" spans="1:43" ht="27" customHeight="1" x14ac:dyDescent="0.25">
      <c r="A164" s="115" t="s">
        <v>3048</v>
      </c>
      <c r="B164" s="129"/>
      <c r="C164" s="130" t="s">
        <v>3437</v>
      </c>
      <c r="D164" s="118">
        <v>400</v>
      </c>
      <c r="E164" s="119" t="s">
        <v>3049</v>
      </c>
      <c r="F164" s="119">
        <v>12</v>
      </c>
      <c r="G164" s="179">
        <f t="shared" si="121"/>
        <v>182.5</v>
      </c>
      <c r="H164" s="131"/>
      <c r="I164" s="132">
        <f>H164*F164</f>
        <v>0</v>
      </c>
      <c r="J164" s="133">
        <f>G164*I164</f>
        <v>0</v>
      </c>
      <c r="K164" s="124"/>
      <c r="L164" s="125">
        <v>4660447836165</v>
      </c>
      <c r="M164" s="101" t="s">
        <v>3050</v>
      </c>
      <c r="P164" s="192">
        <f t="shared" si="107"/>
        <v>0</v>
      </c>
      <c r="Q164" s="163" t="str">
        <f t="shared" si="59"/>
        <v>-</v>
      </c>
      <c r="R164" s="166">
        <v>146</v>
      </c>
      <c r="S164" s="167"/>
      <c r="T164" s="168">
        <v>1.25</v>
      </c>
      <c r="U164" s="168">
        <f>R164*T164</f>
        <v>182.5</v>
      </c>
      <c r="V164" s="166">
        <f>P164*0.01</f>
        <v>0</v>
      </c>
      <c r="W164" s="169">
        <f>U164-(U164*V164)</f>
        <v>182.5</v>
      </c>
      <c r="X164" s="166">
        <f>ROUND(W164,2)</f>
        <v>182.5</v>
      </c>
      <c r="Y164" s="170"/>
      <c r="Z164" s="170"/>
      <c r="AA164" s="166">
        <v>5.0999999999999996</v>
      </c>
      <c r="AB164" s="166">
        <f>H164*AA164</f>
        <v>0</v>
      </c>
      <c r="AC164" s="166">
        <f>AB164*$P$7</f>
        <v>0</v>
      </c>
      <c r="AD164" s="166">
        <f>AA164/F164</f>
        <v>0.42499999999999999</v>
      </c>
      <c r="AE164" s="171">
        <f>ROUND(AD164,3)</f>
        <v>0.42499999999999999</v>
      </c>
      <c r="AF164" s="166">
        <f>AE164*$P$7</f>
        <v>9.7750000000000004</v>
      </c>
      <c r="AG164" s="171">
        <f>ROUND(AF164,2)</f>
        <v>9.7799999999999994</v>
      </c>
      <c r="AI164" s="171">
        <f t="shared" si="125"/>
        <v>182.5</v>
      </c>
      <c r="AK164" s="166">
        <f>IF($AD$3,AM164+AG164,AM164)</f>
        <v>182.5</v>
      </c>
      <c r="AM164" s="166">
        <f>IF($AD$4,X164-($AM$7/100*X164),X164)</f>
        <v>182.5</v>
      </c>
      <c r="AO164" s="166">
        <f t="shared" si="106"/>
        <v>182.5</v>
      </c>
      <c r="AQ164" s="172"/>
    </row>
    <row r="165" spans="1:43" ht="17.25" customHeight="1" x14ac:dyDescent="0.25">
      <c r="A165" s="128"/>
      <c r="B165" s="129"/>
      <c r="C165" s="243" t="s">
        <v>3051</v>
      </c>
      <c r="D165" s="243"/>
      <c r="E165" s="243"/>
      <c r="F165" s="243"/>
      <c r="G165" s="243"/>
      <c r="H165" s="243"/>
      <c r="I165" s="243"/>
      <c r="J165" s="243"/>
      <c r="O165" s="178" t="s">
        <v>3051</v>
      </c>
      <c r="P165" s="192"/>
      <c r="Q165" s="163" t="str">
        <f t="shared" si="59"/>
        <v>-</v>
      </c>
      <c r="S165" s="167"/>
      <c r="Y165" s="170"/>
      <c r="Z165" s="170"/>
      <c r="AH165" s="100"/>
      <c r="AJ165" s="100"/>
      <c r="AL165" s="100"/>
      <c r="AN165" s="100"/>
      <c r="AO165" s="166"/>
      <c r="AQ165" s="172"/>
    </row>
    <row r="166" spans="1:43" ht="27" customHeight="1" x14ac:dyDescent="0.25">
      <c r="A166" s="115" t="s">
        <v>3052</v>
      </c>
      <c r="B166" s="129"/>
      <c r="C166" s="130" t="s">
        <v>3053</v>
      </c>
      <c r="D166" s="118">
        <v>280</v>
      </c>
      <c r="E166" s="119" t="s">
        <v>158</v>
      </c>
      <c r="F166" s="119">
        <v>24</v>
      </c>
      <c r="G166" s="180">
        <f t="shared" si="121"/>
        <v>142.5</v>
      </c>
      <c r="H166" s="131"/>
      <c r="I166" s="132">
        <f t="shared" si="122"/>
        <v>0</v>
      </c>
      <c r="J166" s="133">
        <f t="shared" si="123"/>
        <v>0</v>
      </c>
      <c r="K166" s="124"/>
      <c r="L166" s="125">
        <v>4660447835793</v>
      </c>
      <c r="M166" s="101" t="s">
        <v>3054</v>
      </c>
      <c r="P166" s="192">
        <f t="shared" si="107"/>
        <v>0</v>
      </c>
      <c r="Q166" s="163" t="str">
        <f t="shared" si="59"/>
        <v>-</v>
      </c>
      <c r="R166" s="166">
        <v>114</v>
      </c>
      <c r="S166" s="167"/>
      <c r="T166" s="168">
        <v>1.25</v>
      </c>
      <c r="U166" s="168">
        <f t="shared" ref="U166:U171" si="126">R166*T166</f>
        <v>142.5</v>
      </c>
      <c r="V166" s="166">
        <f t="shared" ref="V166:V171" si="127">P166*0.01</f>
        <v>0</v>
      </c>
      <c r="W166" s="169">
        <f t="shared" si="109"/>
        <v>142.5</v>
      </c>
      <c r="X166" s="166">
        <f t="shared" si="124"/>
        <v>142.5</v>
      </c>
      <c r="Y166" s="170"/>
      <c r="Z166" s="170"/>
      <c r="AA166" s="166">
        <v>7.36</v>
      </c>
      <c r="AB166" s="166">
        <f t="shared" ref="AB166:AB171" si="128">H166*AA166</f>
        <v>0</v>
      </c>
      <c r="AC166" s="166">
        <f t="shared" ref="AC166:AC171" si="129">AB166*$P$7</f>
        <v>0</v>
      </c>
      <c r="AD166" s="166">
        <f t="shared" ref="AD166:AD171" si="130">AA166/F166</f>
        <v>0.3066666666666667</v>
      </c>
      <c r="AE166" s="171">
        <f t="shared" ref="AE166:AE171" si="131">ROUND(AD166,3)</f>
        <v>0.307</v>
      </c>
      <c r="AF166" s="166">
        <f t="shared" ref="AF166:AF171" si="132">AE166*$P$7</f>
        <v>7.0609999999999999</v>
      </c>
      <c r="AG166" s="171">
        <f t="shared" ref="AG166:AG171" si="133">ROUND(AF166,2)</f>
        <v>7.06</v>
      </c>
      <c r="AI166" s="171">
        <f t="shared" si="125"/>
        <v>142.5</v>
      </c>
      <c r="AK166" s="166">
        <f t="shared" ref="AK166:AK171" si="134">IF($AD$3,AM166+AG166,AM166)</f>
        <v>142.5</v>
      </c>
      <c r="AM166" s="166">
        <f t="shared" si="76"/>
        <v>142.5</v>
      </c>
      <c r="AO166" s="166">
        <f t="shared" si="106"/>
        <v>142.5</v>
      </c>
      <c r="AQ166" s="172"/>
    </row>
    <row r="167" spans="1:43" ht="27" customHeight="1" x14ac:dyDescent="0.25">
      <c r="A167" s="115" t="s">
        <v>3055</v>
      </c>
      <c r="B167" s="129"/>
      <c r="C167" s="130" t="s">
        <v>3056</v>
      </c>
      <c r="D167" s="118">
        <v>280</v>
      </c>
      <c r="E167" s="119" t="s">
        <v>158</v>
      </c>
      <c r="F167" s="119">
        <v>24</v>
      </c>
      <c r="G167" s="179">
        <f t="shared" si="121"/>
        <v>142.5</v>
      </c>
      <c r="H167" s="131"/>
      <c r="I167" s="132">
        <f t="shared" si="122"/>
        <v>0</v>
      </c>
      <c r="J167" s="133">
        <f t="shared" si="123"/>
        <v>0</v>
      </c>
      <c r="K167" s="124"/>
      <c r="L167" s="125">
        <v>4660447835816</v>
      </c>
      <c r="M167" s="101" t="s">
        <v>3057</v>
      </c>
      <c r="P167" s="192">
        <f t="shared" si="107"/>
        <v>0</v>
      </c>
      <c r="Q167" s="163" t="str">
        <f t="shared" si="59"/>
        <v>-</v>
      </c>
      <c r="R167" s="166">
        <v>114</v>
      </c>
      <c r="S167" s="167"/>
      <c r="T167" s="168">
        <v>1.25</v>
      </c>
      <c r="U167" s="168">
        <f t="shared" si="126"/>
        <v>142.5</v>
      </c>
      <c r="V167" s="166">
        <f t="shared" si="127"/>
        <v>0</v>
      </c>
      <c r="W167" s="169">
        <f t="shared" si="109"/>
        <v>142.5</v>
      </c>
      <c r="X167" s="166">
        <f t="shared" si="124"/>
        <v>142.5</v>
      </c>
      <c r="Y167" s="170"/>
      <c r="Z167" s="170"/>
      <c r="AA167" s="166">
        <v>7.36</v>
      </c>
      <c r="AB167" s="166">
        <f t="shared" si="128"/>
        <v>0</v>
      </c>
      <c r="AC167" s="166">
        <f t="shared" si="129"/>
        <v>0</v>
      </c>
      <c r="AD167" s="166">
        <f t="shared" si="130"/>
        <v>0.3066666666666667</v>
      </c>
      <c r="AE167" s="171">
        <f t="shared" si="131"/>
        <v>0.307</v>
      </c>
      <c r="AF167" s="166">
        <f t="shared" si="132"/>
        <v>7.0609999999999999</v>
      </c>
      <c r="AG167" s="171">
        <f t="shared" si="133"/>
        <v>7.06</v>
      </c>
      <c r="AI167" s="171">
        <f t="shared" si="125"/>
        <v>142.5</v>
      </c>
      <c r="AK167" s="166">
        <f t="shared" si="134"/>
        <v>142.5</v>
      </c>
      <c r="AM167" s="166">
        <f t="shared" si="76"/>
        <v>142.5</v>
      </c>
      <c r="AO167" s="166">
        <f t="shared" si="106"/>
        <v>142.5</v>
      </c>
      <c r="AQ167" s="172"/>
    </row>
    <row r="168" spans="1:43" ht="27" customHeight="1" x14ac:dyDescent="0.25">
      <c r="A168" s="115" t="s">
        <v>3058</v>
      </c>
      <c r="B168" s="129"/>
      <c r="C168" s="130" t="s">
        <v>3059</v>
      </c>
      <c r="D168" s="118">
        <v>280</v>
      </c>
      <c r="E168" s="119" t="s">
        <v>158</v>
      </c>
      <c r="F168" s="119">
        <v>24</v>
      </c>
      <c r="G168" s="179">
        <f t="shared" si="121"/>
        <v>122.5</v>
      </c>
      <c r="H168" s="131"/>
      <c r="I168" s="132">
        <f t="shared" si="122"/>
        <v>0</v>
      </c>
      <c r="J168" s="133">
        <f t="shared" si="123"/>
        <v>0</v>
      </c>
      <c r="K168" s="124"/>
      <c r="L168" s="125">
        <v>4660447835847</v>
      </c>
      <c r="M168" s="101" t="s">
        <v>3060</v>
      </c>
      <c r="P168" s="192">
        <f t="shared" si="107"/>
        <v>0</v>
      </c>
      <c r="Q168" s="163" t="str">
        <f t="shared" si="59"/>
        <v>-</v>
      </c>
      <c r="R168" s="166">
        <v>98</v>
      </c>
      <c r="S168" s="167"/>
      <c r="T168" s="168">
        <v>1.25</v>
      </c>
      <c r="U168" s="168">
        <f t="shared" si="126"/>
        <v>122.5</v>
      </c>
      <c r="V168" s="166">
        <f t="shared" si="127"/>
        <v>0</v>
      </c>
      <c r="W168" s="169">
        <f t="shared" si="109"/>
        <v>122.5</v>
      </c>
      <c r="X168" s="166">
        <f t="shared" si="124"/>
        <v>122.5</v>
      </c>
      <c r="Y168" s="170"/>
      <c r="Z168" s="170"/>
      <c r="AA168" s="166">
        <v>7.36</v>
      </c>
      <c r="AB168" s="166">
        <f t="shared" si="128"/>
        <v>0</v>
      </c>
      <c r="AC168" s="166">
        <f t="shared" si="129"/>
        <v>0</v>
      </c>
      <c r="AD168" s="166">
        <f t="shared" si="130"/>
        <v>0.3066666666666667</v>
      </c>
      <c r="AE168" s="171">
        <f t="shared" si="131"/>
        <v>0.307</v>
      </c>
      <c r="AF168" s="166">
        <f t="shared" si="132"/>
        <v>7.0609999999999999</v>
      </c>
      <c r="AG168" s="171">
        <f t="shared" si="133"/>
        <v>7.06</v>
      </c>
      <c r="AI168" s="171">
        <f t="shared" si="125"/>
        <v>122.5</v>
      </c>
      <c r="AK168" s="166">
        <f t="shared" si="134"/>
        <v>122.5</v>
      </c>
      <c r="AM168" s="166">
        <f t="shared" si="76"/>
        <v>122.5</v>
      </c>
      <c r="AO168" s="166">
        <f t="shared" si="106"/>
        <v>122.5</v>
      </c>
      <c r="AQ168" s="172"/>
    </row>
    <row r="169" spans="1:43" ht="27" customHeight="1" x14ac:dyDescent="0.25">
      <c r="A169" s="115" t="s">
        <v>3061</v>
      </c>
      <c r="B169" s="129"/>
      <c r="C169" s="130" t="s">
        <v>3062</v>
      </c>
      <c r="D169" s="118">
        <v>280</v>
      </c>
      <c r="E169" s="119" t="s">
        <v>158</v>
      </c>
      <c r="F169" s="119">
        <v>24</v>
      </c>
      <c r="G169" s="179">
        <f t="shared" si="121"/>
        <v>122.5</v>
      </c>
      <c r="H169" s="131"/>
      <c r="I169" s="132">
        <f t="shared" si="122"/>
        <v>0</v>
      </c>
      <c r="J169" s="133">
        <f t="shared" si="123"/>
        <v>0</v>
      </c>
      <c r="K169" s="124"/>
      <c r="L169" s="125">
        <v>4660447835854</v>
      </c>
      <c r="M169" s="101" t="s">
        <v>3063</v>
      </c>
      <c r="P169" s="192">
        <f t="shared" si="107"/>
        <v>0</v>
      </c>
      <c r="Q169" s="163" t="str">
        <f t="shared" si="59"/>
        <v>-</v>
      </c>
      <c r="R169" s="166">
        <v>98</v>
      </c>
      <c r="S169" s="167"/>
      <c r="T169" s="168">
        <v>1.25</v>
      </c>
      <c r="U169" s="168">
        <f t="shared" si="126"/>
        <v>122.5</v>
      </c>
      <c r="V169" s="166">
        <f t="shared" si="127"/>
        <v>0</v>
      </c>
      <c r="W169" s="169">
        <f t="shared" si="109"/>
        <v>122.5</v>
      </c>
      <c r="X169" s="166">
        <f t="shared" si="124"/>
        <v>122.5</v>
      </c>
      <c r="Y169" s="170"/>
      <c r="Z169" s="170"/>
      <c r="AA169" s="166">
        <v>7.36</v>
      </c>
      <c r="AB169" s="166">
        <f t="shared" si="128"/>
        <v>0</v>
      </c>
      <c r="AC169" s="166">
        <f t="shared" si="129"/>
        <v>0</v>
      </c>
      <c r="AD169" s="166">
        <f t="shared" si="130"/>
        <v>0.3066666666666667</v>
      </c>
      <c r="AE169" s="171">
        <f t="shared" si="131"/>
        <v>0.307</v>
      </c>
      <c r="AF169" s="166">
        <f t="shared" si="132"/>
        <v>7.0609999999999999</v>
      </c>
      <c r="AG169" s="171">
        <f t="shared" si="133"/>
        <v>7.06</v>
      </c>
      <c r="AI169" s="171">
        <f t="shared" si="125"/>
        <v>122.5</v>
      </c>
      <c r="AK169" s="166">
        <f t="shared" si="134"/>
        <v>122.5</v>
      </c>
      <c r="AM169" s="166">
        <f t="shared" si="76"/>
        <v>122.5</v>
      </c>
      <c r="AO169" s="166">
        <f t="shared" si="106"/>
        <v>122.5</v>
      </c>
      <c r="AQ169" s="172"/>
    </row>
    <row r="170" spans="1:43" ht="27" customHeight="1" x14ac:dyDescent="0.25">
      <c r="A170" s="115" t="s">
        <v>3064</v>
      </c>
      <c r="B170" s="129"/>
      <c r="C170" s="130" t="s">
        <v>3219</v>
      </c>
      <c r="D170" s="118">
        <v>280</v>
      </c>
      <c r="E170" s="119" t="s">
        <v>158</v>
      </c>
      <c r="F170" s="119">
        <v>24</v>
      </c>
      <c r="G170" s="179">
        <f t="shared" si="121"/>
        <v>125</v>
      </c>
      <c r="H170" s="131"/>
      <c r="I170" s="132">
        <f t="shared" si="122"/>
        <v>0</v>
      </c>
      <c r="J170" s="133">
        <f t="shared" si="123"/>
        <v>0</v>
      </c>
      <c r="K170" s="124"/>
      <c r="L170" s="125">
        <v>4660447835823</v>
      </c>
      <c r="M170" s="101" t="s">
        <v>3066</v>
      </c>
      <c r="P170" s="192">
        <f t="shared" si="107"/>
        <v>0</v>
      </c>
      <c r="Q170" s="163" t="str">
        <f t="shared" si="59"/>
        <v>-</v>
      </c>
      <c r="R170" s="166">
        <v>100</v>
      </c>
      <c r="S170" s="167"/>
      <c r="T170" s="168">
        <v>1.25</v>
      </c>
      <c r="U170" s="168">
        <f t="shared" si="126"/>
        <v>125</v>
      </c>
      <c r="V170" s="166">
        <f t="shared" si="127"/>
        <v>0</v>
      </c>
      <c r="W170" s="169">
        <f t="shared" si="109"/>
        <v>125</v>
      </c>
      <c r="X170" s="166">
        <f t="shared" si="124"/>
        <v>125</v>
      </c>
      <c r="Y170" s="170"/>
      <c r="Z170" s="170"/>
      <c r="AA170" s="166">
        <v>7.36</v>
      </c>
      <c r="AB170" s="166">
        <f t="shared" si="128"/>
        <v>0</v>
      </c>
      <c r="AC170" s="166">
        <f t="shared" si="129"/>
        <v>0</v>
      </c>
      <c r="AD170" s="166">
        <f t="shared" si="130"/>
        <v>0.3066666666666667</v>
      </c>
      <c r="AE170" s="171">
        <f t="shared" si="131"/>
        <v>0.307</v>
      </c>
      <c r="AF170" s="166">
        <f t="shared" si="132"/>
        <v>7.0609999999999999</v>
      </c>
      <c r="AG170" s="171">
        <f t="shared" si="133"/>
        <v>7.06</v>
      </c>
      <c r="AI170" s="171">
        <f t="shared" si="125"/>
        <v>125</v>
      </c>
      <c r="AK170" s="166">
        <f t="shared" si="134"/>
        <v>125</v>
      </c>
      <c r="AM170" s="166">
        <f t="shared" si="76"/>
        <v>125</v>
      </c>
      <c r="AO170" s="166">
        <f t="shared" si="106"/>
        <v>125</v>
      </c>
      <c r="AQ170" s="172"/>
    </row>
    <row r="171" spans="1:43" ht="27" customHeight="1" x14ac:dyDescent="0.25">
      <c r="A171" s="115" t="s">
        <v>3067</v>
      </c>
      <c r="B171" s="129"/>
      <c r="C171" s="130" t="s">
        <v>3220</v>
      </c>
      <c r="D171" s="118">
        <v>280</v>
      </c>
      <c r="E171" s="119" t="s">
        <v>158</v>
      </c>
      <c r="F171" s="119">
        <v>24</v>
      </c>
      <c r="G171" s="179">
        <f t="shared" si="121"/>
        <v>123.75</v>
      </c>
      <c r="H171" s="131"/>
      <c r="I171" s="132">
        <f t="shared" si="122"/>
        <v>0</v>
      </c>
      <c r="J171" s="133">
        <f t="shared" si="123"/>
        <v>0</v>
      </c>
      <c r="K171" s="124"/>
      <c r="L171" s="125">
        <v>4660447835830</v>
      </c>
      <c r="M171" s="101" t="s">
        <v>3069</v>
      </c>
      <c r="P171" s="192">
        <f t="shared" si="107"/>
        <v>0</v>
      </c>
      <c r="Q171" s="163" t="str">
        <f t="shared" si="59"/>
        <v>-</v>
      </c>
      <c r="R171" s="166">
        <v>99</v>
      </c>
      <c r="S171" s="167"/>
      <c r="T171" s="168">
        <v>1.25</v>
      </c>
      <c r="U171" s="168">
        <f t="shared" si="126"/>
        <v>123.75</v>
      </c>
      <c r="V171" s="166">
        <f t="shared" si="127"/>
        <v>0</v>
      </c>
      <c r="W171" s="169">
        <f t="shared" si="109"/>
        <v>123.75</v>
      </c>
      <c r="X171" s="166">
        <f t="shared" si="124"/>
        <v>123.75</v>
      </c>
      <c r="Y171" s="170"/>
      <c r="Z171" s="170"/>
      <c r="AA171" s="166">
        <v>7.36</v>
      </c>
      <c r="AB171" s="166">
        <f t="shared" si="128"/>
        <v>0</v>
      </c>
      <c r="AC171" s="166">
        <f t="shared" si="129"/>
        <v>0</v>
      </c>
      <c r="AD171" s="166">
        <f t="shared" si="130"/>
        <v>0.3066666666666667</v>
      </c>
      <c r="AE171" s="171">
        <f t="shared" si="131"/>
        <v>0.307</v>
      </c>
      <c r="AF171" s="166">
        <f t="shared" si="132"/>
        <v>7.0609999999999999</v>
      </c>
      <c r="AG171" s="171">
        <f t="shared" si="133"/>
        <v>7.06</v>
      </c>
      <c r="AI171" s="171">
        <f t="shared" si="125"/>
        <v>123.75</v>
      </c>
      <c r="AK171" s="166">
        <f t="shared" si="134"/>
        <v>123.75</v>
      </c>
      <c r="AM171" s="166">
        <f t="shared" si="76"/>
        <v>123.75</v>
      </c>
      <c r="AO171" s="166">
        <f t="shared" si="106"/>
        <v>123.75</v>
      </c>
      <c r="AQ171" s="172"/>
    </row>
    <row r="172" spans="1:43" ht="17.25" customHeight="1" x14ac:dyDescent="0.25">
      <c r="A172" s="244" t="s">
        <v>3070</v>
      </c>
      <c r="B172" s="245"/>
      <c r="C172" s="245"/>
      <c r="D172" s="245"/>
      <c r="E172" s="245"/>
      <c r="F172" s="245"/>
      <c r="G172" s="245"/>
      <c r="H172" s="245"/>
      <c r="I172" s="245"/>
      <c r="J172" s="246"/>
      <c r="Y172" s="170"/>
      <c r="Z172" s="170"/>
      <c r="AA172" s="170"/>
      <c r="AB172" s="170"/>
      <c r="AC172" s="170"/>
      <c r="AD172" s="170"/>
      <c r="AE172" s="181"/>
      <c r="AF172" s="170"/>
      <c r="AG172" s="181"/>
      <c r="AI172" s="170"/>
      <c r="AK172" s="170"/>
      <c r="AM172" s="170"/>
    </row>
    <row r="173" spans="1:43" ht="30.75" customHeight="1" x14ac:dyDescent="0.25">
      <c r="A173" s="247"/>
      <c r="B173" s="249"/>
      <c r="C173" s="228" t="s">
        <v>3071</v>
      </c>
      <c r="D173" s="229"/>
      <c r="E173" s="229"/>
      <c r="F173" s="230"/>
      <c r="G173" s="135">
        <v>48</v>
      </c>
      <c r="H173" s="136" t="s">
        <v>158</v>
      </c>
      <c r="I173" s="137"/>
      <c r="J173" s="138">
        <f t="shared" ref="J173:J193" si="135">G173*I173</f>
        <v>0</v>
      </c>
      <c r="Y173" s="170"/>
      <c r="Z173" s="170"/>
      <c r="AA173" s="170"/>
      <c r="AB173" s="170"/>
      <c r="AC173" s="170"/>
      <c r="AD173" s="170"/>
      <c r="AE173" s="181"/>
      <c r="AF173" s="170"/>
      <c r="AG173" s="181"/>
      <c r="AI173" s="170"/>
      <c r="AK173" s="170"/>
      <c r="AM173" s="170"/>
    </row>
    <row r="174" spans="1:43" ht="30.75" customHeight="1" x14ac:dyDescent="0.25">
      <c r="A174" s="248"/>
      <c r="B174" s="250"/>
      <c r="C174" s="228" t="s">
        <v>3072</v>
      </c>
      <c r="D174" s="229"/>
      <c r="E174" s="229"/>
      <c r="F174" s="230"/>
      <c r="G174" s="135">
        <v>48</v>
      </c>
      <c r="H174" s="136" t="s">
        <v>158</v>
      </c>
      <c r="I174" s="137"/>
      <c r="J174" s="138">
        <f t="shared" si="135"/>
        <v>0</v>
      </c>
      <c r="Y174" s="170"/>
      <c r="Z174" s="170"/>
      <c r="AA174" s="170"/>
      <c r="AB174" s="170"/>
      <c r="AC174" s="170"/>
      <c r="AD174" s="170"/>
      <c r="AE174" s="181"/>
      <c r="AF174" s="170"/>
      <c r="AG174" s="181"/>
      <c r="AI174" s="170"/>
      <c r="AK174" s="170"/>
      <c r="AM174" s="170"/>
    </row>
    <row r="175" spans="1:43" ht="30.75" customHeight="1" x14ac:dyDescent="0.25">
      <c r="A175" s="248"/>
      <c r="B175" s="250"/>
      <c r="C175" s="228" t="s">
        <v>3073</v>
      </c>
      <c r="D175" s="229"/>
      <c r="E175" s="229"/>
      <c r="F175" s="230"/>
      <c r="G175" s="135">
        <v>386</v>
      </c>
      <c r="H175" s="136" t="s">
        <v>158</v>
      </c>
      <c r="I175" s="137"/>
      <c r="J175" s="138">
        <f t="shared" si="135"/>
        <v>0</v>
      </c>
      <c r="Y175" s="170"/>
      <c r="Z175" s="170"/>
      <c r="AA175" s="170"/>
      <c r="AB175" s="170"/>
      <c r="AC175" s="170"/>
      <c r="AD175" s="170"/>
      <c r="AE175" s="181"/>
      <c r="AF175" s="170"/>
      <c r="AG175" s="181"/>
      <c r="AI175" s="170"/>
      <c r="AK175" s="170"/>
      <c r="AM175" s="170"/>
    </row>
    <row r="176" spans="1:43" ht="30.75" customHeight="1" x14ac:dyDescent="0.25">
      <c r="A176" s="248"/>
      <c r="B176" s="250"/>
      <c r="C176" s="228" t="s">
        <v>3074</v>
      </c>
      <c r="D176" s="229"/>
      <c r="E176" s="229"/>
      <c r="F176" s="230"/>
      <c r="G176" s="135">
        <v>386</v>
      </c>
      <c r="H176" s="136" t="s">
        <v>158</v>
      </c>
      <c r="I176" s="137"/>
      <c r="J176" s="138">
        <f t="shared" si="135"/>
        <v>0</v>
      </c>
      <c r="Y176" s="170"/>
      <c r="Z176" s="170"/>
      <c r="AA176" s="170"/>
      <c r="AB176" s="170"/>
      <c r="AC176" s="170"/>
      <c r="AD176" s="170"/>
      <c r="AE176" s="181"/>
      <c r="AF176" s="170"/>
      <c r="AG176" s="181"/>
      <c r="AI176" s="170"/>
      <c r="AK176" s="170"/>
      <c r="AM176" s="170"/>
    </row>
    <row r="177" spans="1:39" ht="30.75" customHeight="1" x14ac:dyDescent="0.25">
      <c r="A177" s="248"/>
      <c r="B177" s="250"/>
      <c r="C177" s="228" t="s">
        <v>3075</v>
      </c>
      <c r="D177" s="229"/>
      <c r="E177" s="229"/>
      <c r="F177" s="230"/>
      <c r="G177" s="135">
        <v>1480</v>
      </c>
      <c r="H177" s="136" t="s">
        <v>158</v>
      </c>
      <c r="I177" s="137"/>
      <c r="J177" s="138">
        <f t="shared" si="135"/>
        <v>0</v>
      </c>
      <c r="Y177" s="170"/>
      <c r="Z177" s="170"/>
      <c r="AA177" s="170"/>
      <c r="AB177" s="170"/>
      <c r="AC177" s="170"/>
      <c r="AD177" s="170"/>
      <c r="AE177" s="181"/>
      <c r="AF177" s="170"/>
      <c r="AG177" s="181"/>
      <c r="AI177" s="170"/>
      <c r="AK177" s="170"/>
      <c r="AM177" s="170"/>
    </row>
    <row r="178" spans="1:39" ht="30.75" customHeight="1" x14ac:dyDescent="0.25">
      <c r="A178" s="248"/>
      <c r="B178" s="250"/>
      <c r="C178" s="228" t="s">
        <v>3076</v>
      </c>
      <c r="D178" s="229"/>
      <c r="E178" s="229"/>
      <c r="F178" s="230"/>
      <c r="G178" s="135">
        <v>1480</v>
      </c>
      <c r="H178" s="136" t="s">
        <v>158</v>
      </c>
      <c r="I178" s="137"/>
      <c r="J178" s="138">
        <f t="shared" si="135"/>
        <v>0</v>
      </c>
      <c r="Y178" s="170"/>
      <c r="Z178" s="170"/>
      <c r="AA178" s="170"/>
      <c r="AB178" s="170"/>
      <c r="AC178" s="170"/>
      <c r="AD178" s="170"/>
      <c r="AE178" s="181"/>
      <c r="AF178" s="170"/>
      <c r="AG178" s="181"/>
      <c r="AI178" s="170"/>
      <c r="AK178" s="170"/>
      <c r="AM178" s="170"/>
    </row>
    <row r="179" spans="1:39" ht="30.75" customHeight="1" x14ac:dyDescent="0.25">
      <c r="A179" s="248"/>
      <c r="B179" s="250"/>
      <c r="C179" s="228" t="s">
        <v>3077</v>
      </c>
      <c r="D179" s="229"/>
      <c r="E179" s="229"/>
      <c r="F179" s="230"/>
      <c r="G179" s="135">
        <v>960</v>
      </c>
      <c r="H179" s="136" t="s">
        <v>158</v>
      </c>
      <c r="I179" s="137"/>
      <c r="J179" s="138">
        <f t="shared" si="135"/>
        <v>0</v>
      </c>
      <c r="Y179" s="170"/>
      <c r="Z179" s="170"/>
      <c r="AA179" s="170"/>
      <c r="AB179" s="170"/>
      <c r="AC179" s="170"/>
      <c r="AD179" s="170"/>
      <c r="AE179" s="181"/>
      <c r="AF179" s="170"/>
      <c r="AG179" s="181"/>
      <c r="AI179" s="170"/>
      <c r="AK179" s="170"/>
      <c r="AM179" s="170"/>
    </row>
    <row r="180" spans="1:39" ht="30.75" customHeight="1" x14ac:dyDescent="0.25">
      <c r="A180" s="248"/>
      <c r="B180" s="250"/>
      <c r="C180" s="228" t="s">
        <v>3078</v>
      </c>
      <c r="D180" s="229"/>
      <c r="E180" s="229"/>
      <c r="F180" s="230"/>
      <c r="G180" s="135">
        <v>960</v>
      </c>
      <c r="H180" s="136" t="s">
        <v>158</v>
      </c>
      <c r="I180" s="137"/>
      <c r="J180" s="138">
        <f t="shared" si="135"/>
        <v>0</v>
      </c>
      <c r="Y180" s="170"/>
      <c r="Z180" s="170"/>
      <c r="AA180" s="170"/>
      <c r="AB180" s="170"/>
      <c r="AC180" s="170"/>
      <c r="AD180" s="170"/>
      <c r="AE180" s="181"/>
      <c r="AF180" s="170"/>
      <c r="AG180" s="181"/>
      <c r="AI180" s="170"/>
      <c r="AK180" s="170"/>
      <c r="AM180" s="170"/>
    </row>
    <row r="181" spans="1:39" ht="30.75" customHeight="1" x14ac:dyDescent="0.25">
      <c r="A181" s="248"/>
      <c r="B181" s="250"/>
      <c r="C181" s="228" t="s">
        <v>3079</v>
      </c>
      <c r="D181" s="229"/>
      <c r="E181" s="229"/>
      <c r="F181" s="230"/>
      <c r="G181" s="135">
        <v>960</v>
      </c>
      <c r="H181" s="136" t="s">
        <v>158</v>
      </c>
      <c r="I181" s="137"/>
      <c r="J181" s="138">
        <f t="shared" si="135"/>
        <v>0</v>
      </c>
      <c r="Y181" s="170"/>
      <c r="Z181" s="170"/>
      <c r="AA181" s="170"/>
      <c r="AB181" s="170"/>
      <c r="AC181" s="170"/>
      <c r="AD181" s="170"/>
      <c r="AE181" s="181"/>
      <c r="AF181" s="170"/>
      <c r="AG181" s="181"/>
      <c r="AI181" s="170"/>
      <c r="AK181" s="170"/>
      <c r="AM181" s="170"/>
    </row>
    <row r="182" spans="1:39" ht="30.75" customHeight="1" x14ac:dyDescent="0.25">
      <c r="A182" s="248"/>
      <c r="B182" s="250"/>
      <c r="C182" s="228" t="s">
        <v>3080</v>
      </c>
      <c r="D182" s="229"/>
      <c r="E182" s="229"/>
      <c r="F182" s="230"/>
      <c r="G182" s="135">
        <v>960</v>
      </c>
      <c r="H182" s="136" t="s">
        <v>158</v>
      </c>
      <c r="I182" s="137"/>
      <c r="J182" s="138">
        <f t="shared" si="135"/>
        <v>0</v>
      </c>
      <c r="Y182" s="170"/>
      <c r="Z182" s="170"/>
      <c r="AA182" s="170"/>
      <c r="AB182" s="170"/>
      <c r="AC182" s="170"/>
      <c r="AD182" s="170"/>
      <c r="AE182" s="181"/>
      <c r="AF182" s="170"/>
      <c r="AG182" s="181"/>
      <c r="AI182" s="170"/>
      <c r="AK182" s="170"/>
      <c r="AM182" s="170"/>
    </row>
    <row r="183" spans="1:39" ht="30.75" customHeight="1" x14ac:dyDescent="0.25">
      <c r="A183" s="248"/>
      <c r="B183" s="250"/>
      <c r="C183" s="228" t="s">
        <v>3081</v>
      </c>
      <c r="D183" s="229"/>
      <c r="E183" s="229"/>
      <c r="F183" s="230"/>
      <c r="G183" s="135">
        <v>4500</v>
      </c>
      <c r="H183" s="136" t="s">
        <v>158</v>
      </c>
      <c r="I183" s="137"/>
      <c r="J183" s="138">
        <f t="shared" si="135"/>
        <v>0</v>
      </c>
      <c r="Y183" s="170"/>
      <c r="Z183" s="170"/>
      <c r="AA183" s="170"/>
      <c r="AB183" s="170"/>
      <c r="AC183" s="170"/>
      <c r="AD183" s="170"/>
      <c r="AE183" s="181"/>
      <c r="AF183" s="170"/>
      <c r="AG183" s="181"/>
      <c r="AI183" s="170"/>
      <c r="AK183" s="170"/>
      <c r="AM183" s="170"/>
    </row>
    <row r="184" spans="1:39" ht="30.75" customHeight="1" x14ac:dyDescent="0.25">
      <c r="A184" s="248"/>
      <c r="B184" s="250"/>
      <c r="C184" s="228" t="s">
        <v>3082</v>
      </c>
      <c r="D184" s="229"/>
      <c r="E184" s="229"/>
      <c r="F184" s="230"/>
      <c r="G184" s="135">
        <v>4500</v>
      </c>
      <c r="H184" s="136" t="s">
        <v>158</v>
      </c>
      <c r="I184" s="137"/>
      <c r="J184" s="138">
        <f t="shared" si="135"/>
        <v>0</v>
      </c>
      <c r="Y184" s="170"/>
      <c r="Z184" s="170"/>
      <c r="AA184" s="170"/>
      <c r="AB184" s="170"/>
      <c r="AC184" s="170"/>
      <c r="AD184" s="170"/>
      <c r="AE184" s="181"/>
      <c r="AF184" s="170"/>
      <c r="AG184" s="181"/>
      <c r="AI184" s="170"/>
      <c r="AK184" s="170"/>
      <c r="AM184" s="170"/>
    </row>
    <row r="185" spans="1:39" ht="30.75" customHeight="1" x14ac:dyDescent="0.25">
      <c r="A185" s="248"/>
      <c r="B185" s="250"/>
      <c r="C185" s="228" t="s">
        <v>3083</v>
      </c>
      <c r="D185" s="229"/>
      <c r="E185" s="229"/>
      <c r="F185" s="230"/>
      <c r="G185" s="135">
        <v>4500</v>
      </c>
      <c r="H185" s="136" t="s">
        <v>158</v>
      </c>
      <c r="I185" s="137"/>
      <c r="J185" s="138">
        <f t="shared" si="135"/>
        <v>0</v>
      </c>
      <c r="Y185" s="170"/>
      <c r="Z185" s="170"/>
      <c r="AA185" s="170"/>
      <c r="AB185" s="170"/>
      <c r="AC185" s="170"/>
      <c r="AD185" s="170"/>
      <c r="AE185" s="181"/>
      <c r="AF185" s="170"/>
      <c r="AG185" s="181"/>
      <c r="AI185" s="170"/>
      <c r="AK185" s="170"/>
      <c r="AM185" s="170"/>
    </row>
    <row r="186" spans="1:39" ht="30.75" customHeight="1" x14ac:dyDescent="0.25">
      <c r="A186" s="248"/>
      <c r="B186" s="250"/>
      <c r="C186" s="228" t="s">
        <v>3084</v>
      </c>
      <c r="D186" s="229"/>
      <c r="E186" s="229"/>
      <c r="F186" s="230"/>
      <c r="G186" s="135">
        <v>4500</v>
      </c>
      <c r="H186" s="136" t="s">
        <v>158</v>
      </c>
      <c r="I186" s="137"/>
      <c r="J186" s="138">
        <f t="shared" si="135"/>
        <v>0</v>
      </c>
      <c r="Y186" s="170"/>
      <c r="Z186" s="170"/>
      <c r="AA186" s="170"/>
      <c r="AB186" s="170"/>
      <c r="AC186" s="170"/>
      <c r="AD186" s="170"/>
      <c r="AE186" s="181"/>
      <c r="AF186" s="170"/>
      <c r="AG186" s="181"/>
      <c r="AI186" s="170"/>
      <c r="AK186" s="170"/>
      <c r="AM186" s="170"/>
    </row>
    <row r="187" spans="1:39" ht="30.75" customHeight="1" x14ac:dyDescent="0.25">
      <c r="A187" s="248"/>
      <c r="B187" s="250"/>
      <c r="C187" s="228" t="s">
        <v>3085</v>
      </c>
      <c r="D187" s="229"/>
      <c r="E187" s="229"/>
      <c r="F187" s="230"/>
      <c r="G187" s="135">
        <v>4200</v>
      </c>
      <c r="H187" s="136" t="s">
        <v>158</v>
      </c>
      <c r="I187" s="137"/>
      <c r="J187" s="138">
        <f t="shared" si="135"/>
        <v>0</v>
      </c>
      <c r="Y187" s="170"/>
      <c r="Z187" s="170"/>
      <c r="AA187" s="170"/>
      <c r="AB187" s="170"/>
      <c r="AC187" s="170"/>
      <c r="AD187" s="170"/>
      <c r="AE187" s="181"/>
      <c r="AF187" s="170"/>
      <c r="AG187" s="181"/>
      <c r="AI187" s="170"/>
      <c r="AK187" s="170"/>
      <c r="AM187" s="170"/>
    </row>
    <row r="188" spans="1:39" ht="30.75" customHeight="1" x14ac:dyDescent="0.25">
      <c r="A188" s="248"/>
      <c r="B188" s="250"/>
      <c r="C188" s="228" t="s">
        <v>3086</v>
      </c>
      <c r="D188" s="229"/>
      <c r="E188" s="229"/>
      <c r="F188" s="230"/>
      <c r="G188" s="135">
        <v>4200</v>
      </c>
      <c r="H188" s="136" t="s">
        <v>158</v>
      </c>
      <c r="I188" s="137"/>
      <c r="J188" s="138">
        <f t="shared" si="135"/>
        <v>0</v>
      </c>
      <c r="Y188" s="170"/>
      <c r="Z188" s="170"/>
      <c r="AA188" s="170"/>
      <c r="AB188" s="170"/>
      <c r="AC188" s="170"/>
      <c r="AD188" s="170"/>
      <c r="AE188" s="181"/>
      <c r="AF188" s="170"/>
      <c r="AG188" s="181"/>
      <c r="AI188" s="170"/>
      <c r="AK188" s="170"/>
      <c r="AM188" s="170"/>
    </row>
    <row r="189" spans="1:39" ht="30.75" customHeight="1" x14ac:dyDescent="0.25">
      <c r="A189" s="248"/>
      <c r="B189" s="250"/>
      <c r="C189" s="228" t="s">
        <v>3087</v>
      </c>
      <c r="D189" s="229"/>
      <c r="E189" s="229"/>
      <c r="F189" s="230"/>
      <c r="G189" s="135">
        <v>3700</v>
      </c>
      <c r="H189" s="136" t="s">
        <v>158</v>
      </c>
      <c r="I189" s="137"/>
      <c r="J189" s="138">
        <f t="shared" si="135"/>
        <v>0</v>
      </c>
      <c r="Y189" s="170"/>
      <c r="Z189" s="170"/>
      <c r="AA189" s="170"/>
      <c r="AB189" s="170"/>
      <c r="AC189" s="170"/>
      <c r="AD189" s="170"/>
      <c r="AE189" s="181"/>
      <c r="AF189" s="170"/>
      <c r="AG189" s="181"/>
      <c r="AI189" s="170"/>
      <c r="AK189" s="170"/>
      <c r="AM189" s="170"/>
    </row>
    <row r="190" spans="1:39" ht="30.75" customHeight="1" x14ac:dyDescent="0.25">
      <c r="A190" s="248"/>
      <c r="B190" s="250"/>
      <c r="C190" s="228" t="s">
        <v>3088</v>
      </c>
      <c r="D190" s="229"/>
      <c r="E190" s="229"/>
      <c r="F190" s="230"/>
      <c r="G190" s="135">
        <v>3700</v>
      </c>
      <c r="H190" s="136" t="s">
        <v>158</v>
      </c>
      <c r="I190" s="137"/>
      <c r="J190" s="138">
        <f t="shared" si="135"/>
        <v>0</v>
      </c>
      <c r="Y190" s="170"/>
      <c r="Z190" s="170"/>
      <c r="AA190" s="170"/>
      <c r="AB190" s="170"/>
      <c r="AC190" s="170"/>
      <c r="AD190" s="170"/>
      <c r="AE190" s="181"/>
      <c r="AF190" s="170"/>
      <c r="AG190" s="181"/>
      <c r="AI190" s="170"/>
      <c r="AK190" s="170"/>
      <c r="AM190" s="170"/>
    </row>
    <row r="191" spans="1:39" ht="30.75" customHeight="1" x14ac:dyDescent="0.25">
      <c r="A191" s="248"/>
      <c r="B191" s="250"/>
      <c r="C191" s="228" t="s">
        <v>3089</v>
      </c>
      <c r="D191" s="229"/>
      <c r="E191" s="229"/>
      <c r="F191" s="230"/>
      <c r="G191" s="135">
        <v>1520</v>
      </c>
      <c r="H191" s="136" t="s">
        <v>158</v>
      </c>
      <c r="I191" s="137"/>
      <c r="J191" s="138">
        <f t="shared" si="135"/>
        <v>0</v>
      </c>
      <c r="Y191" s="170"/>
      <c r="Z191" s="170"/>
      <c r="AA191" s="170"/>
      <c r="AB191" s="170"/>
      <c r="AC191" s="170"/>
      <c r="AD191" s="170"/>
      <c r="AE191" s="181"/>
      <c r="AF191" s="170"/>
      <c r="AG191" s="181"/>
      <c r="AI191" s="170"/>
      <c r="AK191" s="170"/>
      <c r="AM191" s="170"/>
    </row>
    <row r="192" spans="1:39" ht="30.75" customHeight="1" x14ac:dyDescent="0.25">
      <c r="A192" s="248"/>
      <c r="B192" s="250"/>
      <c r="C192" s="228" t="s">
        <v>3090</v>
      </c>
      <c r="D192" s="229"/>
      <c r="E192" s="229"/>
      <c r="F192" s="230"/>
      <c r="G192" s="135">
        <v>1520</v>
      </c>
      <c r="H192" s="136" t="s">
        <v>158</v>
      </c>
      <c r="I192" s="137"/>
      <c r="J192" s="138">
        <f t="shared" si="135"/>
        <v>0</v>
      </c>
      <c r="Y192" s="170"/>
      <c r="Z192" s="170"/>
      <c r="AA192" s="170"/>
      <c r="AB192" s="170"/>
      <c r="AC192" s="170"/>
      <c r="AD192" s="170"/>
      <c r="AE192" s="181"/>
      <c r="AF192" s="170"/>
      <c r="AG192" s="181"/>
      <c r="AI192" s="170"/>
      <c r="AK192" s="170"/>
      <c r="AM192" s="170"/>
    </row>
    <row r="193" spans="1:39" ht="30.75" customHeight="1" x14ac:dyDescent="0.25">
      <c r="A193" s="248"/>
      <c r="B193" s="250"/>
      <c r="C193" s="228" t="s">
        <v>3091</v>
      </c>
      <c r="D193" s="229"/>
      <c r="E193" s="229"/>
      <c r="F193" s="230"/>
      <c r="G193" s="135">
        <v>1520</v>
      </c>
      <c r="H193" s="136" t="s">
        <v>158</v>
      </c>
      <c r="I193" s="137"/>
      <c r="J193" s="138">
        <f t="shared" si="135"/>
        <v>0</v>
      </c>
      <c r="Y193" s="170"/>
      <c r="Z193" s="170"/>
      <c r="AA193" s="170"/>
      <c r="AB193" s="170"/>
      <c r="AC193" s="170"/>
      <c r="AD193" s="170"/>
      <c r="AE193" s="181"/>
      <c r="AF193" s="170"/>
      <c r="AG193" s="181"/>
      <c r="AI193" s="170"/>
      <c r="AK193" s="170"/>
      <c r="AM193" s="170"/>
    </row>
    <row r="194" spans="1:39" ht="17.25" customHeight="1" thickBot="1" x14ac:dyDescent="0.3">
      <c r="A194" s="235"/>
      <c r="B194" s="236"/>
      <c r="C194" s="237"/>
      <c r="D194" s="237"/>
      <c r="E194" s="237"/>
      <c r="F194" s="237"/>
      <c r="G194" s="237"/>
      <c r="H194" s="237"/>
      <c r="I194" s="237"/>
      <c r="J194" s="238"/>
    </row>
    <row r="195" spans="1:39" ht="34.5" customHeight="1" thickBot="1" x14ac:dyDescent="0.3">
      <c r="A195" s="239" t="s">
        <v>3092</v>
      </c>
      <c r="B195" s="240"/>
      <c r="C195" s="240"/>
      <c r="D195" s="240"/>
      <c r="E195" s="240"/>
      <c r="F195" s="240"/>
      <c r="G195" s="240"/>
      <c r="H195" s="240"/>
      <c r="I195" s="241">
        <f>SUM(J11:J193)</f>
        <v>0</v>
      </c>
      <c r="J195" s="242"/>
      <c r="W195" s="170"/>
      <c r="X195" s="170"/>
      <c r="AA195" s="170"/>
      <c r="AB195" s="170"/>
      <c r="AC195" s="170"/>
      <c r="AD195" s="170"/>
      <c r="AE195" s="170"/>
      <c r="AF195" s="170"/>
      <c r="AG195" s="170"/>
      <c r="AI195" s="170"/>
      <c r="AK195" s="170"/>
      <c r="AM195" s="170"/>
    </row>
    <row r="196" spans="1:39" x14ac:dyDescent="0.25">
      <c r="A196" s="139"/>
      <c r="W196" s="170"/>
      <c r="X196" s="170"/>
      <c r="AA196" s="170"/>
      <c r="AB196" s="170"/>
      <c r="AC196" s="170"/>
      <c r="AD196" s="170"/>
      <c r="AE196" s="170"/>
      <c r="AF196" s="170"/>
      <c r="AG196" s="170"/>
      <c r="AI196" s="170"/>
      <c r="AK196" s="170"/>
      <c r="AM196" s="170"/>
    </row>
    <row r="197" spans="1:39" ht="23.25" customHeight="1" x14ac:dyDescent="0.25">
      <c r="A197" s="231" t="s">
        <v>3093</v>
      </c>
      <c r="B197" s="232"/>
      <c r="C197" s="232"/>
      <c r="D197" s="232"/>
      <c r="E197" s="232"/>
      <c r="F197" s="233"/>
      <c r="G197" s="141"/>
      <c r="H197" s="141"/>
      <c r="I197" s="141"/>
      <c r="J197" s="141"/>
      <c r="W197" s="170"/>
      <c r="X197" s="170"/>
      <c r="AA197" s="170"/>
      <c r="AB197" s="170"/>
      <c r="AC197" s="170"/>
      <c r="AD197" s="170"/>
      <c r="AE197" s="170"/>
      <c r="AF197" s="170"/>
      <c r="AG197" s="170"/>
      <c r="AI197" s="170"/>
      <c r="AK197" s="170"/>
      <c r="AM197" s="170"/>
    </row>
    <row r="198" spans="1:39" ht="35.25" customHeight="1" x14ac:dyDescent="0.25">
      <c r="A198" s="234" t="s">
        <v>3216</v>
      </c>
      <c r="B198" s="234"/>
      <c r="C198" s="234"/>
      <c r="D198" s="234"/>
      <c r="E198" s="234"/>
      <c r="F198" s="234"/>
      <c r="G198" s="141"/>
      <c r="H198" s="141"/>
      <c r="I198" s="141"/>
      <c r="J198" s="141"/>
    </row>
    <row r="199" spans="1:39" ht="35.25" customHeight="1" x14ac:dyDescent="0.25">
      <c r="A199" s="234" t="s">
        <v>3217</v>
      </c>
      <c r="B199" s="234"/>
      <c r="C199" s="234"/>
      <c r="D199" s="234"/>
      <c r="E199" s="234"/>
      <c r="F199" s="234"/>
      <c r="G199" s="141"/>
      <c r="H199" s="141"/>
      <c r="I199" s="141"/>
      <c r="J199" s="141"/>
    </row>
  </sheetData>
  <mergeCells count="61">
    <mergeCell ref="D7:F7"/>
    <mergeCell ref="D2:F6"/>
    <mergeCell ref="G2:G6"/>
    <mergeCell ref="AE3:AG3"/>
    <mergeCell ref="AE4:AG4"/>
    <mergeCell ref="AE5:AG5"/>
    <mergeCell ref="C64:J64"/>
    <mergeCell ref="A8:I8"/>
    <mergeCell ref="T8:X8"/>
    <mergeCell ref="AA8:AG8"/>
    <mergeCell ref="C10:J10"/>
    <mergeCell ref="C19:J19"/>
    <mergeCell ref="C26:J26"/>
    <mergeCell ref="C31:J31"/>
    <mergeCell ref="C35:J35"/>
    <mergeCell ref="C37:J37"/>
    <mergeCell ref="C52:J52"/>
    <mergeCell ref="C60:J60"/>
    <mergeCell ref="C162:J162"/>
    <mergeCell ref="C69:J69"/>
    <mergeCell ref="C74:J74"/>
    <mergeCell ref="C114:J114"/>
    <mergeCell ref="C117:J117"/>
    <mergeCell ref="C120:J120"/>
    <mergeCell ref="C131:J131"/>
    <mergeCell ref="C137:J137"/>
    <mergeCell ref="C146:J146"/>
    <mergeCell ref="C151:J151"/>
    <mergeCell ref="C160:J160"/>
    <mergeCell ref="C165:J165"/>
    <mergeCell ref="A172:J172"/>
    <mergeCell ref="A173:A193"/>
    <mergeCell ref="B173:B193"/>
    <mergeCell ref="C173:F173"/>
    <mergeCell ref="C174:F174"/>
    <mergeCell ref="C175:F175"/>
    <mergeCell ref="C176:F176"/>
    <mergeCell ref="C177:F177"/>
    <mergeCell ref="C178:F178"/>
    <mergeCell ref="C190:F190"/>
    <mergeCell ref="C179:F179"/>
    <mergeCell ref="C180:F180"/>
    <mergeCell ref="C181:F181"/>
    <mergeCell ref="C182:F182"/>
    <mergeCell ref="C183:F183"/>
    <mergeCell ref="C184:F184"/>
    <mergeCell ref="C185:F185"/>
    <mergeCell ref="C186:F186"/>
    <mergeCell ref="C187:F187"/>
    <mergeCell ref="C188:F188"/>
    <mergeCell ref="C189:F189"/>
    <mergeCell ref="A197:F197"/>
    <mergeCell ref="A198:C198"/>
    <mergeCell ref="D198:F199"/>
    <mergeCell ref="A199:C199"/>
    <mergeCell ref="C191:F191"/>
    <mergeCell ref="C192:F192"/>
    <mergeCell ref="C193:F193"/>
    <mergeCell ref="A194:J194"/>
    <mergeCell ref="A195:H195"/>
    <mergeCell ref="I195:J195"/>
  </mergeCells>
  <conditionalFormatting sqref="G11 G32:G34 G53:G59 G147:G150 G13:G18 G23:G25">
    <cfRule type="expression" dxfId="14" priority="5">
      <formula>$G$9=$C$7</formula>
    </cfRule>
  </conditionalFormatting>
  <conditionalFormatting sqref="G20:G21">
    <cfRule type="expression" dxfId="13" priority="15">
      <formula>$G$9=$C$7</formula>
    </cfRule>
  </conditionalFormatting>
  <conditionalFormatting sqref="G27:G30">
    <cfRule type="expression" dxfId="12" priority="14">
      <formula>$G$9=$C$7</formula>
    </cfRule>
  </conditionalFormatting>
  <conditionalFormatting sqref="G36">
    <cfRule type="expression" dxfId="11" priority="13">
      <formula>$G$9=$C$7</formula>
    </cfRule>
  </conditionalFormatting>
  <conditionalFormatting sqref="G38:G51">
    <cfRule type="expression" dxfId="10" priority="12">
      <formula>$G$9=$C$7</formula>
    </cfRule>
  </conditionalFormatting>
  <conditionalFormatting sqref="G61:G63 G65:G68 G70:G73">
    <cfRule type="expression" dxfId="9" priority="11">
      <formula>$G$9=$C$7</formula>
    </cfRule>
  </conditionalFormatting>
  <conditionalFormatting sqref="G75:G113">
    <cfRule type="expression" dxfId="8" priority="7">
      <formula>$G$9=$C$7</formula>
    </cfRule>
  </conditionalFormatting>
  <conditionalFormatting sqref="G115:G116">
    <cfRule type="expression" dxfId="7" priority="8">
      <formula>$G$9=$C$7</formula>
    </cfRule>
  </conditionalFormatting>
  <conditionalFormatting sqref="G118:G119 G121:G130 G132:G136 G138:G145">
    <cfRule type="expression" dxfId="6" priority="10">
      <formula>$G$9=$C$7</formula>
    </cfRule>
  </conditionalFormatting>
  <conditionalFormatting sqref="G152:G158">
    <cfRule type="expression" dxfId="5" priority="6">
      <formula>$G$9=$C$7</formula>
    </cfRule>
  </conditionalFormatting>
  <conditionalFormatting sqref="G161 G166:G171">
    <cfRule type="expression" dxfId="4" priority="16">
      <formula>$G$9=$C$7</formula>
    </cfRule>
  </conditionalFormatting>
  <conditionalFormatting sqref="G12">
    <cfRule type="expression" dxfId="3" priority="4">
      <formula>$G$9=$C$7</formula>
    </cfRule>
  </conditionalFormatting>
  <conditionalFormatting sqref="G22">
    <cfRule type="expression" dxfId="2" priority="3">
      <formula>$G$9=$C$7</formula>
    </cfRule>
  </conditionalFormatting>
  <conditionalFormatting sqref="G163">
    <cfRule type="expression" dxfId="1" priority="2">
      <formula>$G$9=$C$7</formula>
    </cfRule>
  </conditionalFormatting>
  <conditionalFormatting sqref="G164">
    <cfRule type="expression" dxfId="0" priority="1">
      <formula>$G$9=$C$7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Check Box 1">
              <controlPr defaultSize="0" autoFill="0" autoLine="0" autoPict="0">
                <anchor moveWithCells="1">
                  <from>
                    <xdr:col>6</xdr:col>
                    <xdr:colOff>942975</xdr:colOff>
                    <xdr:row>6</xdr:row>
                    <xdr:rowOff>9525</xdr:rowOff>
                  </from>
                  <to>
                    <xdr:col>7</xdr:col>
                    <xdr:colOff>0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Check Box 2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9525</xdr:rowOff>
                  </from>
                  <to>
                    <xdr:col>6</xdr:col>
                    <xdr:colOff>104775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Check Box 3">
              <controlPr defaultSize="0" autoFill="0" autoLine="0" autoPict="0">
                <anchor moveWithCells="1">
                  <from>
                    <xdr:col>17</xdr:col>
                    <xdr:colOff>276225</xdr:colOff>
                    <xdr:row>2</xdr:row>
                    <xdr:rowOff>9525</xdr:rowOff>
                  </from>
                  <to>
                    <xdr:col>19</xdr:col>
                    <xdr:colOff>0</xdr:colOff>
                    <xdr:row>4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7709-26E9-403C-8D57-742F5005B655}">
  <dimension ref="A1:F39"/>
  <sheetViews>
    <sheetView workbookViewId="0">
      <selection activeCell="H1" sqref="H1"/>
    </sheetView>
  </sheetViews>
  <sheetFormatPr defaultRowHeight="11.25" x14ac:dyDescent="0.2"/>
  <cols>
    <col min="1" max="1" width="3.28515625" style="102" customWidth="1"/>
    <col min="2" max="2" width="29.140625" style="187" customWidth="1"/>
    <col min="3" max="3" width="32.140625" style="100" customWidth="1"/>
    <col min="4" max="4" width="70.28515625" style="140" customWidth="1"/>
    <col min="5" max="5" width="69" style="102" customWidth="1"/>
    <col min="6" max="6" width="2.85546875" style="102" customWidth="1"/>
    <col min="7" max="16384" width="9.140625" style="102"/>
  </cols>
  <sheetData>
    <row r="1" spans="1:6" x14ac:dyDescent="0.2">
      <c r="A1" s="182"/>
      <c r="B1" s="182"/>
      <c r="C1" s="182"/>
      <c r="D1" s="182"/>
      <c r="E1" s="182"/>
      <c r="F1" s="182"/>
    </row>
    <row r="2" spans="1:6" ht="155.25" customHeight="1" x14ac:dyDescent="0.2">
      <c r="A2" s="182"/>
      <c r="B2" s="183" t="s">
        <v>3094</v>
      </c>
      <c r="C2" s="184"/>
      <c r="D2" s="185" t="s">
        <v>3095</v>
      </c>
      <c r="E2" s="185" t="s">
        <v>3096</v>
      </c>
      <c r="F2" s="182"/>
    </row>
    <row r="3" spans="1:6" ht="162" customHeight="1" x14ac:dyDescent="0.2">
      <c r="A3" s="182"/>
      <c r="B3" s="183" t="s">
        <v>3097</v>
      </c>
      <c r="C3" s="184"/>
      <c r="D3" s="185" t="s">
        <v>3098</v>
      </c>
      <c r="E3" s="185" t="s">
        <v>3099</v>
      </c>
      <c r="F3" s="182"/>
    </row>
    <row r="4" spans="1:6" ht="159.75" customHeight="1" x14ac:dyDescent="0.2">
      <c r="A4" s="182"/>
      <c r="B4" s="183" t="s">
        <v>3100</v>
      </c>
      <c r="C4" s="184"/>
      <c r="D4" s="185" t="s">
        <v>3101</v>
      </c>
      <c r="E4" s="185" t="s">
        <v>3102</v>
      </c>
      <c r="F4" s="182"/>
    </row>
    <row r="5" spans="1:6" ht="161.25" customHeight="1" x14ac:dyDescent="0.2">
      <c r="A5" s="182"/>
      <c r="B5" s="183" t="s">
        <v>3103</v>
      </c>
      <c r="C5" s="184"/>
      <c r="D5" s="185" t="s">
        <v>3104</v>
      </c>
      <c r="E5" s="185" t="s">
        <v>3105</v>
      </c>
      <c r="F5" s="182"/>
    </row>
    <row r="6" spans="1:6" ht="161.25" customHeight="1" x14ac:dyDescent="0.2">
      <c r="A6" s="182"/>
      <c r="B6" s="183" t="s">
        <v>3106</v>
      </c>
      <c r="C6" s="184"/>
      <c r="D6" s="185" t="s">
        <v>3107</v>
      </c>
      <c r="E6" s="185" t="s">
        <v>3099</v>
      </c>
      <c r="F6" s="182"/>
    </row>
    <row r="7" spans="1:6" ht="161.25" customHeight="1" x14ac:dyDescent="0.2">
      <c r="A7" s="182"/>
      <c r="B7" s="183" t="s">
        <v>3108</v>
      </c>
      <c r="C7" s="184"/>
      <c r="D7" s="185" t="s">
        <v>3109</v>
      </c>
      <c r="E7" s="185" t="s">
        <v>3110</v>
      </c>
      <c r="F7" s="182"/>
    </row>
    <row r="8" spans="1:6" ht="159" customHeight="1" x14ac:dyDescent="0.2">
      <c r="A8" s="182"/>
      <c r="B8" s="183" t="s">
        <v>3111</v>
      </c>
      <c r="C8" s="186"/>
      <c r="D8" s="185" t="s">
        <v>3109</v>
      </c>
      <c r="E8" s="185" t="s">
        <v>3112</v>
      </c>
      <c r="F8" s="182"/>
    </row>
    <row r="9" spans="1:6" ht="161.25" customHeight="1" x14ac:dyDescent="0.2">
      <c r="A9" s="182"/>
      <c r="B9" s="183" t="s">
        <v>2785</v>
      </c>
      <c r="C9" s="186"/>
      <c r="D9" s="185" t="s">
        <v>3113</v>
      </c>
      <c r="E9" s="185" t="s">
        <v>3114</v>
      </c>
      <c r="F9" s="182"/>
    </row>
    <row r="10" spans="1:6" ht="167.25" customHeight="1" x14ac:dyDescent="0.2">
      <c r="A10" s="182"/>
      <c r="B10" s="183" t="s">
        <v>2782</v>
      </c>
      <c r="C10" s="186"/>
      <c r="D10" s="185" t="s">
        <v>3115</v>
      </c>
      <c r="E10" s="185" t="s">
        <v>3114</v>
      </c>
      <c r="F10" s="182"/>
    </row>
    <row r="11" spans="1:6" ht="159" customHeight="1" x14ac:dyDescent="0.2">
      <c r="A11" s="182"/>
      <c r="B11" s="183" t="s">
        <v>3116</v>
      </c>
      <c r="C11" s="186"/>
      <c r="D11" s="185" t="s">
        <v>3117</v>
      </c>
      <c r="E11" s="185" t="s">
        <v>3118</v>
      </c>
      <c r="F11" s="182"/>
    </row>
    <row r="12" spans="1:6" ht="166.5" customHeight="1" x14ac:dyDescent="0.2">
      <c r="A12" s="182"/>
      <c r="B12" s="183" t="s">
        <v>3119</v>
      </c>
      <c r="C12" s="186"/>
      <c r="D12" s="185" t="s">
        <v>3120</v>
      </c>
      <c r="E12" s="185" t="s">
        <v>3121</v>
      </c>
      <c r="F12" s="182"/>
    </row>
    <row r="13" spans="1:6" ht="159" customHeight="1" x14ac:dyDescent="0.2">
      <c r="A13" s="182"/>
      <c r="B13" s="183" t="s">
        <v>3122</v>
      </c>
      <c r="C13" s="186"/>
      <c r="D13" s="185" t="s">
        <v>3109</v>
      </c>
      <c r="E13" s="185" t="s">
        <v>3112</v>
      </c>
      <c r="F13" s="182"/>
    </row>
    <row r="14" spans="1:6" ht="160.5" customHeight="1" x14ac:dyDescent="0.2">
      <c r="A14" s="182"/>
      <c r="B14" s="183" t="s">
        <v>3123</v>
      </c>
      <c r="C14" s="186"/>
      <c r="D14" s="185" t="s">
        <v>3124</v>
      </c>
      <c r="E14" s="185" t="s">
        <v>3125</v>
      </c>
      <c r="F14" s="182"/>
    </row>
    <row r="15" spans="1:6" ht="162.75" customHeight="1" x14ac:dyDescent="0.2">
      <c r="A15" s="182"/>
      <c r="B15" s="183" t="s">
        <v>3126</v>
      </c>
      <c r="C15" s="186"/>
      <c r="D15" s="185" t="s">
        <v>3124</v>
      </c>
      <c r="E15" s="185" t="s">
        <v>3127</v>
      </c>
      <c r="F15" s="182"/>
    </row>
    <row r="16" spans="1:6" ht="160.5" customHeight="1" x14ac:dyDescent="0.2">
      <c r="A16" s="182"/>
      <c r="B16" s="183" t="s">
        <v>3128</v>
      </c>
      <c r="C16" s="186"/>
      <c r="D16" s="185" t="s">
        <v>3129</v>
      </c>
      <c r="E16" s="185" t="s">
        <v>3130</v>
      </c>
      <c r="F16" s="182"/>
    </row>
    <row r="17" spans="1:6" ht="132" customHeight="1" x14ac:dyDescent="0.2">
      <c r="A17" s="182"/>
      <c r="B17" s="183" t="s">
        <v>3131</v>
      </c>
      <c r="C17" s="186"/>
      <c r="D17" s="185" t="s">
        <v>3132</v>
      </c>
      <c r="E17" s="185" t="s">
        <v>3133</v>
      </c>
      <c r="F17" s="182"/>
    </row>
    <row r="18" spans="1:6" ht="132.75" customHeight="1" x14ac:dyDescent="0.2">
      <c r="A18" s="182"/>
      <c r="B18" s="183" t="s">
        <v>3134</v>
      </c>
      <c r="C18" s="186"/>
      <c r="D18" s="185" t="s">
        <v>3135</v>
      </c>
      <c r="E18" s="185" t="s">
        <v>3136</v>
      </c>
      <c r="F18" s="182"/>
    </row>
    <row r="19" spans="1:6" ht="132.75" customHeight="1" x14ac:dyDescent="0.2">
      <c r="A19" s="182"/>
      <c r="B19" s="183" t="s">
        <v>3137</v>
      </c>
      <c r="C19" s="186"/>
      <c r="D19" s="185" t="s">
        <v>3138</v>
      </c>
      <c r="E19" s="185" t="s">
        <v>3133</v>
      </c>
      <c r="F19" s="182"/>
    </row>
    <row r="20" spans="1:6" ht="134.25" customHeight="1" x14ac:dyDescent="0.2">
      <c r="A20" s="182"/>
      <c r="B20" s="183" t="s">
        <v>653</v>
      </c>
      <c r="C20" s="186"/>
      <c r="D20" s="185" t="s">
        <v>3139</v>
      </c>
      <c r="E20" s="185" t="s">
        <v>3133</v>
      </c>
      <c r="F20" s="182"/>
    </row>
    <row r="21" spans="1:6" ht="136.5" customHeight="1" x14ac:dyDescent="0.2">
      <c r="A21" s="182"/>
      <c r="B21" s="183" t="s">
        <v>389</v>
      </c>
      <c r="C21" s="186"/>
      <c r="D21" s="185" t="s">
        <v>3140</v>
      </c>
      <c r="E21" s="185" t="s">
        <v>3133</v>
      </c>
      <c r="F21" s="182"/>
    </row>
    <row r="22" spans="1:6" ht="132" customHeight="1" x14ac:dyDescent="0.2">
      <c r="A22" s="182"/>
      <c r="B22" s="183" t="s">
        <v>307</v>
      </c>
      <c r="C22" s="186"/>
      <c r="D22" s="185" t="s">
        <v>3141</v>
      </c>
      <c r="E22" s="185" t="s">
        <v>3133</v>
      </c>
      <c r="F22" s="182"/>
    </row>
    <row r="23" spans="1:6" ht="125.25" customHeight="1" x14ac:dyDescent="0.2">
      <c r="A23" s="182"/>
      <c r="B23" s="183" t="s">
        <v>388</v>
      </c>
      <c r="C23" s="186"/>
      <c r="D23" s="185" t="s">
        <v>3142</v>
      </c>
      <c r="E23" s="185" t="s">
        <v>3133</v>
      </c>
      <c r="F23" s="182"/>
    </row>
    <row r="24" spans="1:6" ht="162.75" customHeight="1" x14ac:dyDescent="0.2">
      <c r="A24" s="182"/>
      <c r="B24" s="183" t="s">
        <v>3143</v>
      </c>
      <c r="C24" s="186"/>
      <c r="D24" s="185" t="s">
        <v>3144</v>
      </c>
      <c r="E24" s="185" t="s">
        <v>3145</v>
      </c>
      <c r="F24" s="182"/>
    </row>
    <row r="25" spans="1:6" ht="165" customHeight="1" x14ac:dyDescent="0.2">
      <c r="A25" s="182"/>
      <c r="B25" s="183" t="s">
        <v>3146</v>
      </c>
      <c r="C25" s="186"/>
      <c r="D25" s="185" t="s">
        <v>3147</v>
      </c>
      <c r="E25" s="185" t="s">
        <v>3148</v>
      </c>
      <c r="F25" s="182"/>
    </row>
    <row r="26" spans="1:6" ht="162.75" customHeight="1" x14ac:dyDescent="0.2">
      <c r="A26" s="182"/>
      <c r="B26" s="183" t="s">
        <v>2877</v>
      </c>
      <c r="C26" s="186"/>
      <c r="D26" s="185" t="s">
        <v>3149</v>
      </c>
      <c r="E26" s="185" t="s">
        <v>3150</v>
      </c>
      <c r="F26" s="182"/>
    </row>
    <row r="27" spans="1:6" ht="159.75" customHeight="1" x14ac:dyDescent="0.2">
      <c r="A27" s="182"/>
      <c r="B27" s="183" t="s">
        <v>3151</v>
      </c>
      <c r="C27" s="186"/>
      <c r="D27" s="185" t="s">
        <v>3152</v>
      </c>
      <c r="E27" s="185" t="s">
        <v>3153</v>
      </c>
      <c r="F27" s="182"/>
    </row>
    <row r="28" spans="1:6" ht="172.5" customHeight="1" x14ac:dyDescent="0.2">
      <c r="A28" s="182"/>
      <c r="B28" s="183" t="s">
        <v>3154</v>
      </c>
      <c r="C28" s="186"/>
      <c r="D28" s="185" t="s">
        <v>3155</v>
      </c>
      <c r="E28" s="185" t="s">
        <v>3156</v>
      </c>
      <c r="F28" s="182"/>
    </row>
    <row r="29" spans="1:6" ht="162.75" customHeight="1" x14ac:dyDescent="0.2">
      <c r="A29" s="182"/>
      <c r="B29" s="183" t="s">
        <v>3157</v>
      </c>
      <c r="C29" s="186"/>
      <c r="D29" s="185" t="s">
        <v>3158</v>
      </c>
      <c r="E29" s="185" t="s">
        <v>3156</v>
      </c>
      <c r="F29" s="182"/>
    </row>
    <row r="30" spans="1:6" ht="164.25" customHeight="1" x14ac:dyDescent="0.2">
      <c r="A30" s="182"/>
      <c r="B30" s="183" t="s">
        <v>3159</v>
      </c>
      <c r="C30" s="186"/>
      <c r="D30" s="185" t="s">
        <v>3160</v>
      </c>
      <c r="E30" s="185" t="s">
        <v>3161</v>
      </c>
      <c r="F30" s="182"/>
    </row>
    <row r="31" spans="1:6" ht="163.5" customHeight="1" x14ac:dyDescent="0.2">
      <c r="A31" s="182"/>
      <c r="B31" s="183" t="s">
        <v>3162</v>
      </c>
      <c r="C31" s="186"/>
      <c r="D31" s="185" t="s">
        <v>3163</v>
      </c>
      <c r="E31" s="185" t="s">
        <v>3164</v>
      </c>
      <c r="F31" s="182"/>
    </row>
    <row r="32" spans="1:6" ht="167.25" customHeight="1" x14ac:dyDescent="0.2">
      <c r="A32" s="182"/>
      <c r="B32" s="183" t="s">
        <v>2861</v>
      </c>
      <c r="C32" s="186"/>
      <c r="D32" s="185" t="s">
        <v>3165</v>
      </c>
      <c r="E32" s="185" t="s">
        <v>3166</v>
      </c>
      <c r="F32" s="182"/>
    </row>
    <row r="33" spans="1:6" ht="150.75" customHeight="1" x14ac:dyDescent="0.2">
      <c r="A33" s="182"/>
      <c r="B33" s="183" t="s">
        <v>2976</v>
      </c>
      <c r="C33" s="186"/>
      <c r="D33" s="185" t="s">
        <v>3167</v>
      </c>
      <c r="E33" s="185" t="s">
        <v>3168</v>
      </c>
      <c r="F33" s="182"/>
    </row>
    <row r="34" spans="1:6" ht="155.25" customHeight="1" x14ac:dyDescent="0.2">
      <c r="A34" s="182"/>
      <c r="B34" s="183" t="s">
        <v>3169</v>
      </c>
      <c r="C34" s="186"/>
      <c r="D34" s="185" t="s">
        <v>3170</v>
      </c>
      <c r="E34" s="185" t="s">
        <v>3171</v>
      </c>
      <c r="F34" s="182"/>
    </row>
    <row r="35" spans="1:6" ht="150" customHeight="1" x14ac:dyDescent="0.2">
      <c r="A35" s="182"/>
      <c r="B35" s="183" t="s">
        <v>3172</v>
      </c>
      <c r="C35" s="186"/>
      <c r="D35" s="185" t="s">
        <v>3173</v>
      </c>
      <c r="E35" s="185" t="s">
        <v>3171</v>
      </c>
      <c r="F35" s="182"/>
    </row>
    <row r="36" spans="1:6" ht="169.5" customHeight="1" x14ac:dyDescent="0.2">
      <c r="A36" s="182"/>
      <c r="B36" s="183" t="s">
        <v>3174</v>
      </c>
      <c r="C36" s="186"/>
      <c r="D36" s="185" t="s">
        <v>3175</v>
      </c>
      <c r="E36" s="185" t="s">
        <v>3176</v>
      </c>
      <c r="F36" s="182"/>
    </row>
    <row r="37" spans="1:6" ht="170.25" customHeight="1" x14ac:dyDescent="0.2">
      <c r="A37" s="182"/>
      <c r="B37" s="183" t="s">
        <v>3177</v>
      </c>
      <c r="C37" s="186"/>
      <c r="D37" s="185" t="s">
        <v>3178</v>
      </c>
      <c r="E37" s="185" t="s">
        <v>3179</v>
      </c>
      <c r="F37" s="182"/>
    </row>
    <row r="38" spans="1:6" ht="157.5" customHeight="1" x14ac:dyDescent="0.2">
      <c r="A38" s="182"/>
      <c r="B38" s="183" t="s">
        <v>3180</v>
      </c>
      <c r="C38" s="186"/>
      <c r="D38" s="185" t="s">
        <v>3181</v>
      </c>
      <c r="E38" s="185" t="s">
        <v>3176</v>
      </c>
      <c r="F38" s="182"/>
    </row>
    <row r="39" spans="1:6" x14ac:dyDescent="0.2">
      <c r="A39" s="182"/>
      <c r="B39" s="182"/>
      <c r="C39" s="182"/>
      <c r="D39" s="182"/>
      <c r="E39" s="182"/>
      <c r="F39" s="182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HeadRock</vt:lpstr>
      <vt:lpstr>-</vt:lpstr>
      <vt:lpstr>KRONbuild</vt:lpstr>
      <vt:lpstr>+</vt:lpstr>
      <vt:lpstr>Описание продукции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User49</dc:creator>
  <cp:lastModifiedBy>Акилов Александр</cp:lastModifiedBy>
  <dcterms:created xsi:type="dcterms:W3CDTF">2015-06-05T18:19:34Z</dcterms:created>
  <dcterms:modified xsi:type="dcterms:W3CDTF">2026-09-03T12:19:20Z</dcterms:modified>
</cp:coreProperties>
</file>