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ПЗ" sheetId="1" state="visible" r:id="rId1"/>
    <sheet name="Пасивне мережеве обладнання" sheetId="2" state="visible" r:id="rId2"/>
    <sheet name="Сервер" sheetId="3" state="visible" r:id="rId3"/>
    <sheet name="PC" sheetId="4" state="visible" r:id="rId4"/>
    <sheet name="Повний кошторис" sheetId="5" state="visible" r:id="rId5"/>
  </sheets>
  <calcPr/>
</workbook>
</file>

<file path=xl/sharedStrings.xml><?xml version="1.0" encoding="utf-8"?>
<sst xmlns="http://schemas.openxmlformats.org/spreadsheetml/2006/main" count="53" uniqueCount="53">
  <si>
    <t xml:space="preserve">Програмне забезпечення</t>
  </si>
  <si>
    <t>Кількість</t>
  </si>
  <si>
    <t xml:space="preserve">Ціна (грн)</t>
  </si>
  <si>
    <t>Вартість</t>
  </si>
  <si>
    <t xml:space="preserve">Windows 10 Pro</t>
  </si>
  <si>
    <t xml:space="preserve">Microsoft office 365</t>
  </si>
  <si>
    <t xml:space="preserve">Comodo Internet Security</t>
  </si>
  <si>
    <t>Autocad</t>
  </si>
  <si>
    <t xml:space="preserve">Fusion 360</t>
  </si>
  <si>
    <t>PowerBI</t>
  </si>
  <si>
    <t xml:space="preserve">Ubuntu server 20.04</t>
  </si>
  <si>
    <t xml:space="preserve">Postgres SQL</t>
  </si>
  <si>
    <t xml:space="preserve">UFW (Uncomlicated Firewall)</t>
  </si>
  <si>
    <t>Всього</t>
  </si>
  <si>
    <t xml:space="preserve">Вартість за м (грн)</t>
  </si>
  <si>
    <t>Довжина</t>
  </si>
  <si>
    <t xml:space="preserve">LAN CAT5</t>
  </si>
  <si>
    <t>Элекор</t>
  </si>
  <si>
    <t xml:space="preserve">Вартість за шт (грн)</t>
  </si>
  <si>
    <t xml:space="preserve">Розетка Shneider Electric Sedna з заземленням </t>
  </si>
  <si>
    <t xml:space="preserve">Коннектор UTP RJ-45 Cat.5</t>
  </si>
  <si>
    <t xml:space="preserve">Серверна шафа ZPAS SZB IT WZ-IT-246080-69AA-2-161-FP</t>
  </si>
  <si>
    <t xml:space="preserve">Всього з вартістю робіт</t>
  </si>
  <si>
    <t>Компонент</t>
  </si>
  <si>
    <t xml:space="preserve">Вартість в USD</t>
  </si>
  <si>
    <t xml:space="preserve">Вартість в ГРН</t>
  </si>
  <si>
    <t xml:space="preserve">Intel Xeon E-2286G 4 GHz 6-Core OEM/Tray Processor</t>
  </si>
  <si>
    <t xml:space="preserve">Cooler Master Hyper 212 RGB Black Edition 57.3 CFM CPU Cooler</t>
  </si>
  <si>
    <t xml:space="preserve">Gigabyte C246-WU4 ATX LGA1151 Motherboard</t>
  </si>
  <si>
    <t xml:space="preserve">G.Skill Trident Z RGB 128 GB (4 x 32 GB) DDR4-4000 CL18 Memory</t>
  </si>
  <si>
    <t xml:space="preserve">Samsung 970 Evo Plus 1 TB M.2-2280 NVME Solid State Drive</t>
  </si>
  <si>
    <t xml:space="preserve">Seagate Barracuda Compute 2 TB 3.5" 7200RPM Internal Hard Drive</t>
  </si>
  <si>
    <t xml:space="preserve">Asus GeForce RTX 2060 6 GB DUAL EVO OC Video Card</t>
  </si>
  <si>
    <t xml:space="preserve">Corsair RMx (2021) 850 W 80+ Gold Certified Fully Modular ATX Power Supply</t>
  </si>
  <si>
    <t xml:space="preserve">Вартість в usd</t>
  </si>
  <si>
    <t xml:space="preserve">Вартість в грн</t>
  </si>
  <si>
    <t xml:space="preserve">Intel Core i5-8500 3 GHz 6-Core Processor</t>
  </si>
  <si>
    <t xml:space="preserve">Gigabyte H310M A Micro ATX LGA1151 Motherboard</t>
  </si>
  <si>
    <t xml:space="preserve">Kingston HyperX Fury 16 GB (2 x 8 GB) DDR4-3200 CL16 Memory</t>
  </si>
  <si>
    <t xml:space="preserve">Asus GeForce GTX 1050 Ti 4 GB Phoenix Video Card</t>
  </si>
  <si>
    <t xml:space="preserve">Corsair 4000D Airflow ATX Mid Tower Case</t>
  </si>
  <si>
    <t xml:space="preserve">Corsair RM (2019) 750 W 80+ Gold Certified Fully Modular ATX Power Supply</t>
  </si>
  <si>
    <t xml:space="preserve">Samsung S24R350 23.8" 1920x1080 75 Hz Monitor</t>
  </si>
  <si>
    <t xml:space="preserve">Клавіатура Keychron K1</t>
  </si>
  <si>
    <t xml:space="preserve">Всього за одиницю</t>
  </si>
  <si>
    <t xml:space="preserve">Всього на закупку</t>
  </si>
  <si>
    <t>Пункт</t>
  </si>
  <si>
    <t xml:space="preserve">Всього за пункт (грн)</t>
  </si>
  <si>
    <t xml:space="preserve">Програмне заезпечення</t>
  </si>
  <si>
    <t xml:space="preserve">Пасивне мережеве обладнання</t>
  </si>
  <si>
    <t xml:space="preserve">Активне мережеве обладнання</t>
  </si>
  <si>
    <t>Сервер</t>
  </si>
  <si>
    <t>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</si>
</sst>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Times New Roman"/>
      <color rgb="FF9C6500"/>
      <sz val="14.000000"/>
    </font>
    <font>
      <name val="Times New Roman"/>
      <color theme="1"/>
      <sz val="14.000000"/>
    </font>
    <font>
      <name val="Times New Roman"/>
      <color indexed="64"/>
      <sz val="14.000000"/>
    </font>
    <font>
      <name val="Times New Roman"/>
      <color indexed="64"/>
      <sz val="11.000000"/>
    </font>
    <font>
      <name val="Times New Roman"/>
      <color rgb="FF006100"/>
      <sz val="14.000000"/>
    </font>
    <font>
      <name val="Times New Roman"/>
      <color rgb="FF222222"/>
      <sz val="11.000000"/>
    </font>
    <font>
      <name val="Times New Roman"/>
      <color theme="1"/>
      <sz val="11.000000"/>
    </font>
    <font>
      <name val="Times New Roman"/>
      <sz val="14.000000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0" tint="0"/>
        <bgColor theme="0" tint="0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</cellStyleXfs>
  <cellXfs count="26">
    <xf fontId="0" fillId="0" borderId="0" numFmtId="0" xfId="0"/>
    <xf fontId="4" fillId="2" borderId="1" numFmtId="0" xfId="1" applyFont="1" applyFill="1" applyBorder="1" applyAlignment="1">
      <alignment horizontal="center"/>
    </xf>
    <xf fontId="5" fillId="0" borderId="0" numFmtId="0" xfId="0" applyFont="1"/>
    <xf fontId="5" fillId="0" borderId="1" numFmtId="0" xfId="0" applyFont="1" applyBorder="1"/>
    <xf fontId="6" fillId="0" borderId="0" numFmtId="0" xfId="0" applyFont="1" applyAlignment="1">
      <alignment horizontal="left"/>
    </xf>
    <xf fontId="7" fillId="0" borderId="0" numFmtId="0" xfId="0" applyFont="1" applyAlignment="1">
      <alignment horizontal="left"/>
    </xf>
    <xf fontId="5" fillId="0" borderId="1" numFmtId="0" xfId="0" applyFont="1" applyBorder="1" applyAlignment="1">
      <alignment horizontal="center"/>
    </xf>
    <xf fontId="8" fillId="4" borderId="1" numFmtId="0" xfId="3" applyFont="1" applyFill="1" applyBorder="1"/>
    <xf fontId="0" fillId="0" borderId="1" numFmtId="0" xfId="0" applyBorder="1"/>
    <xf fontId="0" fillId="0" borderId="1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1" numFmtId="0" xfId="0" applyBorder="1" applyAlignment="1">
      <alignment vertical="center" wrapText="1"/>
    </xf>
    <xf fontId="0" fillId="0" borderId="1" numFmtId="0" xfId="0" applyBorder="1" applyAlignment="1">
      <alignment horizontal="right" vertical="center"/>
    </xf>
    <xf fontId="9" fillId="0" borderId="1" numFmtId="0" xfId="0" applyFont="1" applyBorder="1" applyAlignment="1">
      <alignment horizontal="left" wrapText="1"/>
    </xf>
    <xf fontId="10" fillId="0" borderId="1" numFmtId="0" xfId="0" applyFont="1" applyBorder="1" applyAlignment="1">
      <alignment wrapText="1"/>
    </xf>
    <xf fontId="0" fillId="0" borderId="1" numFmtId="0" xfId="0" applyBorder="1" applyAlignment="1">
      <alignment wrapText="1"/>
    </xf>
    <xf fontId="0" fillId="0" borderId="1" numFmtId="0" xfId="0" applyBorder="1" applyAlignment="1">
      <alignment wrapText="1"/>
    </xf>
    <xf fontId="0" fillId="0" borderId="1" numFmtId="0" xfId="0" applyBorder="1" applyAlignment="1">
      <alignment horizontal="center" wrapText="1"/>
    </xf>
    <xf fontId="0" fillId="0" borderId="1" numFmtId="0" xfId="0" applyBorder="1" applyAlignment="1">
      <alignment horizontal="center" wrapText="1"/>
    </xf>
    <xf fontId="0" fillId="0" borderId="0" numFmtId="0" xfId="0" applyAlignment="1">
      <alignment wrapText="1"/>
    </xf>
    <xf fontId="11" fillId="5" borderId="1" numFmtId="0" xfId="1" applyFont="1" applyFill="1" applyBorder="1" applyAlignment="1">
      <alignment horizontal="center"/>
    </xf>
    <xf fontId="5" fillId="5" borderId="1" numFmtId="0" xfId="0" applyFont="1" applyFill="1" applyBorder="1"/>
    <xf fontId="0" fillId="5" borderId="1" numFmtId="0" xfId="0" applyFill="1" applyBorder="1"/>
    <xf fontId="0" fillId="5" borderId="1" numFmtId="0" xfId="0" applyFill="1" applyBorder="1" applyAlignment="1">
      <alignment horizontal="center"/>
    </xf>
    <xf fontId="0" fillId="5" borderId="1" numFmtId="0" xfId="0" applyFill="1" applyBorder="1" applyAlignment="1">
      <alignment vertical="center" wrapText="1"/>
    </xf>
    <xf fontId="0" fillId="5" borderId="1" numFmtId="0" xfId="0" applyFill="1" applyBorder="1" applyAlignment="1">
      <alignment horizontal="right" vertical="center"/>
    </xf>
  </cellXfs>
  <cellStyles count="4">
    <cellStyle name="Normal" xfId="0" builtinId="0"/>
    <cellStyle name="Neutral" xfId="1" builtinId="28"/>
    <cellStyle name="Bad" xfId="2" builtinId="27"/>
    <cellStyle name="Good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pieChart>
        <c:varyColors val="1"/>
        <c:ser>
          <c:idx val="0"/>
          <c:order val="0"/>
          <c:tx>
            <c:strRef>
              <c:f xml:space="preserve">'Повний кошторис'!$B$1</c:f>
            </c:strRef>
          </c:tx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'Повний кошторис'!$A$2:$A$4</c:f>
            </c:strRef>
          </c:cat>
          <c:val>
            <c:numRef>
              <c:f xml:space="preserve">'Повний кошторис'!$B$2:$B$4</c:f>
              <c:numCache>
                <c:formatCode>General</c:formatCode>
                <c:ptCount val="3"/>
                <c:pt idx="0">
                  <c:v>760503</c:v>
                </c:pt>
                <c:pt idx="1">
                  <c:v>88499</c:v>
                </c:pt>
                <c:pt idx="2">
                  <c:v>1794064.75</c:v>
                </c:pt>
              </c:numCache>
            </c:numRef>
          </c:val>
        </c:ser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1749" y="15176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31749</xdr:colOff>
      <xdr:row>7</xdr:row>
      <xdr:rowOff>50799</xdr:rowOff>
    </xdr:from>
    <xdr:to>
      <xdr:col>2</xdr:col>
      <xdr:colOff>126999</xdr:colOff>
      <xdr:row>22</xdr:row>
      <xdr:rowOff>12699</xdr:rowOff>
    </xdr:to>
    <xdr:graphicFrame>
      <xdr:nvGraphicFramePr>
        <xdr:cNvPr id="1001" name="" hidden="0"/>
        <xdr:cNvGraphicFramePr>
          <a:graphicFrameLocks xmlns:a="http://schemas.openxmlformats.org/drawingml/2006/main"/>
        </xdr:cNvGraphicFramePr>
      </xdr:nvGraphicFramePr>
      <xdr:xfrm>
        <a:off x="31749" y="15176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34.18359375"/>
    <col bestFit="1" min="2" max="2" width="13.2734375"/>
    <col bestFit="1" min="3" max="3" width="13.90625"/>
    <col bestFit="1" customWidth="1" min="4" max="4" width="12.2734375"/>
  </cols>
  <sheetData>
    <row r="1" ht="17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ht="17.25">
      <c r="A2" s="3" t="s">
        <v>4</v>
      </c>
      <c r="B2" s="3">
        <v>46</v>
      </c>
      <c r="C2" s="3">
        <v>6582</v>
      </c>
      <c r="D2" s="3">
        <f>B2*C2</f>
        <v>302772</v>
      </c>
      <c r="E2" s="2"/>
      <c r="F2" s="2"/>
    </row>
    <row r="3" ht="17.25">
      <c r="A3" s="3" t="s">
        <v>5</v>
      </c>
      <c r="B3" s="3">
        <v>46</v>
      </c>
      <c r="C3" s="3">
        <v>6210</v>
      </c>
      <c r="D3" s="3">
        <f>B3*C3</f>
        <v>285660</v>
      </c>
      <c r="E3" s="2"/>
      <c r="F3" s="2"/>
    </row>
    <row r="4" ht="17.25">
      <c r="A4" s="3" t="s">
        <v>6</v>
      </c>
      <c r="B4" s="3">
        <v>46</v>
      </c>
      <c r="C4" s="3">
        <v>351</v>
      </c>
      <c r="D4" s="3">
        <f>B4*C4</f>
        <v>16146</v>
      </c>
      <c r="E4" s="2"/>
      <c r="F4" s="2"/>
    </row>
    <row r="5" ht="17.25">
      <c r="A5" s="3" t="s">
        <v>7</v>
      </c>
      <c r="B5" s="3">
        <v>1</v>
      </c>
      <c r="C5" s="3">
        <v>47925</v>
      </c>
      <c r="D5" s="3">
        <f>B5*C5</f>
        <v>47925</v>
      </c>
      <c r="E5" s="2"/>
      <c r="F5" s="2"/>
    </row>
    <row r="6" ht="17.25">
      <c r="A6" s="3" t="s">
        <v>8</v>
      </c>
      <c r="B6" s="3">
        <v>1</v>
      </c>
      <c r="C6" s="3">
        <v>43200</v>
      </c>
      <c r="D6" s="3">
        <f>B6*C6</f>
        <v>43200</v>
      </c>
      <c r="E6" s="2"/>
      <c r="F6" s="2"/>
    </row>
    <row r="7" ht="17.25">
      <c r="A7" s="3" t="s">
        <v>9</v>
      </c>
      <c r="B7" s="3">
        <v>10</v>
      </c>
      <c r="C7" s="3">
        <v>6480</v>
      </c>
      <c r="D7" s="3">
        <f>B7*C7</f>
        <v>64800</v>
      </c>
      <c r="E7" s="2"/>
      <c r="F7" s="2"/>
      <c r="I7" s="4"/>
    </row>
    <row r="8" ht="17.25">
      <c r="A8" s="3" t="s">
        <v>10</v>
      </c>
      <c r="B8" s="3">
        <v>1</v>
      </c>
      <c r="C8" s="3">
        <v>0</v>
      </c>
      <c r="D8" s="3">
        <f>B8*C8</f>
        <v>0</v>
      </c>
      <c r="E8" s="2"/>
      <c r="F8" s="2"/>
      <c r="I8" s="5"/>
    </row>
    <row r="9" ht="17.25">
      <c r="A9" s="3" t="s">
        <v>11</v>
      </c>
      <c r="B9" s="3">
        <v>1</v>
      </c>
      <c r="C9" s="3">
        <v>0</v>
      </c>
      <c r="D9" s="3">
        <f>B9*C9</f>
        <v>0</v>
      </c>
      <c r="E9" s="2"/>
      <c r="F9" s="2"/>
      <c r="I9" s="5"/>
    </row>
    <row r="10" ht="17.25">
      <c r="A10" s="3" t="s">
        <v>12</v>
      </c>
      <c r="B10" s="3">
        <v>1</v>
      </c>
      <c r="C10" s="3">
        <v>0</v>
      </c>
      <c r="D10" s="3">
        <f>B10*C10</f>
        <v>0</v>
      </c>
      <c r="E10" s="2"/>
      <c r="F10" s="2"/>
      <c r="I10" s="5"/>
    </row>
    <row r="11" ht="17.25">
      <c r="A11" s="6"/>
      <c r="B11" s="6"/>
      <c r="C11" s="6"/>
      <c r="D11" s="6"/>
      <c r="E11" s="2"/>
      <c r="F11" s="2"/>
      <c r="I11" s="4"/>
    </row>
    <row r="12" ht="17.25">
      <c r="A12" s="6" t="s">
        <v>13</v>
      </c>
      <c r="B12" s="6"/>
      <c r="C12" s="6"/>
      <c r="D12" s="7">
        <f>SUM(D2:D10)</f>
        <v>760503</v>
      </c>
      <c r="E12" s="2"/>
      <c r="F12" s="2"/>
      <c r="I12" s="5"/>
    </row>
    <row r="13" ht="17.25">
      <c r="A13" s="2"/>
      <c r="B13" s="2"/>
      <c r="C13" s="2"/>
      <c r="D13" s="2"/>
      <c r="E13" s="2"/>
      <c r="F13" s="2"/>
      <c r="I13" s="5"/>
    </row>
    <row r="14" ht="17.25">
      <c r="A14" s="2"/>
      <c r="B14" s="2"/>
      <c r="C14" s="2"/>
      <c r="D14" s="2"/>
      <c r="E14" s="2"/>
      <c r="F14" s="2"/>
      <c r="I14" s="4"/>
    </row>
    <row r="15" ht="17.25">
      <c r="A15" s="2"/>
      <c r="B15" s="2"/>
      <c r="C15" s="2"/>
      <c r="D15" s="2"/>
      <c r="E15" s="2"/>
      <c r="F15" s="2"/>
      <c r="I15" s="5"/>
    </row>
    <row r="16" ht="17.25">
      <c r="A16" s="2"/>
      <c r="B16" s="2"/>
      <c r="C16" s="2"/>
      <c r="D16" s="2"/>
      <c r="E16" s="2"/>
      <c r="F16" s="2"/>
      <c r="I16" s="4"/>
    </row>
    <row r="17" ht="17.25">
      <c r="A17" s="2"/>
      <c r="B17" s="2"/>
      <c r="C17" s="2"/>
      <c r="D17" s="2"/>
      <c r="E17" s="2"/>
      <c r="F17" s="2"/>
      <c r="I17" s="5"/>
    </row>
    <row r="18" ht="17.25">
      <c r="A18" s="2"/>
      <c r="B18" s="2"/>
      <c r="C18" s="2"/>
      <c r="D18" s="2"/>
      <c r="E18" s="2"/>
      <c r="F18" s="2"/>
      <c r="I18" s="5"/>
    </row>
    <row r="19" ht="14.25">
      <c r="I19" s="5"/>
    </row>
  </sheetData>
  <mergeCells count="2">
    <mergeCell ref="A11:D11"/>
    <mergeCell ref="A12:C12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customWidth="1" min="1" max="1" width="15.54296875"/>
    <col bestFit="1" customWidth="1" min="2" max="2" width="19.6328125"/>
    <col bestFit="1" min="3" max="3" width="10.90625"/>
    <col bestFit="1" min="4" max="4" width="14.6328125"/>
  </cols>
  <sheetData>
    <row r="1">
      <c r="A1" s="8"/>
      <c r="B1" s="9" t="s">
        <v>14</v>
      </c>
      <c r="C1" s="9" t="s">
        <v>15</v>
      </c>
      <c r="D1" s="9" t="s">
        <v>2</v>
      </c>
    </row>
    <row r="2">
      <c r="A2" s="8" t="s">
        <v>16</v>
      </c>
      <c r="B2" s="8">
        <v>16.75</v>
      </c>
      <c r="C2" s="8">
        <v>538</v>
      </c>
      <c r="D2" s="8">
        <f>B2*C2</f>
        <v>9011.5</v>
      </c>
    </row>
    <row r="3">
      <c r="A3" s="8" t="s">
        <v>17</v>
      </c>
      <c r="B3" s="8">
        <v>12</v>
      </c>
      <c r="C3" s="8">
        <v>92</v>
      </c>
      <c r="D3" s="8">
        <f>B3*C3</f>
        <v>1104</v>
      </c>
    </row>
    <row r="5">
      <c r="A5" s="8"/>
      <c r="B5" s="9" t="s">
        <v>18</v>
      </c>
      <c r="C5" s="10" t="s">
        <v>1</v>
      </c>
      <c r="D5" s="10" t="s">
        <v>2</v>
      </c>
    </row>
    <row r="6" ht="57">
      <c r="A6" s="11" t="s">
        <v>19</v>
      </c>
      <c r="B6" s="12">
        <v>94</v>
      </c>
      <c r="C6" s="12">
        <v>56</v>
      </c>
      <c r="D6" s="12">
        <f>B6*C6</f>
        <v>5264</v>
      </c>
    </row>
    <row r="7" ht="28.5">
      <c r="A7" s="11" t="s">
        <v>20</v>
      </c>
      <c r="B7" s="12">
        <v>55</v>
      </c>
      <c r="C7" s="12">
        <v>200</v>
      </c>
      <c r="D7" s="12">
        <f>B7*C7</f>
        <v>11000</v>
      </c>
    </row>
    <row r="8" ht="57">
      <c r="A8" s="11" t="s">
        <v>21</v>
      </c>
      <c r="B8" s="12">
        <v>12870</v>
      </c>
      <c r="C8" s="12">
        <v>1</v>
      </c>
      <c r="D8" s="12">
        <f>B8*C8</f>
        <v>12870</v>
      </c>
    </row>
    <row r="10">
      <c r="A10" s="10" t="s">
        <v>13</v>
      </c>
      <c r="B10" s="10"/>
      <c r="C10" s="10"/>
      <c r="D10" s="8">
        <f>D6+D8+D7+D2+D3</f>
        <v>39249.5</v>
      </c>
    </row>
    <row r="11">
      <c r="A11" s="10" t="s">
        <v>22</v>
      </c>
      <c r="B11" s="10"/>
      <c r="C11" s="10"/>
      <c r="D11" s="8">
        <f>2*D10+10000</f>
        <v>88499</v>
      </c>
    </row>
  </sheetData>
  <mergeCells count="2">
    <mergeCell ref="A10:C10"/>
    <mergeCell ref="A11:C1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44.6328125"/>
    <col bestFit="1" customWidth="1" min="2" max="2" width="18.0859375"/>
    <col bestFit="1" min="3" max="3" width="14.99609375"/>
  </cols>
  <sheetData>
    <row r="1" ht="14.25">
      <c r="A1" s="8" t="s">
        <v>23</v>
      </c>
      <c r="B1" s="8" t="s">
        <v>24</v>
      </c>
      <c r="C1" s="8" t="s">
        <v>25</v>
      </c>
    </row>
    <row r="2" ht="28.5">
      <c r="A2" s="13" t="s">
        <v>26</v>
      </c>
      <c r="B2" s="8">
        <v>757.95000000000005</v>
      </c>
      <c r="C2" s="8">
        <f>B2*27.44</f>
        <v>20798.148000000001</v>
      </c>
    </row>
    <row r="3" ht="28.5">
      <c r="A3" s="14" t="s">
        <v>27</v>
      </c>
      <c r="B3" s="8">
        <v>50</v>
      </c>
      <c r="C3" s="8">
        <f>B3*27.44</f>
        <v>1372</v>
      </c>
    </row>
    <row r="4" ht="14.25">
      <c r="A4" s="14" t="s">
        <v>28</v>
      </c>
      <c r="B4" s="8">
        <v>398.86000000000001</v>
      </c>
      <c r="C4" s="8">
        <f>B4*27.44</f>
        <v>10944.718400000002</v>
      </c>
    </row>
    <row r="5" ht="28.5">
      <c r="A5" s="14" t="s">
        <v>29</v>
      </c>
      <c r="B5" s="8">
        <v>700</v>
      </c>
      <c r="C5" s="8">
        <f>B5*27.44</f>
        <v>19208</v>
      </c>
    </row>
    <row r="6" ht="28.5">
      <c r="A6" s="13" t="s">
        <v>30</v>
      </c>
      <c r="B6" s="8">
        <v>100</v>
      </c>
      <c r="C6" s="8">
        <f>B6*27.44</f>
        <v>2744</v>
      </c>
    </row>
    <row r="7" ht="28.5">
      <c r="A7" s="14" t="s">
        <v>31</v>
      </c>
      <c r="B7" s="8">
        <v>47</v>
      </c>
      <c r="C7" s="8">
        <f>B7*27.44</f>
        <v>1289.6800000000001</v>
      </c>
    </row>
    <row r="8" ht="28.5">
      <c r="A8" s="14" t="s">
        <v>31</v>
      </c>
      <c r="B8" s="8">
        <v>47</v>
      </c>
      <c r="C8" s="8">
        <f>B8*27.44</f>
        <v>1289.6800000000001</v>
      </c>
    </row>
    <row r="9" ht="28.5">
      <c r="A9" s="14" t="s">
        <v>32</v>
      </c>
      <c r="B9" s="8">
        <v>776</v>
      </c>
      <c r="C9" s="8">
        <f>B9*27.44</f>
        <v>21293.440000000002</v>
      </c>
    </row>
    <row r="10" ht="28.5">
      <c r="A10" s="14" t="s">
        <v>33</v>
      </c>
      <c r="B10" s="8">
        <v>130</v>
      </c>
      <c r="C10" s="8">
        <f>B10*27.44</f>
        <v>3567.2000000000003</v>
      </c>
    </row>
    <row r="11" ht="14.25">
      <c r="A11" s="8"/>
      <c r="B11" s="8"/>
      <c r="C11" s="8"/>
    </row>
    <row r="12" ht="14.25">
      <c r="A12" s="10" t="s">
        <v>13</v>
      </c>
      <c r="B12" s="10"/>
      <c r="C12" s="8">
        <f>SUM(C2:C10)</f>
        <v>82506.866399999999</v>
      </c>
    </row>
  </sheetData>
  <mergeCells count="1">
    <mergeCell ref="A12:B12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bestFit="1" min="1" max="1" width="37.453125"/>
    <col bestFit="1" min="2" max="2" width="14.90625"/>
    <col bestFit="1" min="3" max="3" width="14.8125"/>
  </cols>
  <sheetData>
    <row r="1">
      <c r="A1" s="8" t="s">
        <v>23</v>
      </c>
      <c r="B1" s="8" t="s">
        <v>34</v>
      </c>
      <c r="C1" s="8" t="s">
        <v>35</v>
      </c>
    </row>
    <row r="2">
      <c r="A2" s="8" t="s">
        <v>36</v>
      </c>
      <c r="B2" s="8">
        <v>230</v>
      </c>
      <c r="C2" s="8">
        <f>B2*27.44</f>
        <v>6311.2000000000007</v>
      </c>
    </row>
    <row r="3" ht="28.5">
      <c r="A3" s="15" t="s">
        <v>27</v>
      </c>
      <c r="B3" s="8">
        <v>50</v>
      </c>
      <c r="C3" s="8">
        <f>B3*27.44</f>
        <v>1372</v>
      </c>
    </row>
    <row r="4" ht="28.5">
      <c r="A4" s="15" t="s">
        <v>37</v>
      </c>
      <c r="B4" s="8">
        <v>84</v>
      </c>
      <c r="C4" s="8">
        <f>B4*27.44</f>
        <v>2304.96</v>
      </c>
    </row>
    <row r="5" ht="28.5">
      <c r="A5" s="15" t="s">
        <v>38</v>
      </c>
      <c r="B5" s="8">
        <v>109.75</v>
      </c>
      <c r="C5" s="8">
        <f>B5*27.44</f>
        <v>3011.54</v>
      </c>
    </row>
    <row r="6" ht="28.5">
      <c r="A6" s="15" t="s">
        <v>30</v>
      </c>
      <c r="B6" s="8">
        <v>100</v>
      </c>
      <c r="C6" s="8">
        <f>B6*27.44</f>
        <v>2744</v>
      </c>
    </row>
    <row r="7" ht="28.5">
      <c r="A7" s="15" t="s">
        <v>31</v>
      </c>
      <c r="B7" s="8">
        <v>47</v>
      </c>
      <c r="C7" s="8">
        <f>B7*27.44</f>
        <v>1289.6800000000001</v>
      </c>
    </row>
    <row r="8" ht="28.5">
      <c r="A8" s="15" t="s">
        <v>39</v>
      </c>
      <c r="B8" s="8">
        <v>280</v>
      </c>
      <c r="C8" s="8">
        <f>B8*27.44</f>
        <v>7683.2000000000007</v>
      </c>
    </row>
    <row r="9">
      <c r="A9" s="15" t="s">
        <v>40</v>
      </c>
      <c r="B9" s="8">
        <v>80</v>
      </c>
      <c r="C9" s="8">
        <f>B9*27.44</f>
        <v>2195.2000000000003</v>
      </c>
    </row>
    <row r="10" ht="28.5">
      <c r="A10" s="15" t="s">
        <v>41</v>
      </c>
      <c r="B10" s="8">
        <v>125</v>
      </c>
      <c r="C10" s="8">
        <f>B10*27.44</f>
        <v>3430</v>
      </c>
    </row>
    <row r="11" ht="28.5">
      <c r="A11" s="15" t="s">
        <v>42</v>
      </c>
      <c r="B11" s="8">
        <v>150</v>
      </c>
      <c r="C11" s="8">
        <f>B11*27.44</f>
        <v>4116</v>
      </c>
    </row>
    <row r="12">
      <c r="A12" s="16" t="s">
        <v>43</v>
      </c>
      <c r="B12" s="8"/>
      <c r="C12" s="8">
        <v>2750</v>
      </c>
    </row>
    <row r="13">
      <c r="A13" s="17" t="s">
        <v>44</v>
      </c>
      <c r="B13" s="17"/>
      <c r="C13" s="8">
        <f>SUM(C2:C12)</f>
        <v>37207.779999999999</v>
      </c>
    </row>
    <row r="14">
      <c r="A14" s="17" t="s">
        <v>45</v>
      </c>
      <c r="B14" s="18"/>
      <c r="C14" s="8">
        <f>C13*46</f>
        <v>1711557.8799999999</v>
      </c>
    </row>
    <row r="15">
      <c r="A15" s="19"/>
    </row>
    <row r="16">
      <c r="A16" s="19"/>
    </row>
    <row r="17">
      <c r="A17" s="19"/>
    </row>
    <row r="18">
      <c r="A18" s="19"/>
    </row>
  </sheetData>
  <mergeCells count="2">
    <mergeCell ref="A13:B13"/>
    <mergeCell ref="A14:B14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bestFit="1" min="1" max="1" width="37.6328125"/>
    <col bestFit="1" customWidth="1" min="2" max="2" width="26.18359375"/>
    <col bestFit="1" min="3" max="3" width="13.90625"/>
    <col bestFit="1" min="4" max="4" width="12.2734375"/>
  </cols>
  <sheetData>
    <row r="1" ht="17.25">
      <c r="A1" s="20" t="s">
        <v>46</v>
      </c>
      <c r="B1" s="20" t="s">
        <v>47</v>
      </c>
      <c r="C1" s="20"/>
      <c r="D1" s="20"/>
    </row>
    <row r="2" ht="17.25">
      <c r="A2" s="21" t="s">
        <v>48</v>
      </c>
      <c r="B2" s="21">
        <v>760503</v>
      </c>
      <c r="C2" s="21"/>
      <c r="D2" s="21"/>
    </row>
    <row r="3" ht="17.25">
      <c r="A3" s="21" t="s">
        <v>49</v>
      </c>
      <c r="B3" s="21">
        <v>88499</v>
      </c>
      <c r="C3" s="21"/>
      <c r="D3" s="21"/>
    </row>
    <row r="4" ht="17.25">
      <c r="A4" s="21" t="s">
        <v>50</v>
      </c>
      <c r="B4" s="21">
        <f>B5+B6</f>
        <v>1794064.75</v>
      </c>
      <c r="C4" s="21"/>
      <c r="D4" s="21"/>
    </row>
    <row r="5" ht="17.25">
      <c r="A5" s="21" t="s">
        <v>51</v>
      </c>
      <c r="B5" s="21">
        <v>82506.869999999995</v>
      </c>
      <c r="C5" s="21"/>
      <c r="D5" s="21"/>
    </row>
    <row r="6" ht="17.25">
      <c r="A6" s="21" t="s">
        <v>52</v>
      </c>
      <c r="B6" s="21">
        <v>1711557.8799999999</v>
      </c>
      <c r="C6" s="21"/>
      <c r="D6" s="21"/>
    </row>
    <row r="7" ht="17.25">
      <c r="A7" s="21" t="s">
        <v>13</v>
      </c>
      <c r="B7" s="21">
        <f>B2+B3+B4</f>
        <v>2643066.75</v>
      </c>
      <c r="C7" s="21"/>
      <c r="D7" s="21"/>
    </row>
    <row r="8" ht="17.25">
      <c r="A8" s="21"/>
      <c r="B8" s="21"/>
      <c r="C8" s="21"/>
      <c r="D8" s="21"/>
    </row>
    <row r="9" ht="17.25">
      <c r="A9" s="21"/>
      <c r="B9" s="21"/>
      <c r="C9" s="21"/>
      <c r="D9" s="21"/>
    </row>
    <row r="10" ht="17.25">
      <c r="A10" s="21"/>
      <c r="B10" s="21"/>
      <c r="C10" s="21"/>
      <c r="D10" s="21"/>
    </row>
    <row r="11">
      <c r="A11" s="22"/>
      <c r="B11" s="22"/>
      <c r="C11" s="22"/>
      <c r="D11" s="22"/>
    </row>
    <row r="12">
      <c r="A12" s="22"/>
      <c r="B12" s="23"/>
      <c r="C12" s="23"/>
      <c r="D12" s="23"/>
    </row>
    <row r="13">
      <c r="A13" s="22"/>
      <c r="B13" s="22"/>
      <c r="C13" s="22"/>
      <c r="D13" s="22"/>
    </row>
    <row r="14">
      <c r="A14" s="22"/>
      <c r="B14" s="22"/>
      <c r="C14" s="22"/>
      <c r="D14" s="22"/>
    </row>
    <row r="15">
      <c r="A15" s="22"/>
      <c r="B15" s="22"/>
      <c r="C15" s="22"/>
      <c r="D15" s="22"/>
    </row>
    <row r="16">
      <c r="A16" s="22"/>
      <c r="B16" s="23"/>
      <c r="C16" s="23"/>
      <c r="D16" s="23"/>
    </row>
    <row r="17">
      <c r="A17" s="24"/>
      <c r="B17" s="25"/>
      <c r="C17" s="25"/>
      <c r="D17" s="25"/>
    </row>
    <row r="18">
      <c r="A18" s="24"/>
      <c r="B18" s="25"/>
      <c r="C18" s="25"/>
      <c r="D18" s="25"/>
    </row>
    <row r="19">
      <c r="A19" s="24"/>
      <c r="B19" s="25"/>
      <c r="C19" s="25"/>
      <c r="D19" s="25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2021-12-19T13:04:23Z</dcterms:modified>
</cp:coreProperties>
</file>