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60" windowWidth="23160" windowHeight="11745" tabRatio="878"/>
  </bookViews>
  <sheets>
    <sheet name="Summary" sheetId="5" r:id="rId1"/>
    <sheet name="by UK Dept" sheetId="7" r:id="rId2"/>
    <sheet name="by season" sheetId="8" r:id="rId3"/>
    <sheet name="by price point" sheetId="11" r:id="rId4"/>
    <sheet name="by order Qty" sheetId="13" r:id="rId5"/>
    <sheet name="all" sheetId="1" r:id="rId6"/>
    <sheet name="all by UK Dept" sheetId="15" r:id="rId7"/>
    <sheet name="pivot" sheetId="6" state="hidden" r:id="rId8"/>
    <sheet name="Template" sheetId="14" state="hidden" r:id="rId9"/>
  </sheets>
  <definedNames>
    <definedName name="_xlnm._FilterDatabase" localSheetId="5" hidden="1">all!$A$5:$U$5</definedName>
    <definedName name="_xlnm._FilterDatabase" localSheetId="6" hidden="1">'all by UK Dept'!$A$5:$U$5</definedName>
    <definedName name="_xlnm.Print_Area" localSheetId="5">all!$A$1:$U$5</definedName>
    <definedName name="_xlnm.Print_Area" localSheetId="6">'all by UK Dept'!$A$1:$U$5</definedName>
    <definedName name="_xlnm.Print_Titles" localSheetId="5">all!$5:$5</definedName>
    <definedName name="_xlnm.Print_Titles" localSheetId="6">'all by UK Dept'!$5:$5</definedName>
  </definedNames>
  <calcPr calcId="145621"/>
  <pivotCaches>
    <pivotCache cacheId="0" r:id="rId10"/>
    <pivotCache cacheId="1" r:id="rId11"/>
    <pivotCache cacheId="2" r:id="rId12"/>
    <pivotCache cacheId="3" r:id="rId13"/>
    <pivotCache cacheId="4" r:id="rId14"/>
    <pivotCache cacheId="5" r:id="rId15"/>
    <pivotCache cacheId="6" r:id="rId16"/>
  </pivotCaches>
</workbook>
</file>

<file path=xl/calcChain.xml><?xml version="1.0" encoding="utf-8"?>
<calcChain xmlns="http://schemas.openxmlformats.org/spreadsheetml/2006/main">
  <c r="B3" i="15" l="1"/>
  <c r="B2" i="15"/>
  <c r="C29" i="14" l="1"/>
  <c r="C24" i="14"/>
  <c r="G32" i="14" l="1"/>
  <c r="F32" i="14"/>
  <c r="E32" i="14"/>
  <c r="I32" i="14" s="1"/>
  <c r="D32" i="14"/>
  <c r="C32" i="14"/>
  <c r="H32" i="14" l="1"/>
  <c r="V6" i="14"/>
  <c r="G20" i="14" l="1"/>
  <c r="F20" i="14"/>
  <c r="E20" i="14"/>
  <c r="D20" i="14"/>
  <c r="C20" i="14"/>
  <c r="J10" i="14"/>
  <c r="B10" i="14"/>
  <c r="B2" i="14"/>
  <c r="H20" i="14" l="1"/>
  <c r="BE54" i="6" l="1"/>
  <c r="BE55" i="6"/>
  <c r="BE56" i="6"/>
  <c r="AW49" i="6"/>
  <c r="AW50" i="6"/>
  <c r="AW51" i="6"/>
  <c r="AW52" i="6"/>
  <c r="AO33" i="6"/>
  <c r="AO34" i="6"/>
  <c r="AO35" i="6"/>
  <c r="AG33" i="6"/>
  <c r="AG34" i="6"/>
  <c r="AG35" i="6"/>
  <c r="AG36" i="6"/>
  <c r="X37" i="6"/>
  <c r="W37" i="6"/>
  <c r="V37" i="6"/>
  <c r="U37" i="6"/>
  <c r="T37" i="6"/>
  <c r="X36" i="6"/>
  <c r="W36" i="6"/>
  <c r="V36" i="6"/>
  <c r="U36" i="6"/>
  <c r="T36" i="6"/>
  <c r="B3" i="1"/>
  <c r="P37" i="6"/>
  <c r="P36" i="6"/>
  <c r="H30" i="6"/>
  <c r="H31" i="6"/>
  <c r="H32" i="6"/>
  <c r="H33" i="6"/>
  <c r="H34" i="6"/>
  <c r="B2" i="1"/>
  <c r="J2" i="13"/>
  <c r="B2" i="13"/>
  <c r="J2" i="11"/>
  <c r="B2" i="11"/>
  <c r="B2" i="8"/>
  <c r="J2" i="7"/>
  <c r="B2" i="7"/>
  <c r="BE44" i="6" l="1"/>
  <c r="BE45" i="6"/>
  <c r="BE46" i="6"/>
  <c r="BE47" i="6"/>
  <c r="BE48" i="6"/>
  <c r="BE49" i="6"/>
  <c r="BE50" i="6"/>
  <c r="BE51" i="6"/>
  <c r="BE52" i="6"/>
  <c r="BE53" i="6"/>
  <c r="BE43" i="6"/>
  <c r="BE42" i="6"/>
  <c r="BE41" i="6"/>
  <c r="BE40" i="6"/>
  <c r="BE39" i="6"/>
  <c r="BE38" i="6"/>
  <c r="BE37" i="6"/>
  <c r="BE36" i="6"/>
  <c r="BE35" i="6"/>
  <c r="BE34" i="6"/>
  <c r="BE33" i="6"/>
  <c r="BE32" i="6"/>
  <c r="BE31" i="6"/>
  <c r="BE30" i="6"/>
  <c r="BE29" i="6"/>
  <c r="BE28" i="6"/>
  <c r="BE27" i="6"/>
  <c r="BE26" i="6"/>
  <c r="BE25" i="6"/>
  <c r="BE24" i="6"/>
  <c r="BE23" i="6"/>
  <c r="BE22" i="6"/>
  <c r="BE21" i="6"/>
  <c r="BE20" i="6"/>
  <c r="BE19" i="6"/>
  <c r="BE18" i="6"/>
  <c r="BE17" i="6"/>
  <c r="BE16" i="6"/>
  <c r="BE15" i="6"/>
  <c r="BE14" i="6"/>
  <c r="BE13" i="6"/>
  <c r="BE12" i="6"/>
  <c r="BE11" i="6"/>
  <c r="BE10" i="6"/>
  <c r="BE9" i="6"/>
  <c r="BE8" i="6"/>
  <c r="BE7" i="6"/>
  <c r="BE6" i="6"/>
  <c r="AW33" i="6"/>
  <c r="AW34" i="6"/>
  <c r="AW35" i="6"/>
  <c r="AW36" i="6"/>
  <c r="AW37" i="6"/>
  <c r="AW38" i="6"/>
  <c r="AW39" i="6"/>
  <c r="AW40" i="6"/>
  <c r="AW41" i="6"/>
  <c r="AW42" i="6"/>
  <c r="AW43" i="6"/>
  <c r="AW44" i="6"/>
  <c r="AW45" i="6"/>
  <c r="AW46" i="6"/>
  <c r="AW47" i="6"/>
  <c r="AW48" i="6"/>
  <c r="AW32" i="6"/>
  <c r="AW31" i="6"/>
  <c r="AW30" i="6"/>
  <c r="AW29" i="6"/>
  <c r="AW28" i="6"/>
  <c r="AW27" i="6"/>
  <c r="AW26" i="6"/>
  <c r="AW25" i="6"/>
  <c r="AW24" i="6"/>
  <c r="AW23" i="6"/>
  <c r="AW22" i="6"/>
  <c r="AW21" i="6"/>
  <c r="AW20" i="6"/>
  <c r="AW19" i="6"/>
  <c r="AW18" i="6"/>
  <c r="AW17" i="6"/>
  <c r="AW16" i="6"/>
  <c r="AW15" i="6"/>
  <c r="AW14" i="6"/>
  <c r="AW13" i="6"/>
  <c r="AW12" i="6"/>
  <c r="AW11" i="6"/>
  <c r="AW10" i="6"/>
  <c r="AW9" i="6"/>
  <c r="AW8" i="6"/>
  <c r="AW7" i="6"/>
  <c r="AW6" i="6"/>
  <c r="AO32" i="6" l="1"/>
  <c r="AO31" i="6"/>
  <c r="AO30" i="6"/>
  <c r="AO29" i="6"/>
  <c r="AO28" i="6"/>
  <c r="AO27" i="6"/>
  <c r="AO26" i="6"/>
  <c r="AO25" i="6"/>
  <c r="AO24" i="6"/>
  <c r="AO23" i="6"/>
  <c r="AO22" i="6"/>
  <c r="AO21" i="6"/>
  <c r="AO20" i="6"/>
  <c r="AO19" i="6"/>
  <c r="AO18" i="6"/>
  <c r="AO17" i="6"/>
  <c r="AO16" i="6"/>
  <c r="AO15" i="6"/>
  <c r="AO14" i="6"/>
  <c r="AO13" i="6"/>
  <c r="AO12" i="6"/>
  <c r="AO11" i="6"/>
  <c r="AO10" i="6"/>
  <c r="AO9" i="6"/>
  <c r="AO8" i="6"/>
  <c r="AO7" i="6"/>
  <c r="AO6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12" i="6"/>
  <c r="AG11" i="6"/>
  <c r="AG10" i="6"/>
  <c r="AG9" i="6"/>
  <c r="AG8" i="6"/>
  <c r="AG7" i="6"/>
  <c r="AG6" i="6"/>
  <c r="X35" i="6"/>
  <c r="W35" i="6"/>
  <c r="V35" i="6"/>
  <c r="U35" i="6"/>
  <c r="T35" i="6"/>
  <c r="X34" i="6"/>
  <c r="W34" i="6"/>
  <c r="V34" i="6"/>
  <c r="U34" i="6"/>
  <c r="T34" i="6"/>
  <c r="X33" i="6"/>
  <c r="W33" i="6"/>
  <c r="V33" i="6"/>
  <c r="U33" i="6"/>
  <c r="T33" i="6"/>
  <c r="X32" i="6"/>
  <c r="W32" i="6"/>
  <c r="V32" i="6"/>
  <c r="U32" i="6"/>
  <c r="T32" i="6"/>
  <c r="X31" i="6"/>
  <c r="W31" i="6"/>
  <c r="V31" i="6"/>
  <c r="U31" i="6"/>
  <c r="T31" i="6"/>
  <c r="X30" i="6"/>
  <c r="W30" i="6"/>
  <c r="V30" i="6"/>
  <c r="U30" i="6"/>
  <c r="T30" i="6"/>
  <c r="P35" i="6" l="1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H29" i="6" l="1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</calcChain>
</file>

<file path=xl/sharedStrings.xml><?xml version="1.0" encoding="utf-8"?>
<sst xmlns="http://schemas.openxmlformats.org/spreadsheetml/2006/main" count="504" uniqueCount="103">
  <si>
    <t>Items - ALL</t>
  </si>
  <si>
    <t>Phase</t>
  </si>
  <si>
    <t>ITEM</t>
  </si>
  <si>
    <t>Desc</t>
  </si>
  <si>
    <t>Channel</t>
  </si>
  <si>
    <t>Qty</t>
  </si>
  <si>
    <t>FP Sell Thru</t>
  </si>
  <si>
    <t>Comm'n</t>
  </si>
  <si>
    <t>Cost</t>
  </si>
  <si>
    <t>Profit %</t>
  </si>
  <si>
    <t xml:space="preserve">ph2 </t>
  </si>
  <si>
    <t>Total items:</t>
  </si>
  <si>
    <t>Total</t>
  </si>
  <si>
    <t>Lines</t>
  </si>
  <si>
    <t>Retail + Online</t>
  </si>
  <si>
    <t>Its All Good T-shirt</t>
  </si>
  <si>
    <t>Office</t>
  </si>
  <si>
    <t>UK Dep</t>
  </si>
  <si>
    <t>Retail Px</t>
  </si>
  <si>
    <t>MD Sell Thru</t>
  </si>
  <si>
    <t>FP sold Qty</t>
  </si>
  <si>
    <t>FP Weeks</t>
  </si>
  <si>
    <t>BD</t>
  </si>
  <si>
    <t>£4 - £6</t>
  </si>
  <si>
    <t>LK</t>
  </si>
  <si>
    <t>IN</t>
  </si>
  <si>
    <t>ND</t>
  </si>
  <si>
    <t>SH</t>
  </si>
  <si>
    <t>£26 - £30</t>
  </si>
  <si>
    <t>TK</t>
  </si>
  <si>
    <t xml:space="preserve">BABY BOYS JERSEY </t>
  </si>
  <si>
    <t>OLDER BOYS JERSEY</t>
  </si>
  <si>
    <t>BABY GIRLS JERSEY</t>
  </si>
  <si>
    <t>OLDER GIRLS JERSEY</t>
  </si>
  <si>
    <t>OLDER GIRLS WOVEN DRESSES</t>
  </si>
  <si>
    <t>BABY GIRLS WOVEN DRESSES</t>
  </si>
  <si>
    <t>OLDER BOYS WOVEN SHIRTS</t>
  </si>
  <si>
    <t>BABY GIRLS JACKETS</t>
  </si>
  <si>
    <t>OLDER GIRLS JACKETS</t>
  </si>
  <si>
    <t>Row Labels</t>
  </si>
  <si>
    <t>Grand Total</t>
  </si>
  <si>
    <t>Sum of Qty</t>
  </si>
  <si>
    <t>Sum of Comm'n</t>
  </si>
  <si>
    <t>Sum of Cost</t>
  </si>
  <si>
    <t>Count of Desc</t>
  </si>
  <si>
    <t>Items - ALL - By Territory, By UK Dept</t>
  </si>
  <si>
    <t># of lines</t>
  </si>
  <si>
    <t>Items - ALL - By UK Dept, By Territory</t>
  </si>
  <si>
    <t>Purchase %</t>
  </si>
  <si>
    <t>Season</t>
  </si>
  <si>
    <t>S/S 2019</t>
  </si>
  <si>
    <t>A/W 2018</t>
  </si>
  <si>
    <t>A/W 2019</t>
  </si>
  <si>
    <t>S/S 2020</t>
  </si>
  <si>
    <t>Column Labels</t>
  </si>
  <si>
    <t>Profits %</t>
  </si>
  <si>
    <t>Items - ALL - By Territory, By season</t>
  </si>
  <si>
    <t>Commission</t>
  </si>
  <si>
    <t>Gross Margin</t>
  </si>
  <si>
    <t>GM%</t>
  </si>
  <si>
    <t>Average Retail Px</t>
  </si>
  <si>
    <t>Sum of Gross Margin</t>
  </si>
  <si>
    <t>£1 - £5</t>
  </si>
  <si>
    <t>£6 - £10</t>
  </si>
  <si>
    <t>£11 - £15</t>
  </si>
  <si>
    <t>£16 - £20</t>
  </si>
  <si>
    <t>£21 - £25</t>
  </si>
  <si>
    <t>Px Range</t>
  </si>
  <si>
    <t>Items - ALL - By Territory, By Average price point</t>
  </si>
  <si>
    <t>Items - ALL - By average Price point, By Territory</t>
  </si>
  <si>
    <t>£31 - £35</t>
  </si>
  <si>
    <t>Qty Range</t>
  </si>
  <si>
    <t>Items - ALL - By Territory, By order quantity</t>
  </si>
  <si>
    <t>Items - ALL - By order quantity, By Territory</t>
  </si>
  <si>
    <t>2,501-3,000</t>
  </si>
  <si>
    <t>1,501-2,000</t>
  </si>
  <si>
    <t>HK</t>
  </si>
  <si>
    <t>Older Boys Jackets</t>
  </si>
  <si>
    <t>5,001-5,500</t>
  </si>
  <si>
    <t>2,001-2,500</t>
  </si>
  <si>
    <t>1,001-1,500</t>
  </si>
  <si>
    <t>over 6,000</t>
  </si>
  <si>
    <t>4,001-4,500</t>
  </si>
  <si>
    <t>501-1,000</t>
  </si>
  <si>
    <t>3,001-3,500</t>
  </si>
  <si>
    <t>4,501-5,000</t>
  </si>
  <si>
    <t>3,501-4,000</t>
  </si>
  <si>
    <t>5,501-6,000</t>
  </si>
  <si>
    <t>NS LED CWR Summary - Phases 1 to 8</t>
  </si>
  <si>
    <t>by territory buy uk dept</t>
  </si>
  <si>
    <t>by uk dept by territory</t>
  </si>
  <si>
    <t>as of 2020 Week 35</t>
  </si>
  <si>
    <t>by office by season</t>
  </si>
  <si>
    <t>by price point</t>
  </si>
  <si>
    <t>by order qty</t>
  </si>
  <si>
    <t>Online</t>
  </si>
  <si>
    <t>Qty&gt;1K</t>
  </si>
  <si>
    <t xml:space="preserve"> </t>
  </si>
  <si>
    <t>SummaryLine</t>
  </si>
  <si>
    <t>SummarySubHeading</t>
  </si>
  <si>
    <t>By Territory</t>
  </si>
  <si>
    <t xml:space="preserve">  </t>
  </si>
  <si>
    <t>Purchase%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</si>
</sst>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164" formatCode="_(* #,##0_);_(* \(#,##0\);_(* &quot;-&quot;_);_(@_)"/>
    <numFmt numFmtId="165" formatCode="_(* #,##0.00_);_(* \(#,##0.00\);_(* &quot;-&quot;??_);_(@_)"/>
    <numFmt numFmtId="166" formatCode="0.0%"/>
    <numFmt numFmtId="167" formatCode="#,##0;[Red]\(#,##0\)"/>
    <numFmt numFmtId="168" formatCode="#,##0.0%;[Red]\(#,##0.0%\)"/>
    <numFmt numFmtId="169" formatCode="[$£-809]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rgb="FF000000"/>
      <name val="Times New Roman"/>
      <family val="1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rgb="FF548DD4"/>
      </bottom>
      <diagonal/>
    </border>
    <border>
      <left style="thin">
        <color rgb="FF548DD4"/>
      </left>
      <right style="thin">
        <color rgb="FF548DD4"/>
      </right>
      <top style="thick">
        <color rgb="FF548DD4"/>
      </top>
      <bottom style="thin">
        <color theme="0" tint="-0.24994659260841701"/>
      </bottom>
      <diagonal/>
    </border>
    <border>
      <left style="thin">
        <color rgb="FF548DD4"/>
      </left>
      <right style="thin">
        <color rgb="FF548DD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548DD4"/>
      </left>
      <right style="thin">
        <color rgb="FF548DD4"/>
      </right>
      <top/>
      <bottom style="thin">
        <color theme="0" tint="-0.2499465926084170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ck">
        <color theme="3" tint="0.39994506668294322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0" fontId="4" fillId="0" borderId="0">
      <alignment vertical="top"/>
    </xf>
    <xf numFmtId="0" fontId="5" fillId="0" borderId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0" fillId="2" borderId="0" xfId="0" applyFill="1"/>
    <xf numFmtId="164" fontId="0" fillId="2" borderId="0" xfId="0" applyNumberFormat="1" applyFill="1"/>
    <xf numFmtId="10" fontId="0" fillId="2" borderId="0" xfId="0" applyNumberFormat="1" applyFill="1"/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right" wrapText="1"/>
    </xf>
    <xf numFmtId="0" fontId="2" fillId="2" borderId="4" xfId="0" applyFont="1" applyFill="1" applyBorder="1"/>
    <xf numFmtId="164" fontId="2" fillId="2" borderId="4" xfId="0" applyNumberFormat="1" applyFont="1" applyFill="1" applyBorder="1"/>
    <xf numFmtId="0" fontId="2" fillId="2" borderId="5" xfId="0" applyFont="1" applyFill="1" applyBorder="1" applyAlignment="1">
      <alignment horizontal="right"/>
    </xf>
    <xf numFmtId="0" fontId="0" fillId="2" borderId="5" xfId="0" applyFill="1" applyBorder="1"/>
    <xf numFmtId="164" fontId="0" fillId="2" borderId="6" xfId="0" applyNumberFormat="1" applyFont="1" applyFill="1" applyBorder="1" applyAlignment="1">
      <alignment horizontal="right"/>
    </xf>
    <xf numFmtId="167" fontId="0" fillId="2" borderId="6" xfId="0" applyNumberFormat="1" applyFont="1" applyFill="1" applyBorder="1" applyAlignment="1">
      <alignment horizontal="right"/>
    </xf>
    <xf numFmtId="0" fontId="0" fillId="2" borderId="7" xfId="0" applyFill="1" applyBorder="1"/>
    <xf numFmtId="0" fontId="0" fillId="2" borderId="7" xfId="0" applyFont="1" applyFill="1" applyBorder="1"/>
    <xf numFmtId="0" fontId="2" fillId="2" borderId="7" xfId="0" applyFont="1" applyFill="1" applyBorder="1" applyAlignment="1">
      <alignment horizontal="right"/>
    </xf>
    <xf numFmtId="164" fontId="0" fillId="2" borderId="7" xfId="0" applyNumberFormat="1" applyFont="1" applyFill="1" applyBorder="1" applyAlignment="1">
      <alignment horizontal="right"/>
    </xf>
    <xf numFmtId="168" fontId="0" fillId="2" borderId="6" xfId="0" applyNumberFormat="1" applyFont="1" applyFill="1" applyBorder="1" applyAlignment="1">
      <alignment horizontal="right"/>
    </xf>
    <xf numFmtId="168" fontId="0" fillId="2" borderId="7" xfId="0" applyNumberFormat="1" applyFont="1" applyFill="1" applyBorder="1"/>
    <xf numFmtId="168" fontId="0" fillId="2" borderId="7" xfId="0" applyNumberFormat="1" applyFont="1" applyFill="1" applyBorder="1" applyAlignment="1">
      <alignment horizontal="right"/>
    </xf>
    <xf numFmtId="169" fontId="2" fillId="2" borderId="1" xfId="0" applyNumberFormat="1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3" fontId="0" fillId="0" borderId="0" xfId="0" applyNumberFormat="1"/>
    <xf numFmtId="0" fontId="2" fillId="3" borderId="8" xfId="0" applyFont="1" applyFill="1" applyBorder="1" applyAlignment="1">
      <alignment horizontal="center"/>
    </xf>
    <xf numFmtId="166" fontId="0" fillId="0" borderId="0" xfId="4" applyNumberFormat="1" applyFont="1" applyAlignment="1">
      <alignment horizontal="center"/>
    </xf>
    <xf numFmtId="166" fontId="2" fillId="0" borderId="0" xfId="4" applyNumberFormat="1" applyFont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/>
    <xf numFmtId="0" fontId="0" fillId="2" borderId="3" xfId="0" applyFont="1" applyFill="1" applyBorder="1"/>
    <xf numFmtId="37" fontId="2" fillId="2" borderId="4" xfId="0" applyNumberFormat="1" applyFont="1" applyFill="1" applyBorder="1"/>
    <xf numFmtId="0" fontId="0" fillId="2" borderId="9" xfId="0" applyFill="1" applyBorder="1" applyAlignment="1">
      <alignment horizontal="center"/>
    </xf>
    <xf numFmtId="0" fontId="2" fillId="3" borderId="8" xfId="0" applyFont="1" applyFill="1" applyBorder="1"/>
    <xf numFmtId="0" fontId="2" fillId="3" borderId="10" xfId="0" applyFont="1" applyFill="1" applyBorder="1" applyAlignment="1">
      <alignment horizontal="left"/>
    </xf>
    <xf numFmtId="0" fontId="2" fillId="3" borderId="0" xfId="0" applyFont="1" applyFill="1"/>
    <xf numFmtId="164" fontId="0" fillId="0" borderId="0" xfId="0" applyNumberFormat="1"/>
    <xf numFmtId="166" fontId="0" fillId="0" borderId="0" xfId="0" applyNumberFormat="1"/>
    <xf numFmtId="166" fontId="2" fillId="3" borderId="10" xfId="0" applyNumberFormat="1" applyFont="1" applyFill="1" applyBorder="1"/>
    <xf numFmtId="164" fontId="2" fillId="2" borderId="2" xfId="0" applyNumberFormat="1" applyFont="1" applyFill="1" applyBorder="1"/>
    <xf numFmtId="164" fontId="0" fillId="2" borderId="3" xfId="0" applyNumberFormat="1" applyFont="1" applyFill="1" applyBorder="1"/>
    <xf numFmtId="0" fontId="0" fillId="2" borderId="3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3" fontId="0" fillId="2" borderId="3" xfId="0" applyNumberFormat="1" applyFont="1" applyFill="1" applyBorder="1" applyAlignment="1">
      <alignment horizontal="right"/>
    </xf>
    <xf numFmtId="37" fontId="0" fillId="2" borderId="3" xfId="0" applyNumberFormat="1" applyFont="1" applyFill="1" applyBorder="1" applyAlignment="1">
      <alignment horizontal="right"/>
    </xf>
    <xf numFmtId="166" fontId="0" fillId="2" borderId="3" xfId="0" applyNumberFormat="1" applyFont="1" applyFill="1" applyBorder="1" applyAlignment="1">
      <alignment horizontal="right"/>
    </xf>
    <xf numFmtId="3" fontId="2" fillId="2" borderId="3" xfId="0" applyNumberFormat="1" applyFont="1" applyFill="1" applyBorder="1" applyAlignment="1">
      <alignment horizontal="right"/>
    </xf>
    <xf numFmtId="37" fontId="2" fillId="2" borderId="3" xfId="0" applyNumberFormat="1" applyFont="1" applyFill="1" applyBorder="1" applyAlignment="1">
      <alignment horizontal="right"/>
    </xf>
    <xf numFmtId="166" fontId="2" fillId="2" borderId="3" xfId="0" applyNumberFormat="1" applyFont="1" applyFill="1" applyBorder="1" applyAlignment="1">
      <alignment horizontal="right"/>
    </xf>
    <xf numFmtId="37" fontId="2" fillId="2" borderId="1" xfId="0" applyNumberFormat="1" applyFont="1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41" fontId="0" fillId="0" borderId="0" xfId="0" applyNumberFormat="1"/>
    <xf numFmtId="164" fontId="2" fillId="2" borderId="1" xfId="0" applyNumberFormat="1" applyFont="1" applyFill="1" applyBorder="1" applyAlignment="1">
      <alignment horizontal="right" wrapText="1"/>
    </xf>
    <xf numFmtId="166" fontId="0" fillId="2" borderId="0" xfId="0" applyNumberFormat="1" applyFill="1"/>
    <xf numFmtId="166" fontId="2" fillId="2" borderId="1" xfId="0" applyNumberFormat="1" applyFont="1" applyFill="1" applyBorder="1" applyAlignment="1">
      <alignment horizontal="center" wrapText="1"/>
    </xf>
    <xf numFmtId="166" fontId="2" fillId="2" borderId="4" xfId="0" applyNumberFormat="1" applyFont="1" applyFill="1" applyBorder="1"/>
    <xf numFmtId="0" fontId="2" fillId="0" borderId="0" xfId="0" applyFont="1"/>
    <xf numFmtId="0" fontId="0" fillId="2" borderId="9" xfId="0" applyFill="1" applyBorder="1"/>
    <xf numFmtId="0" fontId="0" fillId="0" borderId="9" xfId="0" applyFill="1" applyBorder="1" applyAlignment="1">
      <alignment horizontal="center"/>
    </xf>
    <xf numFmtId="169" fontId="0" fillId="2" borderId="9" xfId="0" applyNumberFormat="1" applyFill="1" applyBorder="1" applyAlignment="1">
      <alignment horizontal="center"/>
    </xf>
    <xf numFmtId="164" fontId="0" fillId="2" borderId="9" xfId="0" applyNumberFormat="1" applyFill="1" applyBorder="1"/>
    <xf numFmtId="166" fontId="0" fillId="2" borderId="9" xfId="0" applyNumberFormat="1" applyFill="1" applyBorder="1"/>
    <xf numFmtId="37" fontId="0" fillId="2" borderId="9" xfId="0" applyNumberFormat="1" applyFill="1" applyBorder="1"/>
    <xf numFmtId="0" fontId="0" fillId="2" borderId="9" xfId="0" applyFill="1" applyBorder="1" applyAlignment="1">
      <alignment horizontal="right"/>
    </xf>
    <xf numFmtId="0" fontId="2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 wrapText="1"/>
    </xf>
    <xf numFmtId="169" fontId="2" fillId="2" borderId="11" xfId="0" applyNumberFormat="1" applyFont="1" applyFill="1" applyBorder="1" applyAlignment="1">
      <alignment horizontal="center" wrapText="1"/>
    </xf>
    <xf numFmtId="37" fontId="2" fillId="2" borderId="11" xfId="0" applyNumberFormat="1" applyFont="1" applyFill="1" applyBorder="1" applyAlignment="1">
      <alignment horizontal="center" wrapText="1"/>
    </xf>
    <xf numFmtId="166" fontId="2" fillId="2" borderId="11" xfId="0" applyNumberFormat="1" applyFont="1" applyFill="1" applyBorder="1" applyAlignment="1">
      <alignment horizontal="center" wrapText="1"/>
    </xf>
    <xf numFmtId="0" fontId="6" fillId="2" borderId="7" xfId="0" applyFont="1" applyFill="1" applyBorder="1"/>
    <xf numFmtId="166" fontId="2" fillId="2" borderId="2" xfId="0" applyNumberFormat="1" applyFont="1" applyFill="1" applyBorder="1"/>
    <xf numFmtId="166" fontId="0" fillId="2" borderId="3" xfId="4" applyNumberFormat="1" applyFont="1" applyFill="1" applyBorder="1"/>
  </cellXfs>
  <cellStyles count="5">
    <cellStyle name="Comma 2" xfId="1"/>
    <cellStyle name="Normal" xfId="0" builtinId="0"/>
    <cellStyle name="Normal 2" xfId="2"/>
    <cellStyle name="Normal 3" xfId="3"/>
    <cellStyle name="Percent" xfId="4" builtinId="5"/>
  </cellStyles>
  <dxfs count="12">
    <dxf>
      <numFmt numFmtId="164" formatCode="_(* #,##0_);_(* \(#,##0\);_(* &quot;-&quot;_);_(@_)"/>
    </dxf>
    <dxf>
      <numFmt numFmtId="164" formatCode="_(* #,##0_);_(* \(#,##0\);_(* &quot;-&quot;_);_(@_)"/>
    </dxf>
    <dxf>
      <numFmt numFmtId="164" formatCode="_(* #,##0_);_(* \(#,##0\);_(* &quot;-&quot;_);_(@_)"/>
    </dxf>
    <dxf>
      <numFmt numFmtId="164" formatCode="_(* #,##0_);_(* \(#,##0\);_(* &quot;-&quot;_);_(@_)"/>
    </dxf>
    <dxf>
      <numFmt numFmtId="164" formatCode="_(* #,##0_);_(* \(#,##0\);_(* &quot;-&quot;_);_(@_)"/>
    </dxf>
    <dxf>
      <numFmt numFmtId="164" formatCode="_(* #,##0_);_(* \(#,##0\);_(* &quot;-&quot;_);_(@_)"/>
    </dxf>
    <dxf>
      <numFmt numFmtId="164" formatCode="_(* #,##0_);_(* \(#,##0\);_(* &quot;-&quot;_);_(@_)"/>
    </dxf>
    <dxf>
      <numFmt numFmtId="164" formatCode="_(* #,##0_);_(* \(#,##0\);_(* &quot;-&quot;_);_(@_)"/>
    </dxf>
    <dxf>
      <numFmt numFmtId="164" formatCode="_(* #,##0_);_(* \(#,##0\);_(* &quot;-&quot;_);_(@_)"/>
    </dxf>
    <dxf>
      <numFmt numFmtId="33" formatCode="_-* #,##0_-;\-* #,##0_-;_-* &quot;-&quot;_-;_-@_-"/>
    </dxf>
    <dxf>
      <numFmt numFmtId="33" formatCode="_-* #,##0_-;\-* #,##0_-;_-* &quot;-&quot;_-;_-@_-"/>
    </dxf>
    <dxf>
      <numFmt numFmtId="164" formatCode="_(* #,##0_);_(* \(#,##0\);_(* &quot;-&quot;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drawings/_rels/drawing.xml.rels>
</file>

<file path=xl/drawings/drawing.xml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eresa Wong" refreshedDate="44104.543410532409" createdVersion="4" refreshedVersion="4" minRefreshableVersion="3" recordCount="127">
  <cacheSource type="worksheet">
    <worksheetSource ref="B5:U12" sheet="all"/>
  </cacheSource>
  <cacheFields count="20">
    <cacheField name="Phase" numFmtId="0">
      <sharedItems containsBlank="1"/>
    </cacheField>
    <cacheField name="ITEM" numFmtId="0">
      <sharedItems containsBlank="1" containsMixedTypes="1" containsNumber="1" containsInteger="1" minValue="108731" maxValue="996592"/>
    </cacheField>
    <cacheField name="Desc" numFmtId="0">
      <sharedItems containsBlank="1" containsMixedTypes="1" containsNumber="1" containsInteger="1" minValue="121" maxValue="121"/>
    </cacheField>
    <cacheField name="Channel" numFmtId="0">
      <sharedItems containsBlank="1"/>
    </cacheField>
    <cacheField name="Office" numFmtId="0">
      <sharedItems containsBlank="1" count="8">
        <s v="BD"/>
        <s v="LK"/>
        <s v="IN"/>
        <s v="ND"/>
        <s v="SH"/>
        <s v="TK"/>
        <s v="HK"/>
        <m/>
      </sharedItems>
    </cacheField>
    <cacheField name="Season" numFmtId="0">
      <sharedItems containsBlank="1"/>
    </cacheField>
    <cacheField name="UK Dep" numFmtId="0">
      <sharedItems containsBlank="1"/>
    </cacheField>
    <cacheField name="Retail Px" numFmtId="0">
      <sharedItems containsBlank="1"/>
    </cacheField>
    <cacheField name="Average Retail Px" numFmtId="0">
      <sharedItems containsString="0" containsBlank="1" containsNumber="1" containsInteger="1" minValue="3" maxValue="35"/>
    </cacheField>
    <cacheField name="Px Range" numFmtId="0">
      <sharedItems containsBlank="1"/>
    </cacheField>
    <cacheField name="Qty" numFmtId="0">
      <sharedItems containsString="0" containsBlank="1" containsNumber="1" containsInteger="1" minValue="574" maxValue="309338"/>
    </cacheField>
    <cacheField name="Qty Range" numFmtId="0">
      <sharedItems containsBlank="1" count="13">
        <s v="1,501-2,000"/>
        <s v="501-1,000"/>
        <s v="1,001-1,500"/>
        <s v="2,001-2,500"/>
        <s v="3,001-3,500"/>
        <s v="2,501-3,000"/>
        <s v="4,001-4,500"/>
        <s v="5,001-5,500"/>
        <s v="4,501-5,000"/>
        <s v="3,501-4,000"/>
        <s v="5,501-6,000"/>
        <s v="over 6,000"/>
        <m/>
      </sharedItems>
    </cacheField>
    <cacheField name="FP Sell Thru" numFmtId="0">
      <sharedItems containsString="0" containsBlank="1" containsNumber="1" minValue="0.13733905579399142" maxValue="0.99289176090468501"/>
    </cacheField>
    <cacheField name="MD Sell Thru" numFmtId="0">
      <sharedItems containsString="0" containsBlank="1" containsNumber="1" minValue="0" maxValue="0.77477919528949946"/>
    </cacheField>
    <cacheField name="Comm'n" numFmtId="0">
      <sharedItems containsString="0" containsBlank="1" containsNumber="1" minValue="2137.4663289208206" maxValue="2011563.815041404"/>
    </cacheField>
    <cacheField name="Cost" numFmtId="0">
      <sharedItems containsString="0" containsBlank="1" containsNumber="1" minValue="-1541320.8633932201" maxValue="-1158.8689599999998"/>
    </cacheField>
    <cacheField name="Gross Margin" numFmtId="0">
      <sharedItems containsString="0" containsBlank="1" containsNumber="1" minValue="-6340.394581784909" maxValue="470242.95164818381"/>
    </cacheField>
    <cacheField name="GM%" numFmtId="0">
      <sharedItems containsString="0" containsBlank="1" containsNumber="1" minValue="-0.31731104238560576" maxValue="0.48385751369196295"/>
    </cacheField>
    <cacheField name="FP sold Qty" numFmtId="0">
      <sharedItems containsString="0" containsBlank="1" containsNumber="1" minValue="288" maxValue="219126"/>
    </cacheField>
    <cacheField name="FP Weeks" numFmtId="0">
      <sharedItems containsString="0" containsBlank="1" containsNumber="1" containsInteger="1" minValue="9" maxValue="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eresa Wong" refreshedDate="44104.543410879633" createdVersion="4" refreshedVersion="4" minRefreshableVersion="3" recordCount="127">
  <cacheSource type="worksheet">
    <worksheetSource ref="B5:U18" sheet="all"/>
  </cacheSource>
  <cacheFields count="20">
    <cacheField name="Phase" numFmtId="0">
      <sharedItems containsBlank="1"/>
    </cacheField>
    <cacheField name="ITEM" numFmtId="0">
      <sharedItems containsBlank="1" containsMixedTypes="1" containsNumber="1" containsInteger="1" minValue="108731" maxValue="996592"/>
    </cacheField>
    <cacheField name="Desc" numFmtId="0">
      <sharedItems containsBlank="1" containsMixedTypes="1" containsNumber="1" containsInteger="1" minValue="121" maxValue="121"/>
    </cacheField>
    <cacheField name="Channel" numFmtId="0">
      <sharedItems containsBlank="1"/>
    </cacheField>
    <cacheField name="Office" numFmtId="0">
      <sharedItems containsBlank="1" count="8">
        <s v="BD"/>
        <s v="LK"/>
        <s v="IN"/>
        <s v="ND"/>
        <s v="SH"/>
        <s v="TK"/>
        <s v="HK"/>
        <m/>
      </sharedItems>
    </cacheField>
    <cacheField name="Season" numFmtId="0">
      <sharedItems containsBlank="1"/>
    </cacheField>
    <cacheField name="UK Dep" numFmtId="0">
      <sharedItems containsBlank="1"/>
    </cacheField>
    <cacheField name="Retail Px" numFmtId="0">
      <sharedItems containsBlank="1"/>
    </cacheField>
    <cacheField name="Average Retail Px" numFmtId="0">
      <sharedItems containsString="0" containsBlank="1" containsNumber="1" containsInteger="1" minValue="3" maxValue="35"/>
    </cacheField>
    <cacheField name="Px Range" numFmtId="0">
      <sharedItems containsBlank="1"/>
    </cacheField>
    <cacheField name="Qty" numFmtId="0">
      <sharedItems containsString="0" containsBlank="1" containsNumber="1" containsInteger="1" minValue="574" maxValue="309338"/>
    </cacheField>
    <cacheField name="Qty Range" numFmtId="0">
      <sharedItems containsBlank="1" count="13">
        <s v="1,501-2,000"/>
        <s v="501-1,000"/>
        <s v="1,001-1,500"/>
        <s v="2,001-2,500"/>
        <s v="3,001-3,500"/>
        <s v="2,501-3,000"/>
        <s v="4,001-4,500"/>
        <s v="5,001-5,500"/>
        <s v="4,501-5,000"/>
        <s v="3,501-4,000"/>
        <s v="5,501-6,000"/>
        <s v="over 6,000"/>
        <m/>
      </sharedItems>
    </cacheField>
    <cacheField name="FP Sell Thru" numFmtId="0">
      <sharedItems containsString="0" containsBlank="1" containsNumber="1" minValue="0.13733905579399142" maxValue="0.99289176090468501"/>
    </cacheField>
    <cacheField name="MD Sell Thru" numFmtId="0">
      <sharedItems containsString="0" containsBlank="1" containsNumber="1" minValue="0" maxValue="0.77477919528949946"/>
    </cacheField>
    <cacheField name="Comm'n" numFmtId="0">
      <sharedItems containsString="0" containsBlank="1" containsNumber="1" minValue="2137.4663289208206" maxValue="2011563.815041404"/>
    </cacheField>
    <cacheField name="Cost" numFmtId="0">
      <sharedItems containsString="0" containsBlank="1" containsNumber="1" minValue="-1541320.8633932201" maxValue="-1158.8689599999998"/>
    </cacheField>
    <cacheField name="Gross Margin" numFmtId="0">
      <sharedItems containsString="0" containsBlank="1" containsNumber="1" minValue="-6340.394581784909" maxValue="470242.95164818381"/>
    </cacheField>
    <cacheField name="GM%" numFmtId="0">
      <sharedItems containsString="0" containsBlank="1" containsNumber="1" minValue="-0.31731104238560576" maxValue="0.48385751369196295"/>
    </cacheField>
    <cacheField name="FP sold Qty" numFmtId="0">
      <sharedItems containsString="0" containsBlank="1" containsNumber="1" minValue="288" maxValue="219126"/>
    </cacheField>
    <cacheField name="FP Weeks" numFmtId="0">
      <sharedItems containsString="0" containsBlank="1" containsNumber="1" containsInteger="1" minValue="9" maxValue="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eresa Wong" refreshedDate="44104.543411689818" createdVersion="4" refreshedVersion="4" minRefreshableVersion="3" recordCount="127">
  <cacheSource type="worksheet">
    <worksheetSource ref="B5:U7" sheet="all"/>
  </cacheSource>
  <cacheFields count="20">
    <cacheField name="Phase" numFmtId="0">
      <sharedItems containsBlank="1"/>
    </cacheField>
    <cacheField name="ITEM" numFmtId="0">
      <sharedItems containsBlank="1" containsMixedTypes="1" containsNumber="1" containsInteger="1" minValue="108731" maxValue="996592"/>
    </cacheField>
    <cacheField name="Desc" numFmtId="0">
      <sharedItems containsBlank="1" containsMixedTypes="1" containsNumber="1" containsInteger="1" minValue="121" maxValue="121"/>
    </cacheField>
    <cacheField name="Channel" numFmtId="0">
      <sharedItems containsBlank="1"/>
    </cacheField>
    <cacheField name="Office" numFmtId="0">
      <sharedItems containsBlank="1" count="8">
        <s v="BD"/>
        <s v="LK"/>
        <s v="IN"/>
        <s v="ND"/>
        <s v="SH"/>
        <s v="TK"/>
        <s v="HK"/>
        <m/>
      </sharedItems>
    </cacheField>
    <cacheField name="Season" numFmtId="0">
      <sharedItems containsBlank="1"/>
    </cacheField>
    <cacheField name="UK Dep" numFmtId="0">
      <sharedItems containsBlank="1"/>
    </cacheField>
    <cacheField name="Retail Px" numFmtId="0">
      <sharedItems containsBlank="1"/>
    </cacheField>
    <cacheField name="Average Retail Px" numFmtId="0">
      <sharedItems containsString="0" containsBlank="1" containsNumber="1" containsInteger="1" minValue="3" maxValue="35"/>
    </cacheField>
    <cacheField name="Px Range" numFmtId="0">
      <sharedItems containsBlank="1" count="8">
        <s v="£1 - £5"/>
        <s v="£6 - £10"/>
        <s v="£11 - £15"/>
        <s v="£21 - £25"/>
        <s v="£16 - £20"/>
        <s v="£26 - £30"/>
        <s v="£31 - £35"/>
        <m/>
      </sharedItems>
    </cacheField>
    <cacheField name="Qty" numFmtId="0">
      <sharedItems containsString="0" containsBlank="1" containsNumber="1" containsInteger="1" minValue="574" maxValue="309338"/>
    </cacheField>
    <cacheField name="Qty Range" numFmtId="0">
      <sharedItems containsBlank="1"/>
    </cacheField>
    <cacheField name="FP Sell Thru" numFmtId="0">
      <sharedItems containsString="0" containsBlank="1" containsNumber="1" minValue="0.13733905579399142" maxValue="0.99289176090468501"/>
    </cacheField>
    <cacheField name="MD Sell Thru" numFmtId="0">
      <sharedItems containsString="0" containsBlank="1" containsNumber="1" minValue="0" maxValue="0.77477919528949946"/>
    </cacheField>
    <cacheField name="Comm'n" numFmtId="0">
      <sharedItems containsString="0" containsBlank="1" containsNumber="1" minValue="2137.4663289208206" maxValue="2011563.815041404"/>
    </cacheField>
    <cacheField name="Cost" numFmtId="0">
      <sharedItems containsString="0" containsBlank="1" containsNumber="1" minValue="-1541320.8633932201" maxValue="-1158.8689599999998"/>
    </cacheField>
    <cacheField name="Gross Margin" numFmtId="0">
      <sharedItems containsString="0" containsBlank="1" containsNumber="1" minValue="-6340.394581784909" maxValue="470242.95164818381"/>
    </cacheField>
    <cacheField name="GM%" numFmtId="0">
      <sharedItems containsString="0" containsBlank="1" containsNumber="1" minValue="-0.31731104238560576" maxValue="0.48385751369196295"/>
    </cacheField>
    <cacheField name="FP sold Qty" numFmtId="0">
      <sharedItems containsString="0" containsBlank="1" containsNumber="1" minValue="288" maxValue="219126"/>
    </cacheField>
    <cacheField name="FP Weeks" numFmtId="0">
      <sharedItems containsString="0" containsBlank="1" containsNumber="1" containsInteger="1" minValue="9" maxValue="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Teresa Wong" refreshedDate="44104.543412847219" createdVersion="4" refreshedVersion="4" minRefreshableVersion="3" recordCount="127">
  <cacheSource type="worksheet">
    <worksheetSource ref="B5:U10" sheet="all"/>
  </cacheSource>
  <cacheFields count="20">
    <cacheField name="Phase" numFmtId="0">
      <sharedItems containsBlank="1"/>
    </cacheField>
    <cacheField name="ITEM" numFmtId="0">
      <sharedItems containsBlank="1" containsMixedTypes="1" containsNumber="1" containsInteger="1" minValue="108731" maxValue="996592"/>
    </cacheField>
    <cacheField name="Desc" numFmtId="0">
      <sharedItems containsBlank="1" containsMixedTypes="1" containsNumber="1" containsInteger="1" minValue="121" maxValue="121"/>
    </cacheField>
    <cacheField name="Channel" numFmtId="0">
      <sharedItems containsBlank="1"/>
    </cacheField>
    <cacheField name="Office" numFmtId="0">
      <sharedItems containsBlank="1" count="8">
        <s v="BD"/>
        <s v="LK"/>
        <s v="IN"/>
        <s v="ND"/>
        <s v="SH"/>
        <s v="TK"/>
        <s v="HK"/>
        <m/>
      </sharedItems>
    </cacheField>
    <cacheField name="Season" numFmtId="0">
      <sharedItems containsBlank="1" count="5">
        <s v="S/S 2019"/>
        <s v="A/W 2018"/>
        <s v="A/W 2019"/>
        <s v="S/S 2020"/>
        <m/>
      </sharedItems>
    </cacheField>
    <cacheField name="UK Dep" numFmtId="0">
      <sharedItems containsBlank="1"/>
    </cacheField>
    <cacheField name="Retail Px" numFmtId="0">
      <sharedItems containsBlank="1"/>
    </cacheField>
    <cacheField name="Average Retail Px" numFmtId="0">
      <sharedItems containsString="0" containsBlank="1" containsNumber="1" containsInteger="1" minValue="3" maxValue="35"/>
    </cacheField>
    <cacheField name="Px Range" numFmtId="0">
      <sharedItems containsBlank="1"/>
    </cacheField>
    <cacheField name="Qty" numFmtId="0">
      <sharedItems containsString="0" containsBlank="1" containsNumber="1" containsInteger="1" minValue="574" maxValue="309338"/>
    </cacheField>
    <cacheField name="Qty Range" numFmtId="0">
      <sharedItems containsBlank="1"/>
    </cacheField>
    <cacheField name="FP Sell Thru" numFmtId="0">
      <sharedItems containsString="0" containsBlank="1" containsNumber="1" minValue="0.13733905579399142" maxValue="0.99289176090468501"/>
    </cacheField>
    <cacheField name="MD Sell Thru" numFmtId="0">
      <sharedItems containsString="0" containsBlank="1" containsNumber="1" minValue="0" maxValue="0.77477919528949946"/>
    </cacheField>
    <cacheField name="Comm'n" numFmtId="0">
      <sharedItems containsString="0" containsBlank="1" containsNumber="1" minValue="2137.4663289208206" maxValue="2011563.815041404"/>
    </cacheField>
    <cacheField name="Cost" numFmtId="0">
      <sharedItems containsString="0" containsBlank="1" containsNumber="1" minValue="-1541320.8633932201" maxValue="-1158.8689599999998"/>
    </cacheField>
    <cacheField name="Gross Margin" numFmtId="0">
      <sharedItems containsString="0" containsBlank="1" containsNumber="1" minValue="-6340.394581784909" maxValue="470242.95164818381"/>
    </cacheField>
    <cacheField name="GM%" numFmtId="0">
      <sharedItems containsString="0" containsBlank="1" containsNumber="1" minValue="-0.31731104238560576" maxValue="0.48385751369196295"/>
    </cacheField>
    <cacheField name="FP sold Qty" numFmtId="0">
      <sharedItems containsString="0" containsBlank="1" containsNumber="1" minValue="288" maxValue="219126"/>
    </cacheField>
    <cacheField name="FP Weeks" numFmtId="0">
      <sharedItems containsString="0" containsBlank="1" containsNumber="1" containsInteger="1" minValue="9" maxValue="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Teresa Wong" refreshedDate="44104.54341377315" createdVersion="4" refreshedVersion="4" minRefreshableVersion="3" recordCount="127">
  <cacheSource type="worksheet">
    <worksheetSource ref="B5:U28" sheet="all"/>
  </cacheSource>
  <cacheFields count="20">
    <cacheField name="Phase" numFmtId="0">
      <sharedItems containsBlank="1"/>
    </cacheField>
    <cacheField name="ITEM" numFmtId="0">
      <sharedItems containsBlank="1" containsMixedTypes="1" containsNumber="1" containsInteger="1" minValue="108731" maxValue="996592"/>
    </cacheField>
    <cacheField name="Desc" numFmtId="0">
      <sharedItems containsBlank="1" containsMixedTypes="1" containsNumber="1" containsInteger="1" minValue="121" maxValue="121"/>
    </cacheField>
    <cacheField name="Channel" numFmtId="0">
      <sharedItems containsBlank="1"/>
    </cacheField>
    <cacheField name="Office" numFmtId="0">
      <sharedItems containsBlank="1" count="8">
        <s v="BD"/>
        <s v="LK"/>
        <s v="IN"/>
        <s v="ND"/>
        <s v="SH"/>
        <s v="TK"/>
        <s v="HK"/>
        <m/>
      </sharedItems>
    </cacheField>
    <cacheField name="Season" numFmtId="0">
      <sharedItems containsBlank="1"/>
    </cacheField>
    <cacheField name="UK Dep" numFmtId="0">
      <sharedItems containsBlank="1" count="11">
        <s v="BABY BOYS JERSEY "/>
        <s v="OLDER BOYS JERSEY"/>
        <s v="OLDER BOYS WOVEN SHIRTS"/>
        <s v="BABY GIRLS JERSEY"/>
        <s v="OLDER GIRLS JERSEY"/>
        <s v="OLDER GIRLS WOVEN DRESSES"/>
        <s v="BABY GIRLS WOVEN DRESSES"/>
        <s v="BABY GIRLS JACKETS"/>
        <s v="OLDER GIRLS JACKETS"/>
        <s v="Older Boys Jackets"/>
        <m/>
      </sharedItems>
    </cacheField>
    <cacheField name="Retail Px" numFmtId="0">
      <sharedItems containsBlank="1"/>
    </cacheField>
    <cacheField name="Average Retail Px" numFmtId="0">
      <sharedItems containsString="0" containsBlank="1" containsNumber="1" containsInteger="1" minValue="3" maxValue="35"/>
    </cacheField>
    <cacheField name="Px Range" numFmtId="0">
      <sharedItems containsBlank="1"/>
    </cacheField>
    <cacheField name="Qty" numFmtId="0">
      <sharedItems containsString="0" containsBlank="1" containsNumber="1" containsInteger="1" minValue="574" maxValue="309338"/>
    </cacheField>
    <cacheField name="Qty Range" numFmtId="0">
      <sharedItems containsBlank="1"/>
    </cacheField>
    <cacheField name="FP Sell Thru" numFmtId="0">
      <sharedItems containsString="0" containsBlank="1" containsNumber="1" minValue="0.13733905579399142" maxValue="0.99289176090468501"/>
    </cacheField>
    <cacheField name="MD Sell Thru" numFmtId="0">
      <sharedItems containsString="0" containsBlank="1" containsNumber="1" minValue="0" maxValue="0.77477919528949946"/>
    </cacheField>
    <cacheField name="Comm'n" numFmtId="0">
      <sharedItems containsString="0" containsBlank="1" containsNumber="1" minValue="2137.4663289208206" maxValue="2011563.815041404"/>
    </cacheField>
    <cacheField name="Cost" numFmtId="0">
      <sharedItems containsString="0" containsBlank="1" containsNumber="1" minValue="-1541320.8633932201" maxValue="-1158.8689599999998"/>
    </cacheField>
    <cacheField name="Gross Margin" numFmtId="0">
      <sharedItems containsString="0" containsBlank="1" containsNumber="1" minValue="-6340.394581784909" maxValue="470242.95164818381"/>
    </cacheField>
    <cacheField name="GM%" numFmtId="0">
      <sharedItems containsString="0" containsBlank="1" containsNumber="1" minValue="-0.31731104238560576" maxValue="0.48385751369196295"/>
    </cacheField>
    <cacheField name="FP sold Qty" numFmtId="0">
      <sharedItems containsString="0" containsBlank="1" containsNumber="1" minValue="288" maxValue="219126"/>
    </cacheField>
    <cacheField name="FP Weeks" numFmtId="0">
      <sharedItems containsString="0" containsBlank="1" containsNumber="1" containsInteger="1" minValue="9" maxValue="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Teresa Wong" refreshedDate="44104.543414351851" createdVersion="4" refreshedVersion="4" minRefreshableVersion="3" recordCount="127">
  <cacheSource type="worksheet">
    <worksheetSource ref="B5:U31" sheet="all"/>
  </cacheSource>
  <cacheFields count="20">
    <cacheField name="Phase" numFmtId="0">
      <sharedItems containsBlank="1"/>
    </cacheField>
    <cacheField name="ITEM" numFmtId="0">
      <sharedItems containsBlank="1" containsMixedTypes="1" containsNumber="1" containsInteger="1" minValue="108731" maxValue="996592"/>
    </cacheField>
    <cacheField name="Desc" numFmtId="0">
      <sharedItems containsBlank="1" containsMixedTypes="1" containsNumber="1" containsInteger="1" minValue="121" maxValue="121"/>
    </cacheField>
    <cacheField name="Channel" numFmtId="0">
      <sharedItems containsBlank="1"/>
    </cacheField>
    <cacheField name="Office" numFmtId="0">
      <sharedItems containsBlank="1" count="8">
        <s v="BD"/>
        <s v="LK"/>
        <s v="IN"/>
        <s v="ND"/>
        <s v="SH"/>
        <s v="TK"/>
        <s v="HK"/>
        <m/>
      </sharedItems>
    </cacheField>
    <cacheField name="Season" numFmtId="0">
      <sharedItems containsBlank="1"/>
    </cacheField>
    <cacheField name="UK Dep" numFmtId="0">
      <sharedItems containsBlank="1" count="11">
        <s v="BABY BOYS JERSEY "/>
        <s v="OLDER BOYS JERSEY"/>
        <s v="OLDER BOYS WOVEN SHIRTS"/>
        <s v="BABY GIRLS JERSEY"/>
        <s v="OLDER GIRLS JERSEY"/>
        <s v="OLDER GIRLS WOVEN DRESSES"/>
        <s v="BABY GIRLS WOVEN DRESSES"/>
        <s v="BABY GIRLS JACKETS"/>
        <s v="OLDER GIRLS JACKETS"/>
        <s v="Older Boys Jackets"/>
        <m/>
      </sharedItems>
    </cacheField>
    <cacheField name="Retail Px" numFmtId="0">
      <sharedItems containsBlank="1"/>
    </cacheField>
    <cacheField name="Average Retail Px" numFmtId="0">
      <sharedItems containsString="0" containsBlank="1" containsNumber="1" containsInteger="1" minValue="3" maxValue="35"/>
    </cacheField>
    <cacheField name="Px Range" numFmtId="0">
      <sharedItems containsBlank="1"/>
    </cacheField>
    <cacheField name="Qty" numFmtId="0">
      <sharedItems containsString="0" containsBlank="1" containsNumber="1" containsInteger="1" minValue="574" maxValue="309338"/>
    </cacheField>
    <cacheField name="Qty Range" numFmtId="0">
      <sharedItems containsBlank="1"/>
    </cacheField>
    <cacheField name="FP Sell Thru" numFmtId="0">
      <sharedItems containsString="0" containsBlank="1" containsNumber="1" minValue="0.13733905579399142" maxValue="0.99289176090468501"/>
    </cacheField>
    <cacheField name="MD Sell Thru" numFmtId="0">
      <sharedItems containsString="0" containsBlank="1" containsNumber="1" minValue="0" maxValue="0.77477919528949946"/>
    </cacheField>
    <cacheField name="Comm'n" numFmtId="0">
      <sharedItems containsString="0" containsBlank="1" containsNumber="1" minValue="2137.4663289208206" maxValue="2011563.815041404"/>
    </cacheField>
    <cacheField name="Cost" numFmtId="0">
      <sharedItems containsString="0" containsBlank="1" containsNumber="1" minValue="-1541320.8633932201" maxValue="-1158.8689599999998"/>
    </cacheField>
    <cacheField name="Gross Margin" numFmtId="0">
      <sharedItems containsString="0" containsBlank="1" containsNumber="1" minValue="-6340.394581784909" maxValue="470242.95164818381"/>
    </cacheField>
    <cacheField name="GM%" numFmtId="0">
      <sharedItems containsString="0" containsBlank="1" containsNumber="1" minValue="-0.31731104238560576" maxValue="0.48385751369196295"/>
    </cacheField>
    <cacheField name="FP sold Qty" numFmtId="0">
      <sharedItems containsString="0" containsBlank="1" containsNumber="1" minValue="288" maxValue="219126"/>
    </cacheField>
    <cacheField name="FP Weeks" numFmtId="0">
      <sharedItems containsString="0" containsBlank="1" containsNumber="1" containsInteger="1" minValue="9" maxValue="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Teresa Wong" refreshedDate="44104.543730439815" createdVersion="4" refreshedVersion="4" minRefreshableVersion="3" recordCount="127">
  <cacheSource type="worksheet">
    <worksheetSource ref="B5:U8" sheet="all"/>
  </cacheSource>
  <cacheFields count="20">
    <cacheField name="Phase" numFmtId="0">
      <sharedItems containsBlank="1"/>
    </cacheField>
    <cacheField name="ITEM" numFmtId="0">
      <sharedItems containsBlank="1" containsMixedTypes="1" containsNumber="1" containsInteger="1" minValue="108731" maxValue="996592"/>
    </cacheField>
    <cacheField name="Desc" numFmtId="0">
      <sharedItems containsBlank="1" containsMixedTypes="1" containsNumber="1" containsInteger="1" minValue="121" maxValue="121"/>
    </cacheField>
    <cacheField name="Channel" numFmtId="0">
      <sharedItems containsBlank="1"/>
    </cacheField>
    <cacheField name="Office" numFmtId="0">
      <sharedItems containsBlank="1" count="8">
        <s v="BD"/>
        <s v="LK"/>
        <s v="IN"/>
        <s v="ND"/>
        <s v="SH"/>
        <s v="TK"/>
        <s v="HK"/>
        <m/>
      </sharedItems>
    </cacheField>
    <cacheField name="Season" numFmtId="0">
      <sharedItems containsBlank="1"/>
    </cacheField>
    <cacheField name="UK Dep" numFmtId="0">
      <sharedItems containsBlank="1"/>
    </cacheField>
    <cacheField name="Retail Px" numFmtId="0">
      <sharedItems containsBlank="1"/>
    </cacheField>
    <cacheField name="Average Retail Px" numFmtId="0">
      <sharedItems containsString="0" containsBlank="1" containsNumber="1" containsInteger="1" minValue="3" maxValue="35"/>
    </cacheField>
    <cacheField name="Px Range" numFmtId="0">
      <sharedItems containsBlank="1" count="8">
        <s v="£1 - £5"/>
        <s v="£6 - £10"/>
        <s v="£11 - £15"/>
        <s v="£21 - £25"/>
        <s v="£16 - £20"/>
        <s v="£26 - £30"/>
        <s v="£31 - £35"/>
        <m/>
      </sharedItems>
    </cacheField>
    <cacheField name="Qty" numFmtId="0">
      <sharedItems containsString="0" containsBlank="1" containsNumber="1" containsInteger="1" minValue="574" maxValue="309338"/>
    </cacheField>
    <cacheField name="Qty Range" numFmtId="0">
      <sharedItems containsBlank="1"/>
    </cacheField>
    <cacheField name="FP Sell Thru" numFmtId="0">
      <sharedItems containsString="0" containsBlank="1" containsNumber="1" minValue="0.13733905579399142" maxValue="0.99289176090468501"/>
    </cacheField>
    <cacheField name="MD Sell Thru" numFmtId="0">
      <sharedItems containsString="0" containsBlank="1" containsNumber="1" minValue="0" maxValue="0.77477919528949946"/>
    </cacheField>
    <cacheField name="Comm'n" numFmtId="0">
      <sharedItems containsString="0" containsBlank="1" containsNumber="1" minValue="2137.4663289208206" maxValue="2011563.815041404"/>
    </cacheField>
    <cacheField name="Cost" numFmtId="0">
      <sharedItems containsString="0" containsBlank="1" containsNumber="1" minValue="-1541320.8633932201" maxValue="-1158.8689599999998"/>
    </cacheField>
    <cacheField name="Gross Margin" numFmtId="0">
      <sharedItems containsString="0" containsBlank="1" containsNumber="1" minValue="-6340.394581784909" maxValue="470242.95164818381"/>
    </cacheField>
    <cacheField name="GM%" numFmtId="0">
      <sharedItems containsString="0" containsBlank="1" containsNumber="1" minValue="-0.31731104238560576" maxValue="0.48385751369196295"/>
    </cacheField>
    <cacheField name="FP sold Qty" numFmtId="0">
      <sharedItems containsString="0" containsBlank="1" containsNumber="1" minValue="288" maxValue="219126"/>
    </cacheField>
    <cacheField name="FP Weeks" numFmtId="0">
      <sharedItems containsString="0" containsBlank="1" containsNumber="1" containsInteger="1" minValue="9" maxValue="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7">
  <r>
    <s v="ph2 "/>
    <n v="300629"/>
    <s v="Its All Good T-shirt"/>
    <s v="Online"/>
    <x v="0"/>
    <s v="S/S 2019"/>
    <s v="BABY BOYS JERSEY "/>
    <s v="£4 - £6"/>
    <n v="5"/>
    <s v="£1 - £5"/>
    <n v="1957"/>
    <x v="0"/>
    <n v="0.79253960143076141"/>
    <n v="0.19468574348492584"/>
    <n v="6142.1136000000006"/>
    <n v="-3728.57"/>
    <n v="2413.5436000000004"/>
    <n v="0.39295000991189744"/>
    <n v="1551"/>
    <n v="9"/>
  </r>
  <r>
    <m/>
    <n v="341585"/>
    <s v="Blue Snow Way Tee"/>
    <s v="Online"/>
    <x v="0"/>
    <s v="S/S 2019"/>
    <s v="OLDER BOYS JERSEY"/>
    <s v="£6 - £11"/>
    <n v="7"/>
    <s v="£6 - £10"/>
    <n v="1998"/>
    <x v="0"/>
    <n v="0.23623623623623624"/>
    <n v="0.71271271271271275"/>
    <n v="6167.3396346188902"/>
    <n v="-5970.75"/>
    <n v="196.58963461889016"/>
    <n v="3.1875921591115422E-2"/>
    <n v="472"/>
    <n v="16"/>
  </r>
  <r>
    <m/>
    <n v="348542"/>
    <s v="White Tiger print Tee"/>
    <s v="Online"/>
    <x v="1"/>
    <s v="A/W 2018"/>
    <s v="OLDER BOYS JERSEY"/>
    <s v="£6 - £11"/>
    <n v="7"/>
    <s v="£6 - £10"/>
    <n v="906"/>
    <x v="1"/>
    <n v="0.9701986754966887"/>
    <n v="2.5386313465783683E-2"/>
    <n v="4358.4517794738395"/>
    <n v="-2968.91"/>
    <n v="1389.5417794738396"/>
    <n v="0.31881545323454002"/>
    <n v="879"/>
    <n v="18"/>
  </r>
  <r>
    <m/>
    <n v="620698"/>
    <s v="Green Surfboard t-shirt"/>
    <s v="Online"/>
    <x v="2"/>
    <s v="S/S 2019"/>
    <s v="OLDER BOYS JERSEY"/>
    <s v="£6 - £11"/>
    <n v="8"/>
    <s v="£6 - £10"/>
    <n v="862"/>
    <x v="1"/>
    <n v="0.80626450116009285"/>
    <n v="0.13225058004640367"/>
    <n v="4032.9495407743261"/>
    <n v="-3258.8"/>
    <n v="774.14954077432594"/>
    <n v="0.19195616829505119"/>
    <n v="695"/>
    <n v="9"/>
  </r>
  <r>
    <m/>
    <n v="915910"/>
    <s v="Ochre Cactus Print Tee"/>
    <s v="Online"/>
    <x v="1"/>
    <s v="A/W 2018"/>
    <s v="OLDER BOYS JERSEY"/>
    <s v="£6 - £11"/>
    <n v="7"/>
    <s v="£6 - £10"/>
    <n v="1004"/>
    <x v="2"/>
    <n v="0.95318725099601598"/>
    <n v="3.3864541832669293E-2"/>
    <n v="4823.7386752409639"/>
    <n v="-3313.16"/>
    <n v="1510.578675240964"/>
    <n v="0.31315516385545178"/>
    <n v="957"/>
    <n v="18"/>
  </r>
  <r>
    <s v="ph3 "/>
    <n v="108731"/>
    <s v="Coral Hawian Tee"/>
    <s v="Online"/>
    <x v="0"/>
    <s v="S/S 2019"/>
    <s v="OLDER BOYS JERSEY"/>
    <s v="£6 - £11"/>
    <n v="7"/>
    <s v="£6 - £10"/>
    <n v="1998"/>
    <x v="0"/>
    <n v="0.66966966966966968"/>
    <n v="0.30980980980980977"/>
    <n v="8511.899053395724"/>
    <n v="-5532.65"/>
    <n v="2979.2490533957243"/>
    <n v="0.35000991373448997"/>
    <n v="1338"/>
    <n v="32"/>
  </r>
  <r>
    <m/>
    <n v="308251"/>
    <s v="White Croc LS T-shirt"/>
    <s v="Online"/>
    <x v="0"/>
    <s v="S/S 2019"/>
    <s v="BABY BOYS JERSEY "/>
    <s v="£5 - £7"/>
    <n v="6"/>
    <s v="£6 - £10"/>
    <n v="2062"/>
    <x v="3"/>
    <n v="0.97866149369544131"/>
    <n v="1.3094083414161073E-2"/>
    <n v="7793.9974499999998"/>
    <n v="-4183.01"/>
    <n v="3610.9874499999996"/>
    <n v="0.46330364786044415"/>
    <n v="2018"/>
    <n v="21"/>
  </r>
  <r>
    <m/>
    <n v="309621"/>
    <s v="Red Look Sharp Tee"/>
    <s v="Retail + Online"/>
    <x v="0"/>
    <s v="S/S 2019"/>
    <s v="BABY BOYS JERSEY "/>
    <s v="£4 - £6"/>
    <n v="5"/>
    <s v="£1 - £5"/>
    <n v="1944"/>
    <x v="0"/>
    <n v="0.97222222222222221"/>
    <n v="0"/>
    <n v="6138.8985000000002"/>
    <n v="-3702.7"/>
    <n v="2436.1985000000004"/>
    <n v="0.39684619317292841"/>
    <n v="1890"/>
    <n v="31"/>
  </r>
  <r>
    <m/>
    <m/>
    <s v="Red Look Sharp Tee (repeat)"/>
    <s v="Retail + Online"/>
    <x v="0"/>
    <s v="S/S 2019"/>
    <s v="BABY BOYS JERSEY "/>
    <s v="£4 - £6"/>
    <n v="5"/>
    <s v="£1 - £5"/>
    <n v="2048"/>
    <x v="3"/>
    <n v="0.82177734375"/>
    <n v="0.134765625"/>
    <n v="6005.5232147058823"/>
    <n v="-3578.07"/>
    <n v="2427.4532147058821"/>
    <n v="0.40420345204256536"/>
    <n v="1683"/>
    <n v="10"/>
  </r>
  <r>
    <m/>
    <n v="314421"/>
    <s v="Red Skate Sweat Top"/>
    <s v="Online"/>
    <x v="0"/>
    <s v="S/S 2019"/>
    <s v="OLDER BOYS JERSEY"/>
    <s v="£8 - £13"/>
    <n v="9"/>
    <s v="£6 - £10"/>
    <n v="3059"/>
    <x v="4"/>
    <n v="0.57796665576985939"/>
    <n v="0.40863027133050023"/>
    <n v="15536.7518238168"/>
    <n v="-12292.9"/>
    <n v="3243.8518238167999"/>
    <n v="0.20878571406696428"/>
    <n v="1768"/>
    <n v="23"/>
  </r>
  <r>
    <m/>
    <n v="331351"/>
    <s v="Yellow Make it Snappy Set"/>
    <s v="Online"/>
    <x v="1"/>
    <s v="S/S 2019"/>
    <s v="BABY BOYS JERSEY "/>
    <s v="£12 - £16"/>
    <n v="14"/>
    <s v="£11 - £15"/>
    <n v="1700"/>
    <x v="0"/>
    <n v="0.78941176470588237"/>
    <n v="0.19470588235294117"/>
    <n v="14678.324150000002"/>
    <n v="-10767.42"/>
    <n v="3910.9041500000021"/>
    <n v="0.26644078097975521"/>
    <n v="1342"/>
    <n v="21"/>
  </r>
  <r>
    <m/>
    <n v="346456"/>
    <s v="Pale Blue Gingham Shirt"/>
    <s v="Online"/>
    <x v="0"/>
    <s v="S/S 2019"/>
    <s v="OLDER BOYS WOVEN SHIRTS"/>
    <s v="£13 - £18"/>
    <n v="15"/>
    <s v="£11 - £15"/>
    <n v="1048"/>
    <x v="2"/>
    <n v="0.55534351145038163"/>
    <n v="0.4169847328244275"/>
    <n v="8013.3482816592905"/>
    <n v="-6327.69"/>
    <n v="1685.6582816592909"/>
    <n v="0.21035629831756777"/>
    <n v="582"/>
    <n v="33"/>
  </r>
  <r>
    <m/>
    <n v="533376"/>
    <s v="Pink Tiger Print Set"/>
    <s v="Online"/>
    <x v="1"/>
    <s v="S/S 2019"/>
    <s v="BABY GIRLS JERSEY"/>
    <s v="£12 - £16"/>
    <n v="13"/>
    <s v="£11 - £15"/>
    <n v="1541"/>
    <x v="0"/>
    <n v="0.83582089552238814"/>
    <n v="8.5658663205710472E-2"/>
    <n v="11650.874050000002"/>
    <n v="-9392.14"/>
    <n v="2258.7340500000028"/>
    <n v="0.19386820596519988"/>
    <n v="1288.0000000000002"/>
    <n v="21"/>
  </r>
  <r>
    <m/>
    <n v="607770"/>
    <s v="Yellow Joggers Planet Set"/>
    <s v="Online"/>
    <x v="1"/>
    <s v="S/S 2019"/>
    <s v="BABY GIRLS JERSEY"/>
    <s v="£12 - £16"/>
    <n v="14"/>
    <s v="£11 - £15"/>
    <n v="1542"/>
    <x v="0"/>
    <n v="0.85214007782101164"/>
    <n v="9.4033722438391698E-2"/>
    <n v="12426.170099999999"/>
    <n v="-9390.4399999999987"/>
    <n v="3035.7301000000007"/>
    <n v="0.24430134752460864"/>
    <n v="1314"/>
    <n v="21"/>
  </r>
  <r>
    <m/>
    <n v="610680"/>
    <s v="Grey Dino Sweat Top"/>
    <s v="Online"/>
    <x v="0"/>
    <s v="S/S 2019"/>
    <s v="OLDER BOYS JERSEY"/>
    <s v="£8 - £13"/>
    <n v="9"/>
    <s v="£6 - £10"/>
    <n v="3115"/>
    <x v="4"/>
    <n v="0.80674157303370797"/>
    <n v="0.18683788121990363"/>
    <n v="17363.128045370824"/>
    <n v="-12539.25"/>
    <n v="4823.8780453708241"/>
    <n v="0.27782309919996911"/>
    <n v="2513.0000000000005"/>
    <n v="23"/>
  </r>
  <r>
    <m/>
    <n v="624836"/>
    <s v="Car Print T-shirt"/>
    <s v="Online"/>
    <x v="0"/>
    <s v="S/S 2019"/>
    <s v="BABY BOYS JERSEY "/>
    <s v="£5 - £7"/>
    <n v="6"/>
    <s v="£6 - £10"/>
    <n v="2101"/>
    <x v="3"/>
    <n v="0.9757258448357925"/>
    <n v="0"/>
    <n v="8288.6521500000017"/>
    <n v="-4668.29"/>
    <n v="3620.3621500000017"/>
    <n v="0.43678538856284382"/>
    <n v="2050"/>
    <n v="25"/>
  </r>
  <r>
    <m/>
    <m/>
    <s v="Car Print T-shirt (repeat)"/>
    <s v="Online"/>
    <x v="0"/>
    <s v="S/S 2019"/>
    <s v="BABY BOYS JERSEY "/>
    <s v="£5 - £7"/>
    <n v="6"/>
    <s v="£6 - £10"/>
    <n v="3140"/>
    <x v="4"/>
    <n v="0.94585987261146487"/>
    <n v="2.3566878980891826E-2"/>
    <n v="12342.324500000001"/>
    <n v="-6549.16"/>
    <n v="5793.1645000000008"/>
    <n v="0.46937386065323439"/>
    <n v="2969.9999999999995"/>
    <n v="10"/>
  </r>
  <r>
    <m/>
    <n v="632600"/>
    <s v="Blue You can Joggers Set"/>
    <s v="Online"/>
    <x v="1"/>
    <s v="S/S 2019"/>
    <s v="BABY GIRLS JERSEY"/>
    <s v="£12 - £16"/>
    <n v="14"/>
    <s v="£11 - £15"/>
    <n v="1544"/>
    <x v="0"/>
    <n v="0.79857512953367871"/>
    <n v="0.16709844559585496"/>
    <n v="12483.937036099733"/>
    <n v="-9473.48"/>
    <n v="3010.4570360997332"/>
    <n v="0.24114644501926041"/>
    <n v="1233"/>
    <n v="21"/>
  </r>
  <r>
    <m/>
    <n v="644412"/>
    <s v="Navy Animal Crew"/>
    <s v="Retail + Online"/>
    <x v="0"/>
    <s v="A/W 2018"/>
    <s v="OLDER GIRLS JERSEY"/>
    <s v="£11 - £16"/>
    <n v="12"/>
    <s v="£11 - £15"/>
    <n v="2938"/>
    <x v="5"/>
    <n v="0.6269571136827774"/>
    <n v="0.37031994554118453"/>
    <n v="19819.923278337988"/>
    <n v="-16149.919999999998"/>
    <n v="3670.0032783379902"/>
    <n v="0.18516738066030194"/>
    <n v="1842"/>
    <n v="23"/>
  </r>
  <r>
    <m/>
    <n v="645203"/>
    <s v="Indigo Gingham Shirt"/>
    <s v="Online"/>
    <x v="0"/>
    <s v="S/S 2019"/>
    <s v="OLDER BOYS WOVEN SHIRTS"/>
    <s v="£13 - £18"/>
    <n v="15"/>
    <s v="£11 - £15"/>
    <n v="1009"/>
    <x v="2"/>
    <n v="0.4311199207135778"/>
    <n v="0.55203171456888001"/>
    <n v="7396.0901866846079"/>
    <n v="-6091.89"/>
    <n v="1304.2001866846076"/>
    <n v="0.17633643638264396"/>
    <n v="435"/>
    <n v="30"/>
  </r>
  <r>
    <s v="ph4 "/>
    <n v="168439"/>
    <s v="Grey Sequin Heart t-shirt"/>
    <s v="Retail + Online"/>
    <x v="1"/>
    <s v="S/S 2019"/>
    <s v="OLDER GIRLS JERSEY"/>
    <s v="£9 - £12"/>
    <n v="10"/>
    <s v="£6 - £10"/>
    <n v="4012"/>
    <x v="6"/>
    <n v="0.68295114656031908"/>
    <n v="0.30957128614157525"/>
    <n v="22408.947318632854"/>
    <n v="-15430.3"/>
    <n v="6978.6473186328549"/>
    <n v="0.31142236265735551"/>
    <n v="2740"/>
    <n v="11"/>
  </r>
  <r>
    <m/>
    <n v="329849"/>
    <s v="White Broderie Sundress"/>
    <s v="Retail + Online"/>
    <x v="1"/>
    <s v="S/S 2019"/>
    <s v="OLDER GIRLS WOVEN DRESSES"/>
    <s v="£20 - £26"/>
    <n v="23"/>
    <s v="£21 - £25"/>
    <n v="2002"/>
    <x v="3"/>
    <n v="0.71528471528471527"/>
    <n v="0.27772227772227775"/>
    <n v="26279.490535900859"/>
    <n v="-19082.740000000002"/>
    <n v="7196.7505359008574"/>
    <n v="0.27385426388191408"/>
    <n v="1432"/>
    <n v="18"/>
  </r>
  <r>
    <m/>
    <n v="332258"/>
    <s v="Pink Animal Crew"/>
    <s v="Retail + Online"/>
    <x v="0"/>
    <s v="S/S 2019"/>
    <s v="OLDER GIRLS JERSEY"/>
    <s v="£11 - £16"/>
    <n v="12"/>
    <s v="£11 - £15"/>
    <n v="2938"/>
    <x v="5"/>
    <n v="0.6933287950987066"/>
    <n v="0.30122532334921714"/>
    <n v="19865.756866032621"/>
    <n v="-13386.68"/>
    <n v="6479.0768660326212"/>
    <n v="0.32614296599546344"/>
    <n v="2037"/>
    <n v="27"/>
  </r>
  <r>
    <m/>
    <n v="335769"/>
    <s v="Blue Stripe Sundress"/>
    <s v="Retail + Online"/>
    <x v="1"/>
    <s v="S/S 2019"/>
    <s v="OLDER GIRLS WOVEN DRESSES"/>
    <s v="£14 - £19"/>
    <n v="16"/>
    <s v="£16 - £20"/>
    <n v="1920"/>
    <x v="0"/>
    <n v="0.36250000000000004"/>
    <n v="0.62656249999999991"/>
    <n v="13717.595452356791"/>
    <n v="-12835.63"/>
    <n v="881.9654523567915"/>
    <n v="6.4294464392100362E-2"/>
    <n v="696.00000000000011"/>
    <n v="17"/>
  </r>
  <r>
    <m/>
    <n v="346011"/>
    <s v="Denim Tencel® Sundress"/>
    <s v="Retail + Online"/>
    <x v="1"/>
    <s v="S/S 2019"/>
    <s v="OLDER GIRLS WOVEN DRESSES"/>
    <s v="£15 - £20"/>
    <n v="17"/>
    <s v="£16 - £20"/>
    <n v="1755"/>
    <x v="0"/>
    <n v="0.38119658119658117"/>
    <n v="0.59316239316239316"/>
    <n v="13438.746890396196"/>
    <n v="-12119.029999999999"/>
    <n v="1319.7168903961974"/>
    <n v="9.8202377138251917E-2"/>
    <n v="669"/>
    <n v="18"/>
  </r>
  <r>
    <m/>
    <n v="531476"/>
    <s v="Khaki Awesome T-Shirt"/>
    <s v="Online"/>
    <x v="1"/>
    <s v="S/S 2019"/>
    <s v="BABY BOYS JERSEY "/>
    <s v="£6 - £8"/>
    <n v="7"/>
    <s v="£6 - £10"/>
    <n v="1068"/>
    <x v="2"/>
    <n v="0.76872659176029967"/>
    <n v="0.20692883895131087"/>
    <n v="4306.2874768907577"/>
    <n v="-3270.06"/>
    <n v="1036.2274768907578"/>
    <n v="0.24063128215465512"/>
    <n v="821"/>
    <n v="15"/>
  </r>
  <r>
    <m/>
    <n v="538938"/>
    <s v="Blue Animal Tea dress"/>
    <s v="Retail + Online"/>
    <x v="3"/>
    <s v="S/S 2019"/>
    <s v="OLDER GIRLS WOVEN DRESSES"/>
    <s v="£14 - £19"/>
    <n v="16"/>
    <s v="£16 - £20"/>
    <n v="1932"/>
    <x v="0"/>
    <n v="0.65269151138716364"/>
    <n v="0.35300207039337472"/>
    <n v="17270.562262037241"/>
    <n v="-13197.18"/>
    <n v="4073.3822620372412"/>
    <n v="0.2358569570714569"/>
    <n v="1261.0000000000002"/>
    <n v="17"/>
  </r>
  <r>
    <m/>
    <n v="540495"/>
    <s v="Ochre Print Tiered Dress"/>
    <s v="Retail + Online"/>
    <x v="3"/>
    <s v="S/S 2019"/>
    <s v="OLDER GIRLS WOVEN DRESSES"/>
    <s v="£15 - £20"/>
    <n v="17"/>
    <s v="£16 - £20"/>
    <n v="993"/>
    <x v="1"/>
    <n v="0.64451158106747231"/>
    <n v="0.34340382678751258"/>
    <n v="9265.8202659989238"/>
    <n v="-7259.54"/>
    <n v="2006.2802659989238"/>
    <n v="0.2165248416657726"/>
    <n v="640"/>
    <n v="16"/>
  </r>
  <r>
    <m/>
    <n v="558864"/>
    <s v="Pink Tie Dye Dress"/>
    <s v="Retail + Online"/>
    <x v="3"/>
    <s v="A/W 2019"/>
    <s v="OLDER GIRLS WOVEN DRESSES"/>
    <s v="£12 - £17"/>
    <n v="13"/>
    <s v="£11 - £15"/>
    <n v="1830"/>
    <x v="0"/>
    <n v="0.35628415300546451"/>
    <n v="0.63114754098360648"/>
    <n v="11715.714486812092"/>
    <n v="-9103.11"/>
    <n v="2612.6044868120916"/>
    <n v="0.22300001333704361"/>
    <n v="652"/>
    <n v="10"/>
  </r>
  <r>
    <m/>
    <n v="563636"/>
    <s v="Blue Print Floral Smocked Dress"/>
    <s v="Retail + Online"/>
    <x v="3"/>
    <s v="S/S 2019"/>
    <s v="OLDER GIRLS WOVEN DRESSES"/>
    <s v="£16 - £21"/>
    <n v="18"/>
    <s v="£16 - £20"/>
    <n v="1017"/>
    <x v="2"/>
    <n v="0.96558505408062933"/>
    <n v="6.391347099311695E-2"/>
    <n v="11994.132592235026"/>
    <n v="-7763.91"/>
    <n v="4230.2225922350262"/>
    <n v="0.35269099784453461"/>
    <n v="982"/>
    <n v="17"/>
  </r>
  <r>
    <m/>
    <n v="566057"/>
    <s v="Grey Print Floral Tiered Dress"/>
    <s v="Retail + Online"/>
    <x v="3"/>
    <s v="S/S 2019"/>
    <s v="OLDER GIRLS WOVEN DRESSES"/>
    <s v="£15 - £20"/>
    <n v="17"/>
    <s v="£16 - £20"/>
    <n v="972"/>
    <x v="1"/>
    <n v="0.88888888888888895"/>
    <n v="0.12448559670781878"/>
    <n v="10191.06326890584"/>
    <n v="-7107.88"/>
    <n v="3083.1832689058401"/>
    <n v="0.30253793814753394"/>
    <n v="864.00000000000011"/>
    <n v="14"/>
  </r>
  <r>
    <m/>
    <n v="567315"/>
    <s v="Khaki Dino t-shirt"/>
    <s v="Online"/>
    <x v="0"/>
    <s v="S/S 2019"/>
    <s v="OLDER BOYS JERSEY"/>
    <s v="£6 - £11"/>
    <n v="7"/>
    <s v="£6 - £10"/>
    <n v="2080"/>
    <x v="3"/>
    <n v="0.96442307692307694"/>
    <n v="2.6442307692307709E-2"/>
    <n v="9481.9860097474429"/>
    <n v="-4924.07"/>
    <n v="4557.9160097474432"/>
    <n v="0.48069212558022384"/>
    <n v="2006"/>
    <n v="14"/>
  </r>
  <r>
    <m/>
    <n v="594098"/>
    <s v="Multi Smile Stripe Dress"/>
    <s v="Online"/>
    <x v="1"/>
    <s v="S/S 2019"/>
    <s v="BABY GIRLS WOVEN DRESSES"/>
    <s v="£12 - £14"/>
    <n v="13"/>
    <s v="£11 - £15"/>
    <n v="1994"/>
    <x v="0"/>
    <n v="0.83149448345035104"/>
    <n v="1.8555667001002973E-2"/>
    <n v="14130.629349999999"/>
    <n v="-11174.1"/>
    <n v="2956.5293499999989"/>
    <n v="0.20922842689947133"/>
    <n v="1658"/>
    <n v="17"/>
  </r>
  <r>
    <m/>
    <n v="625592"/>
    <s v="Animal Print Frill Dress"/>
    <s v="Online"/>
    <x v="3"/>
    <s v="S/S 2019"/>
    <s v="OLDER GIRLS WOVEN DRESSES"/>
    <s v="£12 - £17"/>
    <n v="14"/>
    <s v="£11 - £15"/>
    <n v="5214"/>
    <x v="7"/>
    <n v="0.43958573072497126"/>
    <n v="0.55523590333716921"/>
    <n v="31892.03263456035"/>
    <n v="-30257.68"/>
    <n v="1634.3526345603495"/>
    <n v="5.1246424249210609E-2"/>
    <n v="2292"/>
    <n v="15"/>
  </r>
  <r>
    <m/>
    <n v="627383"/>
    <s v="White Shark Stripe Tee"/>
    <s v="Online"/>
    <x v="1"/>
    <s v="S/S 2019"/>
    <s v="BABY BOYS JERSEY "/>
    <s v="£5 - £7"/>
    <n v="6"/>
    <s v="£6 - £10"/>
    <n v="969"/>
    <x v="1"/>
    <n v="0.96078431372549022"/>
    <n v="0"/>
    <n v="3880.8153000000007"/>
    <n v="-2520.73"/>
    <n v="1360.0853000000006"/>
    <n v="0.35046380589150955"/>
    <n v="931"/>
    <n v="44"/>
  </r>
  <r>
    <m/>
    <m/>
    <s v="White Shark Stripe Tee (repeat)"/>
    <s v="Online"/>
    <x v="1"/>
    <s v="S/S 2019"/>
    <s v="BABY BOYS JERSEY "/>
    <s v="£5 - £7"/>
    <n v="6"/>
    <s v="£6 - £10"/>
    <n v="1473"/>
    <x v="2"/>
    <n v="0.76238968092328585"/>
    <n v="0.23217922606924635"/>
    <n v="5516.3688500000017"/>
    <n v="-3529.79"/>
    <n v="1986.5788500000017"/>
    <n v="0.36012436876841569"/>
    <n v="1123"/>
    <n v="18"/>
  </r>
  <r>
    <m/>
    <n v="641034"/>
    <s v="Blue/Ecru Floral Maxi Dress"/>
    <s v="Retail + Online"/>
    <x v="3"/>
    <s v="S/S 2019"/>
    <s v="OLDER GIRLS WOVEN DRESSES"/>
    <s v="£24 - £30"/>
    <n v="27"/>
    <s v="£26 - £30"/>
    <n v="1995"/>
    <x v="0"/>
    <n v="0.58897243107769426"/>
    <n v="0.38897243107769419"/>
    <n v="28837.86222105721"/>
    <n v="-22708.89"/>
    <n v="6128.9722210572108"/>
    <n v="0.21253212786979325"/>
    <n v="1175"/>
    <n v="18"/>
  </r>
  <r>
    <m/>
    <n v="963741"/>
    <s v="Yellow Sequin Heart t-shirt"/>
    <s v="Retail + Online"/>
    <x v="1"/>
    <s v="S/S 2019"/>
    <s v="OLDER GIRLS JERSEY"/>
    <s v="£9 - £12"/>
    <n v="10"/>
    <s v="£6 - £10"/>
    <n v="4165"/>
    <x v="6"/>
    <n v="0.6381752701080432"/>
    <n v="0.35318127250900366"/>
    <n v="22437.108985246581"/>
    <n v="-15859.35"/>
    <n v="6577.7589852465808"/>
    <n v="0.29316428375740189"/>
    <n v="2658"/>
    <n v="10"/>
  </r>
  <r>
    <s v="ph5 "/>
    <n v="141091"/>
    <s v="Purple Butterfly Zip Through Top"/>
    <s v="Retail + Online"/>
    <x v="1"/>
    <s v="A/W 2019"/>
    <s v="OLDER GIRLS JERSEY"/>
    <s v="£18 - £23"/>
    <n v="19"/>
    <s v="£16 - £20"/>
    <n v="2038"/>
    <x v="3"/>
    <n v="0.16633954857703637"/>
    <n v="0.77477919528949946"/>
    <n v="13106.051499336898"/>
    <n v="-14619.478349247822"/>
    <n v="-1513.4268499109239"/>
    <n v="-0.11547542369931141"/>
    <n v="339.00000000000011"/>
    <n v="13"/>
  </r>
  <r>
    <m/>
    <n v="159836"/>
    <s v="Monochrome Pineapple Shirt"/>
    <s v="Online"/>
    <x v="0"/>
    <s v="S/S 2019"/>
    <s v="OLDER BOYS WOVEN SHIRTS"/>
    <s v="£10 - £15"/>
    <n v="12"/>
    <s v="£11 - £15"/>
    <n v="3190"/>
    <x v="4"/>
    <n v="0.46457680250783695"/>
    <n v="0.28714733542319748"/>
    <n v="15202.889327985324"/>
    <n v="-15100.78"/>
    <n v="102.10932798532303"/>
    <n v="6.7164422355796031E-3"/>
    <n v="1481.9999999999998"/>
    <n v="32"/>
  </r>
  <r>
    <m/>
    <n v="180406"/>
    <s v="Grey Marl Elephant AOP T-Shirt"/>
    <s v="Online"/>
    <x v="0"/>
    <s v="A/W 2019"/>
    <s v="BABY BOYS JERSEY "/>
    <s v="£5 - £7"/>
    <n v="6"/>
    <s v="£6 - £10"/>
    <n v="2970"/>
    <x v="5"/>
    <n v="0.72087542087542089"/>
    <n v="0.23670033670033663"/>
    <n v="9601.5709299351583"/>
    <n v="-5985.8799999999992"/>
    <n v="3615.6909299351591"/>
    <n v="0.37657285003877766"/>
    <n v="2141"/>
    <n v="22"/>
  </r>
  <r>
    <m/>
    <n v="351685"/>
    <s v="Black Black Jumpsuit"/>
    <s v="Retail + Online"/>
    <x v="3"/>
    <s v="A/W 2019"/>
    <s v="OLDER GIRLS WOVEN DRESSES"/>
    <s v="£17 - £22"/>
    <n v="18"/>
    <s v="£16 - £20"/>
    <n v="4070"/>
    <x v="6"/>
    <n v="0.17764127764127757"/>
    <n v="0.62653562653562656"/>
    <n v="23556.580029240806"/>
    <n v="-29843.439999999999"/>
    <n v="-6286.8599707591929"/>
    <n v="-0.26688339151758478"/>
    <n v="722.99999999999977"/>
    <n v="10"/>
  </r>
  <r>
    <m/>
    <n v="410774"/>
    <s v="Purple Butterfly Crop Top"/>
    <s v="Online"/>
    <x v="1"/>
    <s v="A/W 2019"/>
    <s v="OLDER GIRLS JERSEY"/>
    <s v="£7 - £10"/>
    <n v="8"/>
    <s v="£6 - £10"/>
    <n v="2046"/>
    <x v="3"/>
    <n v="0.74437927663734116"/>
    <n v="0.23362658846529816"/>
    <n v="9201.7749078976267"/>
    <n v="-6158.5091140142522"/>
    <n v="3043.2657938833745"/>
    <n v="0.33072595497542812"/>
    <n v="1523"/>
    <n v="13"/>
  </r>
  <r>
    <m/>
    <n v="414361"/>
    <s v="Purple Butterfly Leggings"/>
    <s v="Online"/>
    <x v="1"/>
    <s v="A/W 2019"/>
    <s v="OLDER GIRLS JERSEY"/>
    <s v="£10 - £15"/>
    <n v="11"/>
    <s v="£11 - £15"/>
    <n v="2101"/>
    <x v="3"/>
    <n v="0.86387434554973819"/>
    <n v="0.14754878629224177"/>
    <n v="14617.83044258428"/>
    <n v="-9547.0503342834527"/>
    <n v="5070.7801083008271"/>
    <n v="0.34689006198407962"/>
    <n v="1815"/>
    <n v="13"/>
  </r>
  <r>
    <m/>
    <n v="478941"/>
    <s v="Red Velvet Dress"/>
    <s v="Retail + Online"/>
    <x v="1"/>
    <s v="A/W 2019"/>
    <s v="OLDER GIRLS WOVEN DRESSES"/>
    <s v="£10 - £15"/>
    <n v="12"/>
    <s v="£11 - £15"/>
    <n v="1974"/>
    <x v="0"/>
    <n v="0.96403242147922985"/>
    <n v="3.7993920972644424E-2"/>
    <n v="14582.231501190483"/>
    <n v="-9479.1437999999998"/>
    <n v="5103.0877011904831"/>
    <n v="0.34995245417506027"/>
    <n v="1902.9999999999998"/>
    <n v="13"/>
  </r>
  <r>
    <m/>
    <n v="485842"/>
    <s v="Black Lace Dress"/>
    <s v="Retail + Online"/>
    <x v="3"/>
    <s v="A/W 2019"/>
    <s v="OLDER GIRLS WOVEN DRESSES"/>
    <s v="£23 - £29"/>
    <n v="25"/>
    <s v="£21 - £25"/>
    <n v="2055"/>
    <x v="3"/>
    <n v="0.49537712895377128"/>
    <n v="0.47883211678832116"/>
    <n v="24926.332508399038"/>
    <n v="-19599.54"/>
    <n v="5326.7925083990376"/>
    <n v="0.21370141422145239"/>
    <n v="1018"/>
    <n v="13"/>
  </r>
  <r>
    <m/>
    <n v="517010"/>
    <s v="Multi Floral Print Tea Dress"/>
    <s v="Online"/>
    <x v="3"/>
    <s v="S/S 2019"/>
    <s v="BABY GIRLS WOVEN DRESSES"/>
    <s v="£13 - £15"/>
    <n v="14"/>
    <s v="£11 - £15"/>
    <n v="1917"/>
    <x v="0"/>
    <n v="0.72404799165362543"/>
    <n v="5.4251434533124643E-2"/>
    <n v="12880.220838176261"/>
    <n v="-11343.74"/>
    <n v="1536.4808381762614"/>
    <n v="0.1192899452175709"/>
    <n v="1388"/>
    <n v="31"/>
  </r>
  <r>
    <m/>
    <n v="538837"/>
    <s v="Blue Floral Pleated Dress"/>
    <s v="Online"/>
    <x v="3"/>
    <s v="S/S 2019"/>
    <s v="OLDER GIRLS WOVEN DRESSES"/>
    <s v="£15 - £20"/>
    <n v="17"/>
    <s v="£16 - £20"/>
    <n v="1033"/>
    <x v="2"/>
    <n v="0.84414327202323325"/>
    <n v="0.16747337850919652"/>
    <n v="11213.813230726819"/>
    <n v="-7300.16"/>
    <n v="3913.6532307268189"/>
    <n v="0.3490028904711085"/>
    <n v="872"/>
    <n v="32"/>
  </r>
  <r>
    <m/>
    <n v="558863"/>
    <s v="Blue Dino All Over Print T-Shirt"/>
    <s v="Retail + Online"/>
    <x v="0"/>
    <s v="A/W 2019"/>
    <s v="BABY BOYS JERSEY "/>
    <s v="£5 - £7"/>
    <n v="6"/>
    <s v="£6 - £10"/>
    <n v="4972"/>
    <x v="8"/>
    <n v="0.89259855189058723"/>
    <n v="0.10579243765084478"/>
    <n v="17731.69737594551"/>
    <n v="-9225.130000000001"/>
    <n v="8506.5673759455094"/>
    <n v="0.47973790639385488"/>
    <n v="4438"/>
    <n v="24"/>
  </r>
  <r>
    <m/>
    <n v="639140"/>
    <s v="Grey Animal Crew"/>
    <s v="Retail + Online"/>
    <x v="0"/>
    <s v="A/W 2018"/>
    <s v="OLDER GIRLS JERSEY"/>
    <s v="£11 - £16"/>
    <n v="12"/>
    <s v="£11 - £15"/>
    <n v="5247"/>
    <x v="7"/>
    <n v="0.9731275014293882"/>
    <n v="2.153611587573856E-2"/>
    <n v="41333.232559941214"/>
    <n v="-28683.200000000001"/>
    <n v="12650.032559941214"/>
    <n v="0.30604992100717526"/>
    <n v="5106"/>
    <n v="48"/>
  </r>
  <r>
    <m/>
    <n v="645217"/>
    <s v="Navy Star Print Padded Jacket"/>
    <s v="Online"/>
    <x v="4"/>
    <s v="A/W 2019"/>
    <s v="BABY GIRLS JACKETS"/>
    <s v="£26 - £30"/>
    <n v="28"/>
    <s v="£26 - £30"/>
    <n v="4234"/>
    <x v="6"/>
    <n v="0.49220595181861121"/>
    <n v="0.10321209258384506"/>
    <n v="42114.355418215091"/>
    <n v="-48454.75"/>
    <n v="-6340.394581784909"/>
    <n v="-0.15055186097048973"/>
    <n v="2084"/>
    <n v="11"/>
  </r>
  <r>
    <m/>
    <n v="661393"/>
    <s v="Green LS Dinosaur T-Shirt"/>
    <s v="Online"/>
    <x v="1"/>
    <s v="A/W 2019"/>
    <s v="BABY BOYS JERSEY "/>
    <s v="£5 - £7"/>
    <n v="6"/>
    <s v="£6 - £10"/>
    <n v="2052"/>
    <x v="3"/>
    <n v="0.88742690058479534"/>
    <n v="9.8440545808966884E-2"/>
    <n v="7476.9439092968014"/>
    <n v="-4885.5044000000007"/>
    <n v="2591.4395092968007"/>
    <n v="0.34659073823927117"/>
    <n v="1821"/>
    <n v="12"/>
  </r>
  <r>
    <m/>
    <n v="713896"/>
    <s v="Grey Marl Brooklyn Crew Top"/>
    <s v="Online"/>
    <x v="1"/>
    <s v="A/W 2019"/>
    <s v="OLDER GIRLS JERSEY"/>
    <s v="£11 - £16"/>
    <n v="12"/>
    <s v="£11 - £15"/>
    <n v="1014"/>
    <x v="2"/>
    <n v="0.64891518737672582"/>
    <n v="0.32938856015779094"/>
    <n v="7288.0753789261535"/>
    <n v="-5022.5191999999997"/>
    <n v="2265.5561789261537"/>
    <n v="0.31085795098622698"/>
    <n v="658"/>
    <n v="10"/>
  </r>
  <r>
    <m/>
    <n v="750601"/>
    <s v="Yellow Dino T-shirt"/>
    <s v="Online"/>
    <x v="0"/>
    <s v="A/W 2019"/>
    <s v="BABY BOYS JERSEY "/>
    <s v="£6 - £8"/>
    <n v="7"/>
    <s v="£6 - £10"/>
    <n v="2005"/>
    <x v="3"/>
    <n v="0.97456359102244394"/>
    <n v="1.2468827930174564E-2"/>
    <n v="8941.2619378151248"/>
    <n v="-4775.9399999999996"/>
    <n v="4165.3219378151252"/>
    <n v="0.46585392160348205"/>
    <n v="1954"/>
    <n v="20"/>
  </r>
  <r>
    <m/>
    <n v="786680"/>
    <s v="Pink Dinosaur T-Shirt"/>
    <s v="Online"/>
    <x v="3"/>
    <s v="A/W 2019"/>
    <s v="BABY GIRLS JERSEY"/>
    <s v="£7 - £9"/>
    <n v="8"/>
    <s v="£6 - £10"/>
    <n v="2031"/>
    <x v="3"/>
    <n v="0.8537666174298375"/>
    <n v="0.12456917774495324"/>
    <n v="9449.6053066997738"/>
    <n v="-6839.26"/>
    <n v="2610.3453066997736"/>
    <n v="0.27623855409590892"/>
    <n v="1734"/>
    <n v="14"/>
  </r>
  <r>
    <m/>
    <n v="812594"/>
    <s v="Red Corsage Dress "/>
    <s v="Retail + Online"/>
    <x v="3"/>
    <s v="A/W 2019"/>
    <s v="BABY GIRLS WOVEN DRESSES"/>
    <s v="£14 - £16"/>
    <n v="15"/>
    <s v="£11 - £15"/>
    <n v="2941"/>
    <x v="5"/>
    <n v="0.66167970078204685"/>
    <n v="9.4865691941516506E-2"/>
    <n v="20279.079728605037"/>
    <n v="-17511.349999999999"/>
    <n v="2767.729728605038"/>
    <n v="0.13648201820031136"/>
    <n v="1945.9999999999998"/>
    <n v="10"/>
  </r>
  <r>
    <m/>
    <n v="824435"/>
    <s v="Ecru Dot Print Jumpsuit"/>
    <s v="Retail + Online"/>
    <x v="3"/>
    <s v="A/W 2019"/>
    <s v="OLDER GIRLS WOVEN DRESSES"/>
    <s v="£16 - £21"/>
    <n v="17"/>
    <s v="£16 - £20"/>
    <n v="2097"/>
    <x v="3"/>
    <n v="0.13733905579399142"/>
    <n v="0.74487362899380072"/>
    <n v="11186.841016160168"/>
    <n v="-14736.549199999999"/>
    <n v="-3549.7081838398317"/>
    <n v="-0.31731104238560576"/>
    <n v="288"/>
    <n v="9"/>
  </r>
  <r>
    <m/>
    <n v="857812"/>
    <s v="Grey Marl Animal Print Dress"/>
    <s v="Retail + Online"/>
    <x v="3"/>
    <s v="A/W 2019"/>
    <s v="OLDER GIRLS JERSEY"/>
    <s v="£18 - £24"/>
    <n v="19"/>
    <s v="£16 - £20"/>
    <n v="4874"/>
    <x v="8"/>
    <n v="0.83627410750923259"/>
    <n v="0.16680344686089454"/>
    <n v="57058.67132841218"/>
    <n v="-36819.730000000003"/>
    <n v="20238.941328412177"/>
    <n v="0.35470404159821822"/>
    <n v="4075.9999999999995"/>
    <n v="10"/>
  </r>
  <r>
    <m/>
    <n v="879851"/>
    <s v="Red Velvet Dress (baby girls)"/>
    <s v="Retail + Online"/>
    <x v="1"/>
    <s v="A/W 2019"/>
    <s v="BABY GIRLS WOVEN DRESSES"/>
    <s v="£9 - £11"/>
    <n v="10"/>
    <s v="£6 - £10"/>
    <n v="3989"/>
    <x v="9"/>
    <n v="0.95462521935322131"/>
    <n v="1.8049636500376054E-2"/>
    <n v="24699.919252873544"/>
    <n v="-17555.980199999998"/>
    <n v="7143.9390528735457"/>
    <n v="0.28922924725927729"/>
    <n v="3808"/>
    <n v="12"/>
  </r>
  <r>
    <m/>
    <n v="944070"/>
    <s v="Red Lace Dress"/>
    <s v="Retail + Online"/>
    <x v="3"/>
    <s v="A/W 2019"/>
    <s v="OLDER GIRLS WOVEN DRESSES"/>
    <s v="£23 - £29"/>
    <n v="25"/>
    <s v="£21 - £25"/>
    <n v="3020"/>
    <x v="4"/>
    <n v="0.63940397350993372"/>
    <n v="0.35695364238410598"/>
    <n v="39557.877416289477"/>
    <n v="-28794.45"/>
    <n v="10763.427416289476"/>
    <n v="0.27209314855344641"/>
    <n v="1930.9999999999998"/>
    <n v="13"/>
  </r>
  <r>
    <m/>
    <n v="965740"/>
    <s v="Black Velvet Dress"/>
    <s v="Retail + Online"/>
    <x v="1"/>
    <s v="A/W 2019"/>
    <s v="OLDER GIRLS WOVEN DRESSES"/>
    <s v="£10 - £15"/>
    <n v="12"/>
    <s v="£11 - £15"/>
    <n v="2954"/>
    <x v="5"/>
    <n v="0.96005416384563314"/>
    <n v="4.8070412999322909E-2"/>
    <n v="21578.197820078251"/>
    <n v="-14303.138043705461"/>
    <n v="7275.0597763727892"/>
    <n v="0.33714862737996748"/>
    <n v="2836.0000000000005"/>
    <n v="13"/>
  </r>
  <r>
    <s v="ph6 "/>
    <n v="136663"/>
    <s v="Collar Top Mint Floral"/>
    <s v="Retail + Online"/>
    <x v="0"/>
    <s v="S/S 2020"/>
    <s v="BABY GIRLS JERSEY"/>
    <s v="£6- £8"/>
    <n v="7"/>
    <s v="£6 - £10"/>
    <n v="4202"/>
    <x v="6"/>
    <n v="0.80866254164683482"/>
    <n v="0.10613993336506422"/>
    <n v="15114.709915184509"/>
    <n v="-11050.17"/>
    <n v="4064.5399151845086"/>
    <n v="0.26891286289928718"/>
    <n v="3398"/>
    <n v="16"/>
  </r>
  <r>
    <m/>
    <n v="220871"/>
    <s v="LS Animal T-Shirt"/>
    <s v="Retail + Online"/>
    <x v="0"/>
    <s v="S/S 2020"/>
    <s v="BABY GIRLS JERSEY"/>
    <s v="£5- £7"/>
    <n v="6"/>
    <s v="£6 - £10"/>
    <n v="2106"/>
    <x v="3"/>
    <n v="0.69278252611585955"/>
    <n v="0.22981956315289642"/>
    <n v="6158.0940095437363"/>
    <n v="-4374.0134880000005"/>
    <n v="1784.0805215437358"/>
    <n v="0.28971310258966337"/>
    <n v="1459.0000000000002"/>
    <n v="13"/>
  </r>
  <r>
    <m/>
    <n v="261973"/>
    <s v="Bright Spot T-Shirts"/>
    <s v="Retail + Online"/>
    <x v="0"/>
    <s v="S/S 2020"/>
    <s v="BABY GIRLS JERSEY"/>
    <s v="£9- £11"/>
    <n v="10"/>
    <s v="£6 - £10"/>
    <n v="2023"/>
    <x v="3"/>
    <n v="0.82155215027187345"/>
    <n v="0.10182896688086995"/>
    <n v="10745.988726911111"/>
    <n v="-8192.6754600000004"/>
    <n v="2553.313266911111"/>
    <n v="0.23760617396860512"/>
    <n v="1662"/>
    <n v="13"/>
  </r>
  <r>
    <m/>
    <n v="375214"/>
    <s v="Blue LS Truck T-Shirt "/>
    <s v="Online"/>
    <x v="2"/>
    <s v="A/W 2019"/>
    <s v="BABY BOYS JERSEY "/>
    <s v="£7- £9"/>
    <n v="8"/>
    <s v="£6 - £10"/>
    <n v="2889"/>
    <x v="5"/>
    <n v="0.69297334717895476"/>
    <n v="0.2679127725856697"/>
    <n v="13172.338230562205"/>
    <n v="-9444.5619000000006"/>
    <n v="3727.7763305622047"/>
    <n v="0.28300035007551583"/>
    <n v="2002.0000000000002"/>
    <n v="20"/>
  </r>
  <r>
    <m/>
    <n v="394747"/>
    <s v="Green LS Alligator T-Shirt"/>
    <s v="Online"/>
    <x v="1"/>
    <s v="A/W 2019"/>
    <s v="BABY BOYS JERSEY "/>
    <s v="£5 - £7"/>
    <n v="6"/>
    <s v="£6 - £10"/>
    <n v="1778"/>
    <x v="0"/>
    <n v="0.51631046119235102"/>
    <n v="0.29752530933633292"/>
    <n v="4710.0709595964427"/>
    <n v="-4156.7111999999997"/>
    <n v="553.35975959644293"/>
    <n v="0.11748437854614713"/>
    <n v="918.00000000000011"/>
    <n v="18"/>
  </r>
  <r>
    <m/>
    <n v="428754"/>
    <s v="ES Char Stripe T-Shirt"/>
    <s v="Online"/>
    <x v="0"/>
    <s v="S/S 2020"/>
    <s v="BABY GIRLS JERSEY"/>
    <s v="£6 - £8"/>
    <n v="7"/>
    <s v="£6 - £10"/>
    <n v="3040"/>
    <x v="4"/>
    <n v="0.91348684210526321"/>
    <n v="7.7302631578947345E-2"/>
    <n v="13610.297905324413"/>
    <n v="-8322.0779999999995"/>
    <n v="5288.219905324413"/>
    <n v="0.38854549269312"/>
    <n v="2777"/>
    <n v="19"/>
  </r>
  <r>
    <m/>
    <n v="447356"/>
    <s v="Collar Top Ochre Star"/>
    <s v="Retail + Online"/>
    <x v="0"/>
    <s v="S/S 2020"/>
    <s v="BABY GIRLS JERSEY"/>
    <s v="£6- £8"/>
    <n v="7"/>
    <s v="£6 - £10"/>
    <n v="4202"/>
    <x v="6"/>
    <n v="0.81128034269395533"/>
    <n v="0.13588767253688716"/>
    <n v="15238.429919273474"/>
    <n v="-11041.02"/>
    <n v="4197.4099192734739"/>
    <n v="0.27544897614186714"/>
    <n v="3409.0000000000005"/>
    <n v="15"/>
  </r>
  <r>
    <m/>
    <n v="448928"/>
    <s v="Purple Rib Top"/>
    <s v="Retail + Online"/>
    <x v="0"/>
    <s v="S/S 2020"/>
    <s v="OLDER GIRLS JERSEY"/>
    <s v="£4.5 - £7.5"/>
    <n v="5"/>
    <s v="£1 - £5"/>
    <n v="1968"/>
    <x v="0"/>
    <n v="0.7667682926829269"/>
    <n v="0.22357723577235766"/>
    <n v="5466.1685988921008"/>
    <n v="-3852.49"/>
    <n v="1613.678598892101"/>
    <n v="0.29521200630715383"/>
    <n v="1509.0000000000002"/>
    <n v="13"/>
  </r>
  <r>
    <m/>
    <n v="489080"/>
    <s v="Grey Camo Crew Set"/>
    <s v="Retail + Online"/>
    <x v="0"/>
    <s v="A/W 2019"/>
    <s v="OLDER GIRLS JERSEY"/>
    <s v="£22 - £27"/>
    <n v="23"/>
    <s v="£21 - £25"/>
    <n v="3095"/>
    <x v="4"/>
    <n v="0.99289176090468501"/>
    <n v="2.5848142164781596E-3"/>
    <n v="46444.592890605236"/>
    <n v="-27940.145859999997"/>
    <n v="18504.447030605239"/>
    <n v="0.39841983488132371"/>
    <n v="3073"/>
    <n v="19"/>
  </r>
  <r>
    <m/>
    <n v="504390"/>
    <s v="Black Narrow Channel Jacket"/>
    <s v="Retail + Online"/>
    <x v="4"/>
    <s v="A/W 2019"/>
    <s v="OLDER GIRLS JACKETS"/>
    <s v="£20 - £26"/>
    <n v="22"/>
    <s v="£21 - £25"/>
    <n v="5263"/>
    <x v="7"/>
    <n v="0.82462473874216236"/>
    <n v="0.20919627588827661"/>
    <n v="69342.0437153229"/>
    <n v="-53515.22"/>
    <n v="15826.823715322898"/>
    <n v="0.22824282163211693"/>
    <n v="4340.0000000000009"/>
    <n v="28"/>
  </r>
  <r>
    <m/>
    <n v="591623"/>
    <s v="Ecru Safari AOP T-Shirt"/>
    <s v="Online"/>
    <x v="0"/>
    <s v="A/W 2019"/>
    <s v="BABY BOYS JERSEY "/>
    <s v="£6 - £8"/>
    <n v="7"/>
    <s v="£6 - £10"/>
    <n v="2928"/>
    <x v="5"/>
    <n v="0.94945355191256831"/>
    <n v="0"/>
    <n v="11830.693500000001"/>
    <n v="-7211.07"/>
    <n v="4619.6235000000015"/>
    <n v="0.39047782786359914"/>
    <n v="2780"/>
    <n v="36"/>
  </r>
  <r>
    <m/>
    <m/>
    <s v="Ecru Safari AOP T-Shirt (repeat)"/>
    <s v="Online"/>
    <x v="0"/>
    <s v="A/W 2019"/>
    <s v="BABY BOYS JERSEY "/>
    <s v="£6 - £8"/>
    <n v="7"/>
    <s v="£6 - £10"/>
    <n v="1896"/>
    <x v="0"/>
    <n v="0.73470464135021107"/>
    <n v="0.27215189873417722"/>
    <n v="7457.3376192879696"/>
    <n v="-5123.9270000000006"/>
    <n v="2333.410619287969"/>
    <n v="0.31290129781072784"/>
    <n v="1393.0000000000002"/>
    <n v="16"/>
  </r>
  <r>
    <m/>
    <n v="624365"/>
    <s v="Green Dino Print T-shirt"/>
    <s v="Online"/>
    <x v="0"/>
    <s v="A/W 2019"/>
    <s v="BABY BOYS JERSEY "/>
    <s v="£5 - £7"/>
    <n v="6"/>
    <s v="£6 - £10"/>
    <n v="1946"/>
    <x v="0"/>
    <n v="0.99075025693730734"/>
    <n v="0"/>
    <n v="7472.3674999999967"/>
    <n v="-4246.3"/>
    <n v="3226.0674999999965"/>
    <n v="0.43173298154835105"/>
    <n v="1928"/>
    <n v="33"/>
  </r>
  <r>
    <m/>
    <m/>
    <s v="Green Dino Print T-shirt(repeat)"/>
    <s v="Online"/>
    <x v="0"/>
    <s v="A/W 2019"/>
    <s v="BABY BOYS JERSEY "/>
    <s v="£5 - £7"/>
    <n v="6"/>
    <s v="£6 - £10"/>
    <n v="1984"/>
    <x v="0"/>
    <n v="0.52469758064516125"/>
    <n v="0.37701612903225812"/>
    <n v="5572.0630345872369"/>
    <n v="-4263.1546399999997"/>
    <n v="1308.9083945872371"/>
    <n v="0.23490552537946971"/>
    <n v="1041"/>
    <n v="13"/>
  </r>
  <r>
    <m/>
    <n v="662574"/>
    <s v="Black Long Sleeve Hoody"/>
    <s v="Online"/>
    <x v="0"/>
    <s v="A/W 2019"/>
    <s v="OLDER BOYS JERSEY"/>
    <s v="£8 - £13"/>
    <n v="10"/>
    <s v="£6 - £10"/>
    <n v="4199"/>
    <x v="6"/>
    <n v="0.23505596570612053"/>
    <n v="0.63276970707311264"/>
    <n v="12098.25889936249"/>
    <n v="-13727.333499999999"/>
    <n v="-1629.0746006375084"/>
    <n v="-0.1346536401798569"/>
    <n v="987.00000000000011"/>
    <n v="24"/>
  </r>
  <r>
    <m/>
    <n v="734130"/>
    <s v="Grey Zebra Neck Sweater"/>
    <s v="Retail + Online"/>
    <x v="0"/>
    <s v="S/S 2020"/>
    <s v="OLDER GIRLS JERSEY"/>
    <s v="£9- £12"/>
    <n v="7"/>
    <s v="£6 - £10"/>
    <n v="3019"/>
    <x v="4"/>
    <n v="0.51970851275256713"/>
    <n v="0.36999006293474657"/>
    <n v="12156.375978222208"/>
    <n v="-9883.7903000000006"/>
    <n v="2272.5856782222072"/>
    <n v="0.18694598474853674"/>
    <n v="1569.0000000000002"/>
    <n v="15"/>
  </r>
  <r>
    <m/>
    <n v="768582"/>
    <s v="Blue Rib Top"/>
    <s v="Online"/>
    <x v="0"/>
    <s v="S/S 2020"/>
    <s v="OLDER GIRLS JERSEY"/>
    <s v="£4.5 - £7.5"/>
    <n v="6"/>
    <s v="£6 - £10"/>
    <n v="1000"/>
    <x v="2"/>
    <n v="0.86499999999999999"/>
    <n v="0.122"/>
    <n v="3263.6544593198091"/>
    <n v="-2022.2"/>
    <n v="1241.4544593198091"/>
    <n v="0.38038783663958881"/>
    <n v="865"/>
    <n v="11"/>
  </r>
  <r>
    <m/>
    <n v="774058"/>
    <s v="Navy LS Monkey T-Shirt"/>
    <s v="Online"/>
    <x v="1"/>
    <s v="A/W 2019"/>
    <s v="BABY BOYS JERSEY "/>
    <s v="£5 - £7"/>
    <n v="3"/>
    <s v="£1 - £5"/>
    <n v="2074"/>
    <x v="3"/>
    <n v="0.32111861137897779"/>
    <n v="0.59161041465766639"/>
    <n v="4393.1619092623196"/>
    <n v="-4835.2367000000004"/>
    <n v="-442.07479073768081"/>
    <n v="-0.10062793037644088"/>
    <n v="665.99999999999989"/>
    <n v="21"/>
  </r>
  <r>
    <m/>
    <n v="775319"/>
    <s v="White Skate of Mind T-Shirt"/>
    <s v="Online"/>
    <x v="0"/>
    <s v="A/W 2019"/>
    <s v="OLDER BOYS JERSEY"/>
    <s v="£8 - £13"/>
    <n v="9"/>
    <s v="£6 - £10"/>
    <n v="4213"/>
    <x v="6"/>
    <n v="0.23000237360550679"/>
    <n v="0.61239022074531213"/>
    <n v="10918.979566932032"/>
    <n v="-11993.04578"/>
    <n v="-1074.0662130679684"/>
    <n v="-9.8366903837860648E-2"/>
    <n v="969.00000000000011"/>
    <n v="27"/>
  </r>
  <r>
    <m/>
    <n v="777329"/>
    <s v="Black Unicorn Tie Jumpsuit"/>
    <s v="Retail + Online"/>
    <x v="1"/>
    <s v="A/W 2019"/>
    <s v="OLDER GIRLS WOVEN DRESSES"/>
    <s v="£16 - £21"/>
    <n v="17"/>
    <s v="£16 - £20"/>
    <n v="5284"/>
    <x v="7"/>
    <n v="0.46025738077214234"/>
    <n v="0.47161241483724453"/>
    <n v="35897.776471655598"/>
    <n v="-35254.994400000003"/>
    <n v="642.78207165559434"/>
    <n v="1.7905902115222274E-2"/>
    <n v="2432"/>
    <n v="21"/>
  </r>
  <r>
    <m/>
    <n v="803286"/>
    <s v="Collar Top White Printed"/>
    <s v="Retail + Online"/>
    <x v="0"/>
    <s v="S/S 2020"/>
    <s v="BABY GIRLS JERSEY"/>
    <s v="£6- £8"/>
    <n v="7"/>
    <s v="£6 - £10"/>
    <n v="4231"/>
    <x v="6"/>
    <n v="0.84211770267076336"/>
    <n v="0.10446702907114158"/>
    <n v="15734.087345015007"/>
    <n v="-11168.562804000001"/>
    <n v="4565.5245410150055"/>
    <n v="0.29016773842058846"/>
    <n v="3562.9999999999995"/>
    <n v="15"/>
  </r>
  <r>
    <m/>
    <n v="808898"/>
    <s v="CORAL RIB TOP"/>
    <s v="Online"/>
    <x v="0"/>
    <s v="S/S 2020"/>
    <s v="OLDER GIRLS JERSEY"/>
    <s v="£4.5 - £7.5"/>
    <n v="6"/>
    <s v="£6 - £10"/>
    <n v="999"/>
    <x v="1"/>
    <n v="0.62562562562562563"/>
    <n v="0.27227227227227224"/>
    <n v="2607.3848064018152"/>
    <n v="-2044.532948"/>
    <n v="562.85185840181521"/>
    <n v="0.21586835093150267"/>
    <n v="625"/>
    <n v="11"/>
  </r>
  <r>
    <m/>
    <n v="825018"/>
    <s v="Floral Tiered Dress"/>
    <s v="Online"/>
    <x v="5"/>
    <s v="S/S 2020"/>
    <s v="OLDER GIRLS WOVEN DRESSES"/>
    <s v="£15 - £20"/>
    <n v="17"/>
    <s v="£16 - £20"/>
    <n v="574"/>
    <x v="1"/>
    <n v="0.74216027874564461"/>
    <n v="0.18815331010452963"/>
    <n v="5079.961241051039"/>
    <n v="-3813.8674311058821"/>
    <n v="1266.0938099451569"/>
    <n v="0.24923296652617832"/>
    <n v="426"/>
    <n v="15"/>
  </r>
  <r>
    <m/>
    <n v="830899"/>
    <s v="Blue Apple Graphic T-Shirt "/>
    <s v="Online"/>
    <x v="1"/>
    <s v="S/S 2020"/>
    <s v="BABY BOYS JERSEY "/>
    <s v="£4.5 - £6.5"/>
    <n v="5"/>
    <s v="£1 - £5"/>
    <n v="2194"/>
    <x v="3"/>
    <n v="0.9079307201458523"/>
    <n v="6.244302643573385E-2"/>
    <n v="7147.269207333934"/>
    <n v="-5216.3230121931911"/>
    <n v="1930.9461951407429"/>
    <n v="0.27016558899997306"/>
    <n v="1992"/>
    <n v="11"/>
  </r>
  <r>
    <m/>
    <n v="872125"/>
    <s v="Pink AP Rainbow J Dress"/>
    <s v="Online"/>
    <x v="3"/>
    <s v="A/W 2019"/>
    <s v="OLDER GIRLS JERSEY"/>
    <s v="£18 - £24"/>
    <n v="19"/>
    <s v="£16 - £20"/>
    <n v="3029"/>
    <x v="4"/>
    <n v="0.49356223175965669"/>
    <n v="0.38560581049851433"/>
    <n v="25282.570619020633"/>
    <n v="-23056.815200000001"/>
    <n v="2225.755419020632"/>
    <n v="8.8035170654132272E-2"/>
    <n v="1495"/>
    <n v="15"/>
  </r>
  <r>
    <m/>
    <n v="872834"/>
    <s v="Ecru Sequin Crew"/>
    <s v="Retail + Online"/>
    <x v="0"/>
    <s v="S/S 2020"/>
    <s v="OLDER GIRLS JERSEY"/>
    <s v="£9 - £12"/>
    <n v="10"/>
    <s v="£6 - £10"/>
    <n v="3037"/>
    <x v="4"/>
    <n v="0.2739545604214686"/>
    <n v="0.59170233783338821"/>
    <n v="8633.8518640030743"/>
    <n v="-10198.657600000002"/>
    <n v="-1564.805735996928"/>
    <n v="-0.18124074406708754"/>
    <n v="832.00000000000011"/>
    <n v="13"/>
  </r>
  <r>
    <m/>
    <n v="894205"/>
    <s v="Collar Top Charcoal Spot"/>
    <s v="Retail + Online"/>
    <x v="0"/>
    <s v="S/S 2020"/>
    <s v="BABY GIRLS JERSEY"/>
    <s v="£6- £8"/>
    <n v="7"/>
    <s v="£6 - £10"/>
    <n v="4271"/>
    <x v="6"/>
    <n v="0.63193631468040268"/>
    <n v="0.30999765862795603"/>
    <n v="12741.819951631498"/>
    <n v="-11244.216467999999"/>
    <n v="1497.6034836314993"/>
    <n v="0.11753450365147736"/>
    <n v="2699"/>
    <n v="13"/>
  </r>
  <r>
    <m/>
    <n v="933172"/>
    <s v="Collar Top White Printed"/>
    <s v="Retail + Online"/>
    <x v="0"/>
    <s v="S/S 2020"/>
    <s v="BABY GIRLS JERSEY"/>
    <s v="£5- £7"/>
    <n v="6"/>
    <s v="£6 - £10"/>
    <n v="4030"/>
    <x v="6"/>
    <n v="0.84838709677419355"/>
    <n v="9.1563275434243141E-2"/>
    <n v="12940.678810088579"/>
    <n v="-8247.15"/>
    <n v="4693.5288100885791"/>
    <n v="0.36269571936438871"/>
    <n v="3419"/>
    <n v="15"/>
  </r>
  <r>
    <m/>
    <n v="941674"/>
    <s v="SCATTER STAR LS TEE"/>
    <s v="Retail + Online"/>
    <x v="3"/>
    <s v="A/W 2019"/>
    <s v="OLDER GIRLS JERSEY"/>
    <s v="£10 - £13"/>
    <n v="11"/>
    <s v="£11 - £15"/>
    <n v="4941"/>
    <x v="8"/>
    <n v="0.61040275247925524"/>
    <n v="0.27221210281319563"/>
    <n v="24537.796821972304"/>
    <n v="-21209.83"/>
    <n v="3327.9668219723026"/>
    <n v="0.13562614631287043"/>
    <n v="3016"/>
    <n v="19"/>
  </r>
  <r>
    <m/>
    <n v="994179"/>
    <s v="Green Ditsy Tiered Dress"/>
    <s v="Online"/>
    <x v="5"/>
    <s v="S/S 2020"/>
    <s v="OLDER GIRLS WOVEN DRESSES"/>
    <s v="£15 - £20"/>
    <n v="17"/>
    <s v="£16 - £20"/>
    <n v="1036"/>
    <x v="2"/>
    <n v="0.81274131274131278"/>
    <n v="0.13513513513513509"/>
    <n v="9585.138638429391"/>
    <n v="-6952.4960168682364"/>
    <n v="2632.6426215611546"/>
    <n v="0.27465879429288426"/>
    <n v="842"/>
    <n v="15"/>
  </r>
  <r>
    <s v="ph7 "/>
    <n v="121288"/>
    <s v="Red Floral Tiered Dress"/>
    <s v="Retail + Online"/>
    <x v="3"/>
    <s v="S/S 2020"/>
    <s v="OLDER GIRLS WOVEN DRESSES"/>
    <s v="£13 - £18"/>
    <n v="14"/>
    <s v="£11 - £15"/>
    <n v="2120"/>
    <x v="3"/>
    <n v="0.73867924528301887"/>
    <n v="0.24716981132075466"/>
    <n v="17048.651329864562"/>
    <n v="-12257.001199999999"/>
    <n v="4791.6501298645635"/>
    <n v="0.28105743012474577"/>
    <n v="1566"/>
    <n v="22"/>
  </r>
  <r>
    <m/>
    <n v="230414"/>
    <s v="Charcoal T-Rex T-Shirt"/>
    <s v="Online"/>
    <x v="5"/>
    <s v="S/S 2020"/>
    <s v="OLDER BOYS JERSEY"/>
    <s v="£9 - £14"/>
    <n v="10"/>
    <s v="£6 - £10"/>
    <n v="2053"/>
    <x v="3"/>
    <n v="0.93521675596687781"/>
    <n v="5.1144666341938594E-2"/>
    <n v="13225.810351799395"/>
    <n v="-8651.0278215882372"/>
    <n v="4574.7825302111578"/>
    <n v="0.34589808930601751"/>
    <n v="1920.0000000000002"/>
    <n v="29"/>
  </r>
  <r>
    <m/>
    <n v="257808"/>
    <s v="Print Vibes Glow Splat T-Shirt "/>
    <s v="Online"/>
    <x v="5"/>
    <s v="A/W 2019"/>
    <s v="OLDER BOYS JERSEY"/>
    <s v="£10 - £15"/>
    <n v="11"/>
    <s v="£11 - £15"/>
    <n v="1092"/>
    <x v="2"/>
    <n v="0.97435897435897434"/>
    <n v="2.5641025641025661E-2"/>
    <n v="7618.2336755004462"/>
    <n v="-5150.9184588235294"/>
    <n v="2467.3152166769169"/>
    <n v="0.32386972122049507"/>
    <n v="1064"/>
    <n v="19"/>
  </r>
  <r>
    <m/>
    <n v="296294"/>
    <s v="Pink Button Down Dress"/>
    <s v="Online"/>
    <x v="3"/>
    <s v="S/S 2020"/>
    <s v="OLDER GIRLS WOVEN DRESSES"/>
    <s v="£12 - £15"/>
    <n v="13"/>
    <s v="£11 - £15"/>
    <n v="1256"/>
    <x v="2"/>
    <n v="0.86863057324840764"/>
    <n v="9.3949044585987296E-2"/>
    <n v="9989.0509593850711"/>
    <n v="-6520.2400000000007"/>
    <n v="3468.8109593850704"/>
    <n v="0.34726131376134367"/>
    <n v="1091"/>
    <n v="20"/>
  </r>
  <r>
    <m/>
    <n v="430037"/>
    <s v="Multi 3 Pack SS T-Shirts"/>
    <s v="Retail + Online"/>
    <x v="0"/>
    <s v="S/S 2020"/>
    <s v="OLDER GIRLS JERSEY"/>
    <s v="£10- £15"/>
    <n v="11"/>
    <s v="£11 - £15"/>
    <n v="1999"/>
    <x v="0"/>
    <n v="0.64932466233116548"/>
    <n v="0.30915457728864437"/>
    <n v="11385.893689415911"/>
    <n v="-6174.1873559999995"/>
    <n v="5211.7063334159111"/>
    <n v="0.45773361982648797"/>
    <n v="1297.9999999999998"/>
    <n v="18"/>
  </r>
  <r>
    <m/>
    <n v="575229"/>
    <s v="Animal Print Padded Jacket"/>
    <s v="Retail + Online"/>
    <x v="4"/>
    <s v="A/W 2019"/>
    <s v="BABY GIRLS JACKETS"/>
    <s v="£25 - £29"/>
    <n v="27"/>
    <s v="£26 - £30"/>
    <n v="2078"/>
    <x v="3"/>
    <n v="0.76275264677574595"/>
    <n v="0.16506256015399423"/>
    <n v="31066.256500618649"/>
    <n v="-23702.75"/>
    <n v="7363.5065006186487"/>
    <n v="0.23702587083422855"/>
    <n v="1585"/>
    <n v="36"/>
  </r>
  <r>
    <m/>
    <n v="598495"/>
    <s v="Multi 5 Pack T-Shirts "/>
    <s v="Online"/>
    <x v="0"/>
    <s v="S/S 2020"/>
    <s v="BABY GIRLS JERSEY"/>
    <s v="£18- £22"/>
    <n v="20"/>
    <s v="£16 - £20"/>
    <n v="2959"/>
    <x v="5"/>
    <n v="0.93004393376140593"/>
    <n v="6.6238594119634953E-2"/>
    <n v="35465.338832213194"/>
    <n v="-20297.869146491907"/>
    <n v="15167.469685721288"/>
    <n v="0.42767023198280185"/>
    <n v="2752"/>
    <n v="15"/>
  </r>
  <r>
    <m/>
    <n v="760512"/>
    <s v="Blue Stripe T-Shirt"/>
    <s v="Online"/>
    <x v="0"/>
    <s v="S/S 2020"/>
    <s v="OLDER GIRLS JERSEY"/>
    <s v="£4- £7"/>
    <n v="5"/>
    <s v="£1 - £5"/>
    <n v="1013"/>
    <x v="2"/>
    <n v="0.8282329713721619"/>
    <n v="0.15202369200394872"/>
    <n v="2986.7407175590183"/>
    <n v="-1700.3811599999999"/>
    <n v="1286.3595575590184"/>
    <n v="0.43069006626404616"/>
    <n v="839"/>
    <n v="22"/>
  </r>
  <r>
    <m/>
    <n v="771202"/>
    <s v="Orange T-Rex Graphic T-Shirt"/>
    <s v="Online"/>
    <x v="0"/>
    <s v="A/W 2019"/>
    <s v="OLDER BOYS JERSEY"/>
    <s v="£6 - £11"/>
    <n v="7"/>
    <s v="£6 - £10"/>
    <n v="2103"/>
    <x v="3"/>
    <n v="0.59296243461721354"/>
    <n v="0.38611507370423204"/>
    <n v="8224.3725714166594"/>
    <n v="-4475.2543999999998"/>
    <n v="3749.1181714166596"/>
    <n v="0.45585461247785725"/>
    <n v="1247"/>
    <n v="39"/>
  </r>
  <r>
    <m/>
    <n v="795627"/>
    <s v="Pink Animal AOP T-Shirt"/>
    <s v="Retail + Online"/>
    <x v="0"/>
    <s v="S/S 2020"/>
    <s v="OLDER GIRLS JERSEY"/>
    <s v="£4- £7"/>
    <n v="5"/>
    <s v="£1 - £5"/>
    <n v="4189"/>
    <x v="6"/>
    <n v="0.8901885891620912"/>
    <n v="9.7397947004058238E-2"/>
    <n v="11654.900729429015"/>
    <n v="-6860.8883799999994"/>
    <n v="4794.0123494290156"/>
    <n v="0.41133017438097724"/>
    <n v="3729"/>
    <n v="22"/>
  </r>
  <r>
    <m/>
    <n v="815870"/>
    <s v="Blue Skate Graphic T-Shirt"/>
    <s v="Online"/>
    <x v="0"/>
    <s v="A/W 2019"/>
    <s v="OLDER BOYS JERSEY"/>
    <s v="£6 - £11"/>
    <n v="7"/>
    <s v="£6 - £10"/>
    <n v="2101"/>
    <x v="3"/>
    <n v="0.77391718229414563"/>
    <n v="0.21085197524988097"/>
    <n v="8526.7985425509614"/>
    <n v="-4401.0429999999997"/>
    <n v="4125.7555425509618"/>
    <n v="0.48385751369196295"/>
    <n v="1626"/>
    <n v="39"/>
  </r>
  <r>
    <m/>
    <n v="856007"/>
    <s v="Lilac Floral Tiered Dress "/>
    <s v="Retail + Online"/>
    <x v="3"/>
    <s v="S/S 2020"/>
    <s v="OLDER GIRLS WOVEN DRESSES"/>
    <s v="£15 - £20"/>
    <n v="16"/>
    <s v="£16 - £20"/>
    <n v="3145"/>
    <x v="4"/>
    <n v="0.70206677265500783"/>
    <n v="0.27885532591414952"/>
    <n v="27939.736060862091"/>
    <n v="-20775.270400000001"/>
    <n v="7164.4656608620899"/>
    <n v="0.25642567436054109"/>
    <n v="2207.9999999999995"/>
    <n v="25"/>
  </r>
  <r>
    <m/>
    <n v="860650"/>
    <s v="Pink Corsage Dress"/>
    <s v="Retail + Online"/>
    <x v="3"/>
    <s v="S/S 2020"/>
    <s v="OLDER GIRLS WOVEN DRESSES"/>
    <s v="£20 - £25"/>
    <n v="21"/>
    <s v="£21 - £25"/>
    <n v="3091"/>
    <x v="4"/>
    <n v="0.4458104173406664"/>
    <n v="0.47525072791976708"/>
    <n v="32404.611046892274"/>
    <n v="-26841.644"/>
    <n v="5562.9670468922741"/>
    <n v="0.17167208206394391"/>
    <n v="1377.9999999999998"/>
    <n v="15"/>
  </r>
  <r>
    <m/>
    <n v="866599"/>
    <s v="Ecru Fruit Stripe T-Shirt "/>
    <s v="Online"/>
    <x v="1"/>
    <s v="S/S 2020"/>
    <s v="BABY BOYS JERSEY "/>
    <s v="£5 - £7"/>
    <n v="6"/>
    <s v="£6 - £10"/>
    <n v="3078"/>
    <x v="4"/>
    <n v="0.62605588044184546"/>
    <n v="0.32423651721897329"/>
    <n v="10375.135387735543"/>
    <n v="-7775.7210688836103"/>
    <n v="2599.4143188519329"/>
    <n v="0.25054268900670951"/>
    <n v="1927.0000000000002"/>
    <n v="17"/>
  </r>
  <r>
    <m/>
    <n v="870514"/>
    <s v="Blue T-Shirt"/>
    <s v="Online"/>
    <x v="0"/>
    <s v="S/S 2020"/>
    <s v="OLDER GIRLS JERSEY"/>
    <s v="£3.5- £6.5"/>
    <n v="4"/>
    <s v="£1 - £5"/>
    <n v="785"/>
    <x v="1"/>
    <n v="0.92611464968152868"/>
    <n v="5.8598726114649669E-2"/>
    <n v="2137.4663289208206"/>
    <n v="-1158.8689599999998"/>
    <n v="978.59736892082083"/>
    <n v="0.45783054248854627"/>
    <n v="727"/>
    <n v="20"/>
  </r>
  <r>
    <m/>
    <n v="890600"/>
    <s v="Dalmatian T-Shirt"/>
    <s v="Online"/>
    <x v="0"/>
    <s v="S/S 2020"/>
    <s v="OLDER GIRLS JERSEY"/>
    <s v="£4- £7"/>
    <n v="5"/>
    <s v="£1 - £5"/>
    <n v="1038"/>
    <x v="2"/>
    <n v="0.98265895953757232"/>
    <n v="1.0597302504816941E-2"/>
    <n v="3166.0850941814424"/>
    <n v="-1784.1212600000001"/>
    <n v="1381.9638341814423"/>
    <n v="0.43648979514833108"/>
    <n v="1020.0000000000001"/>
    <n v="22"/>
  </r>
  <r>
    <m/>
    <n v="996592"/>
    <s v="Turquoise AOP Dress"/>
    <s v="Retail + Online"/>
    <x v="0"/>
    <s v="S/S 2020"/>
    <s v="BABY GIRLS JERSEY"/>
    <s v="£6- £8"/>
    <n v="7"/>
    <s v="£6 - £10"/>
    <n v="5505"/>
    <x v="10"/>
    <n v="0.82742960944595823"/>
    <n v="0.16457765667574931"/>
    <n v="20121.770572289479"/>
    <n v="-14852.122143870471"/>
    <n v="5269.6484284190083"/>
    <n v="0.2618879093908395"/>
    <n v="4555"/>
    <n v="23"/>
  </r>
  <r>
    <s v="ph8 "/>
    <n v="212064"/>
    <s v="Navy Tie Back Jumpsuit"/>
    <s v="Retail + Online"/>
    <x v="1"/>
    <s v="S/S 2020"/>
    <s v="OLDER GIRLS WOVEN DRESSES"/>
    <s v="£17 - £22"/>
    <n v="19"/>
    <s v="£16 - £20"/>
    <n v="2626"/>
    <x v="5"/>
    <n v="0.71820258948971816"/>
    <n v="0.15308453922315313"/>
    <n v="25220.349573372485"/>
    <n v="-20122.733309580362"/>
    <n v="5097.6162637921225"/>
    <n v="0.20212314063934148"/>
    <n v="1885.9999999999998"/>
    <n v="15"/>
  </r>
  <r>
    <m/>
    <n v="223057"/>
    <s v="Blue Jumpsuit "/>
    <s v="Retail + Online"/>
    <x v="3"/>
    <s v="S/S 2020"/>
    <s v="OLDER GIRLS WOVEN DRESSES"/>
    <s v="£16 - £21"/>
    <n v="17"/>
    <s v="£16 - £20"/>
    <n v="1666"/>
    <x v="0"/>
    <n v="0.57442977190876343"/>
    <n v="0.18247298919567834"/>
    <n v="12422.650369053366"/>
    <n v="-12003.82"/>
    <n v="418.83036905336667"/>
    <n v="3.3715057303450653E-2"/>
    <n v="956.99999999999989"/>
    <n v="29"/>
  </r>
  <r>
    <m/>
    <n v="239040"/>
    <s v="Waterproof Jacket "/>
    <s v="Retail + Online"/>
    <x v="6"/>
    <s v="S/S 2020"/>
    <s v="Older Boys Jackets"/>
    <s v="£34 - £40"/>
    <n v="35"/>
    <s v="£31 - £35"/>
    <n v="5252"/>
    <x v="7"/>
    <n v="0.81702208682406696"/>
    <n v="8.035034272658037E-2"/>
    <n v="102549.99350042145"/>
    <n v="-86132.01"/>
    <n v="16417.983500421455"/>
    <n v="0.16009736266198771"/>
    <n v="4291"/>
    <n v="27"/>
  </r>
  <r>
    <m/>
    <n v="248869"/>
    <s v="White T-Rex Print T-Shirt"/>
    <s v="Online"/>
    <x v="5"/>
    <s v="S/S 2020"/>
    <s v="OLDER BOYS JERSEY"/>
    <s v="£8 - £13"/>
    <n v="9"/>
    <s v="£6 - £10"/>
    <n v="2057"/>
    <x v="3"/>
    <n v="0.79290228488089454"/>
    <n v="0.16480311132717551"/>
    <n v="10576.664881729568"/>
    <n v="-7606.5723699999999"/>
    <n v="2970.0925117295683"/>
    <n v="0.28081560160426283"/>
    <n v="1631"/>
    <n v="39"/>
  </r>
  <r>
    <m/>
    <n v="256416"/>
    <s v="Ochre Jumpsuit "/>
    <s v="Retail + Online"/>
    <x v="3"/>
    <s v="S/S 2020"/>
    <s v="OLDER GIRLS WOVEN DRESSES"/>
    <s v="£16 - £21"/>
    <n v="17"/>
    <s v="£16 - £20"/>
    <n v="1448"/>
    <x v="2"/>
    <n v="0.69198895027624308"/>
    <n v="0.17196132596685088"/>
    <n v="12620.72786982204"/>
    <n v="-10439.42"/>
    <n v="2181.3078698220397"/>
    <n v="0.17283534613228274"/>
    <n v="1002"/>
    <n v="30"/>
  </r>
  <r>
    <m/>
    <n v="266851"/>
    <s v="Grey Animal Print Dress"/>
    <s v="Retail + Online"/>
    <x v="3"/>
    <s v="S/S 2020"/>
    <s v="OLDER GIRLS JERSEY"/>
    <s v="£18 - £22"/>
    <n v="19"/>
    <s v="£16 - £20"/>
    <n v="6263"/>
    <x v="11"/>
    <n v="0.80760019160146901"/>
    <n v="0.15168449624780456"/>
    <n v="68576.698709755845"/>
    <n v="-48340.376400000001"/>
    <n v="20236.322309755844"/>
    <n v="0.29509035416540091"/>
    <n v="5058"/>
    <n v="26"/>
  </r>
  <r>
    <m/>
    <n v="484615"/>
    <s v="Leopard 3 Pack Rib T-Shirts"/>
    <s v="Retail + Online"/>
    <x v="0"/>
    <s v="S/S 2020"/>
    <s v="BABY GIRLS JERSEY"/>
    <s v="£14- £16"/>
    <n v="15"/>
    <s v="£11 - £15"/>
    <n v="5261"/>
    <x v="7"/>
    <n v="0.88329214978141035"/>
    <n v="8.42045238547805E-2"/>
    <n v="45998.853205987034"/>
    <n v="-31655.745277563608"/>
    <n v="14343.107928423426"/>
    <n v="0.31181446772582977"/>
    <n v="4647"/>
    <n v="27"/>
  </r>
  <r>
    <m/>
    <n v="651628"/>
    <s v="Black Floral Tiered Dress"/>
    <s v="Retail + Online"/>
    <x v="3"/>
    <s v="S/S 2020"/>
    <s v="OLDER GIRLS WOVEN DRESSES"/>
    <s v="£13 - £18"/>
    <n v="14"/>
    <s v="£11 - £15"/>
    <n v="2959"/>
    <x v="5"/>
    <n v="0.74417032781345049"/>
    <n v="0.18418384589388304"/>
    <n v="22630.418917418821"/>
    <n v="-17102.305200000003"/>
    <n v="5528.1137174188189"/>
    <n v="0.24427801083097864"/>
    <n v="2202"/>
    <n v="28"/>
  </r>
  <r>
    <m/>
    <n v="854064"/>
    <s v="Black Tiered Dress"/>
    <s v="Retail + Online"/>
    <x v="3"/>
    <s v="S/S 2020"/>
    <s v="OLDER GIRLS WOVEN DRESSES"/>
    <s v="£18 - £23"/>
    <n v="19"/>
    <s v="£16 - £20"/>
    <n v="2043"/>
    <x v="3"/>
    <n v="0.81106216348507099"/>
    <n v="0.12922173274596183"/>
    <n v="21541.033966605733"/>
    <n v="-15949.5344"/>
    <n v="5591.499566605733"/>
    <n v="0.25957433497732874"/>
    <n v="1657"/>
    <n v="25"/>
  </r>
  <r>
    <m/>
    <n v="898100"/>
    <s v="Multi 3 Pack Leggings"/>
    <s v="Retail + Online"/>
    <x v="0"/>
    <s v="S/S 2020"/>
    <s v="BABY GIRLS JERSEY"/>
    <s v="£14- £18"/>
    <n v="16"/>
    <s v="£16 - £20"/>
    <n v="2828"/>
    <x v="5"/>
    <n v="0.7347949080622348"/>
    <n v="0.20438472418670439"/>
    <n v="24859.354945127059"/>
    <n v="-16131.277835999999"/>
    <n v="8728.0771091270599"/>
    <n v="0.35109829391763608"/>
    <n v="2078"/>
    <n v="16"/>
  </r>
  <r>
    <m/>
    <n v="905408"/>
    <s v="White Apple All Over Print Top"/>
    <s v="Retail + Online"/>
    <x v="0"/>
    <s v="A/W 2019"/>
    <s v="BABY GIRLS JERSEY"/>
    <s v="£5- £7"/>
    <n v="6"/>
    <s v="£6 - £10"/>
    <n v="4151"/>
    <x v="6"/>
    <n v="0.53119730185497471"/>
    <n v="0.20236087689713322"/>
    <n v="9792.540883403979"/>
    <n v="-8464.7005349999999"/>
    <n v="1327.8403484039791"/>
    <n v="0.13559712072832411"/>
    <n v="2205"/>
    <n v="41"/>
  </r>
  <r>
    <m/>
    <n v="949727"/>
    <s v="Black Corsage Dress "/>
    <s v="Retail + Online"/>
    <x v="3"/>
    <s v="A/W 2019"/>
    <s v="BABY GIRLS WOVEN DRESSES"/>
    <s v="£14 - £16"/>
    <n v="15"/>
    <s v="£11 - £15"/>
    <n v="2961"/>
    <x v="5"/>
    <n v="0.72205336035123269"/>
    <n v="0"/>
    <n v="20406.282766539047"/>
    <n v="-17650.05"/>
    <n v="2756.2327665390476"/>
    <n v="0.13506785131187865"/>
    <n v="2138"/>
    <n v="46"/>
  </r>
  <r>
    <m/>
    <n v="974603"/>
    <s v="Animal Print Tiered Dress"/>
    <s v="Retail + Online"/>
    <x v="3"/>
    <s v="S/S 2020"/>
    <s v="OLDER GIRLS WOVEN DRESSES"/>
    <s v="£15 - £20"/>
    <n v="16"/>
    <s v="£16 - £20"/>
    <n v="2098"/>
    <x v="3"/>
    <n v="0.67445185891325066"/>
    <n v="0.24499523355576747"/>
    <n v="17487.020465019348"/>
    <n v="-14745.326959999999"/>
    <n v="2741.6935050193497"/>
    <n v="0.15678448541326828"/>
    <n v="1414.9999999999998"/>
    <n v="28"/>
  </r>
  <r>
    <m/>
    <m/>
    <m/>
    <m/>
    <x v="7"/>
    <m/>
    <m/>
    <m/>
    <m/>
    <m/>
    <m/>
    <x v="12"/>
    <m/>
    <m/>
    <m/>
    <m/>
    <m/>
    <m/>
    <m/>
    <m/>
  </r>
  <r>
    <m/>
    <m/>
    <m/>
    <m/>
    <x v="7"/>
    <m/>
    <m/>
    <m/>
    <m/>
    <m/>
    <m/>
    <x v="12"/>
    <m/>
    <m/>
    <m/>
    <m/>
    <m/>
    <m/>
    <m/>
    <m/>
  </r>
  <r>
    <m/>
    <s v="Total items:"/>
    <n v="121"/>
    <m/>
    <x v="7"/>
    <m/>
    <m/>
    <m/>
    <m/>
    <m/>
    <n v="309338"/>
    <x v="12"/>
    <m/>
    <m/>
    <n v="2011563.815041404"/>
    <n v="-1541320.8633932201"/>
    <n v="470242.95164818381"/>
    <n v="0.23376984022677144"/>
    <n v="219126"/>
    <m/>
  </r>
  <r>
    <m/>
    <m/>
    <m/>
    <m/>
    <x v="7"/>
    <m/>
    <m/>
    <m/>
    <m/>
    <m/>
    <m/>
    <x v="12"/>
    <m/>
    <m/>
    <m/>
    <m/>
    <m/>
    <m/>
    <m/>
    <m/>
  </r>
  <r>
    <m/>
    <m/>
    <m/>
    <m/>
    <x v="7"/>
    <m/>
    <m/>
    <m/>
    <m/>
    <m/>
    <m/>
    <x v="12"/>
    <m/>
    <m/>
    <m/>
    <m/>
    <m/>
    <m/>
    <m/>
    <m/>
  </r>
  <r>
    <m/>
    <m/>
    <m/>
    <m/>
    <x v="7"/>
    <m/>
    <m/>
    <m/>
    <m/>
    <m/>
    <m/>
    <x v="12"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7">
  <r>
    <s v="ph2 "/>
    <n v="300629"/>
    <s v="Its All Good T-shirt"/>
    <s v="Online"/>
    <x v="0"/>
    <s v="S/S 2019"/>
    <s v="BABY BOYS JERSEY "/>
    <s v="£4 - £6"/>
    <n v="5"/>
    <s v="£1 - £5"/>
    <n v="1957"/>
    <x v="0"/>
    <n v="0.79253960143076141"/>
    <n v="0.19468574348492584"/>
    <n v="6142.1136000000006"/>
    <n v="-3728.57"/>
    <n v="2413.5436000000004"/>
    <n v="0.39295000991189744"/>
    <n v="1551"/>
    <n v="9"/>
  </r>
  <r>
    <m/>
    <n v="341585"/>
    <s v="Blue Snow Way Tee"/>
    <s v="Online"/>
    <x v="0"/>
    <s v="S/S 2019"/>
    <s v="OLDER BOYS JERSEY"/>
    <s v="£6 - £11"/>
    <n v="7"/>
    <s v="£6 - £10"/>
    <n v="1998"/>
    <x v="0"/>
    <n v="0.23623623623623624"/>
    <n v="0.71271271271271275"/>
    <n v="6167.3396346188902"/>
    <n v="-5970.75"/>
    <n v="196.58963461889016"/>
    <n v="3.1875921591115422E-2"/>
    <n v="472"/>
    <n v="16"/>
  </r>
  <r>
    <m/>
    <n v="348542"/>
    <s v="White Tiger print Tee"/>
    <s v="Online"/>
    <x v="1"/>
    <s v="A/W 2018"/>
    <s v="OLDER BOYS JERSEY"/>
    <s v="£6 - £11"/>
    <n v="7"/>
    <s v="£6 - £10"/>
    <n v="906"/>
    <x v="1"/>
    <n v="0.9701986754966887"/>
    <n v="2.5386313465783683E-2"/>
    <n v="4358.4517794738395"/>
    <n v="-2968.91"/>
    <n v="1389.5417794738396"/>
    <n v="0.31881545323454002"/>
    <n v="879"/>
    <n v="18"/>
  </r>
  <r>
    <m/>
    <n v="620698"/>
    <s v="Green Surfboard t-shirt"/>
    <s v="Online"/>
    <x v="2"/>
    <s v="S/S 2019"/>
    <s v="OLDER BOYS JERSEY"/>
    <s v="£6 - £11"/>
    <n v="8"/>
    <s v="£6 - £10"/>
    <n v="862"/>
    <x v="1"/>
    <n v="0.80626450116009285"/>
    <n v="0.13225058004640367"/>
    <n v="4032.9495407743261"/>
    <n v="-3258.8"/>
    <n v="774.14954077432594"/>
    <n v="0.19195616829505119"/>
    <n v="695"/>
    <n v="9"/>
  </r>
  <r>
    <m/>
    <n v="915910"/>
    <s v="Ochre Cactus Print Tee"/>
    <s v="Online"/>
    <x v="1"/>
    <s v="A/W 2018"/>
    <s v="OLDER BOYS JERSEY"/>
    <s v="£6 - £11"/>
    <n v="7"/>
    <s v="£6 - £10"/>
    <n v="1004"/>
    <x v="2"/>
    <n v="0.95318725099601598"/>
    <n v="3.3864541832669293E-2"/>
    <n v="4823.7386752409639"/>
    <n v="-3313.16"/>
    <n v="1510.578675240964"/>
    <n v="0.31315516385545178"/>
    <n v="957"/>
    <n v="18"/>
  </r>
  <r>
    <s v="ph3 "/>
    <n v="108731"/>
    <s v="Coral Hawian Tee"/>
    <s v="Online"/>
    <x v="0"/>
    <s v="S/S 2019"/>
    <s v="OLDER BOYS JERSEY"/>
    <s v="£6 - £11"/>
    <n v="7"/>
    <s v="£6 - £10"/>
    <n v="1998"/>
    <x v="0"/>
    <n v="0.66966966966966968"/>
    <n v="0.30980980980980977"/>
    <n v="8511.899053395724"/>
    <n v="-5532.65"/>
    <n v="2979.2490533957243"/>
    <n v="0.35000991373448997"/>
    <n v="1338"/>
    <n v="32"/>
  </r>
  <r>
    <m/>
    <n v="308251"/>
    <s v="White Croc LS T-shirt"/>
    <s v="Online"/>
    <x v="0"/>
    <s v="S/S 2019"/>
    <s v="BABY BOYS JERSEY "/>
    <s v="£5 - £7"/>
    <n v="6"/>
    <s v="£6 - £10"/>
    <n v="2062"/>
    <x v="3"/>
    <n v="0.97866149369544131"/>
    <n v="1.3094083414161073E-2"/>
    <n v="7793.9974499999998"/>
    <n v="-4183.01"/>
    <n v="3610.9874499999996"/>
    <n v="0.46330364786044415"/>
    <n v="2018"/>
    <n v="21"/>
  </r>
  <r>
    <m/>
    <n v="309621"/>
    <s v="Red Look Sharp Tee"/>
    <s v="Retail + Online"/>
    <x v="0"/>
    <s v="S/S 2019"/>
    <s v="BABY BOYS JERSEY "/>
    <s v="£4 - £6"/>
    <n v="5"/>
    <s v="£1 - £5"/>
    <n v="1944"/>
    <x v="0"/>
    <n v="0.97222222222222221"/>
    <n v="0"/>
    <n v="6138.8985000000002"/>
    <n v="-3702.7"/>
    <n v="2436.1985000000004"/>
    <n v="0.39684619317292841"/>
    <n v="1890"/>
    <n v="31"/>
  </r>
  <r>
    <m/>
    <m/>
    <s v="Red Look Sharp Tee (repeat)"/>
    <s v="Retail + Online"/>
    <x v="0"/>
    <s v="S/S 2019"/>
    <s v="BABY BOYS JERSEY "/>
    <s v="£4 - £6"/>
    <n v="5"/>
    <s v="£1 - £5"/>
    <n v="2048"/>
    <x v="3"/>
    <n v="0.82177734375"/>
    <n v="0.134765625"/>
    <n v="6005.5232147058823"/>
    <n v="-3578.07"/>
    <n v="2427.4532147058821"/>
    <n v="0.40420345204256536"/>
    <n v="1683"/>
    <n v="10"/>
  </r>
  <r>
    <m/>
    <n v="314421"/>
    <s v="Red Skate Sweat Top"/>
    <s v="Online"/>
    <x v="0"/>
    <s v="S/S 2019"/>
    <s v="OLDER BOYS JERSEY"/>
    <s v="£8 - £13"/>
    <n v="9"/>
    <s v="£6 - £10"/>
    <n v="3059"/>
    <x v="4"/>
    <n v="0.57796665576985939"/>
    <n v="0.40863027133050023"/>
    <n v="15536.7518238168"/>
    <n v="-12292.9"/>
    <n v="3243.8518238167999"/>
    <n v="0.20878571406696428"/>
    <n v="1768"/>
    <n v="23"/>
  </r>
  <r>
    <m/>
    <n v="331351"/>
    <s v="Yellow Make it Snappy Set"/>
    <s v="Online"/>
    <x v="1"/>
    <s v="S/S 2019"/>
    <s v="BABY BOYS JERSEY "/>
    <s v="£12 - £16"/>
    <n v="14"/>
    <s v="£11 - £15"/>
    <n v="1700"/>
    <x v="0"/>
    <n v="0.78941176470588237"/>
    <n v="0.19470588235294117"/>
    <n v="14678.324150000002"/>
    <n v="-10767.42"/>
    <n v="3910.9041500000021"/>
    <n v="0.26644078097975521"/>
    <n v="1342"/>
    <n v="21"/>
  </r>
  <r>
    <m/>
    <n v="346456"/>
    <s v="Pale Blue Gingham Shirt"/>
    <s v="Online"/>
    <x v="0"/>
    <s v="S/S 2019"/>
    <s v="OLDER BOYS WOVEN SHIRTS"/>
    <s v="£13 - £18"/>
    <n v="15"/>
    <s v="£11 - £15"/>
    <n v="1048"/>
    <x v="2"/>
    <n v="0.55534351145038163"/>
    <n v="0.4169847328244275"/>
    <n v="8013.3482816592905"/>
    <n v="-6327.69"/>
    <n v="1685.6582816592909"/>
    <n v="0.21035629831756777"/>
    <n v="582"/>
    <n v="33"/>
  </r>
  <r>
    <m/>
    <n v="533376"/>
    <s v="Pink Tiger Print Set"/>
    <s v="Online"/>
    <x v="1"/>
    <s v="S/S 2019"/>
    <s v="BABY GIRLS JERSEY"/>
    <s v="£12 - £16"/>
    <n v="13"/>
    <s v="£11 - £15"/>
    <n v="1541"/>
    <x v="0"/>
    <n v="0.83582089552238814"/>
    <n v="8.5658663205710472E-2"/>
    <n v="11650.874050000002"/>
    <n v="-9392.14"/>
    <n v="2258.7340500000028"/>
    <n v="0.19386820596519988"/>
    <n v="1288.0000000000002"/>
    <n v="21"/>
  </r>
  <r>
    <m/>
    <n v="607770"/>
    <s v="Yellow Joggers Planet Set"/>
    <s v="Online"/>
    <x v="1"/>
    <s v="S/S 2019"/>
    <s v="BABY GIRLS JERSEY"/>
    <s v="£12 - £16"/>
    <n v="14"/>
    <s v="£11 - £15"/>
    <n v="1542"/>
    <x v="0"/>
    <n v="0.85214007782101164"/>
    <n v="9.4033722438391698E-2"/>
    <n v="12426.170099999999"/>
    <n v="-9390.4399999999987"/>
    <n v="3035.7301000000007"/>
    <n v="0.24430134752460864"/>
    <n v="1314"/>
    <n v="21"/>
  </r>
  <r>
    <m/>
    <n v="610680"/>
    <s v="Grey Dino Sweat Top"/>
    <s v="Online"/>
    <x v="0"/>
    <s v="S/S 2019"/>
    <s v="OLDER BOYS JERSEY"/>
    <s v="£8 - £13"/>
    <n v="9"/>
    <s v="£6 - £10"/>
    <n v="3115"/>
    <x v="4"/>
    <n v="0.80674157303370797"/>
    <n v="0.18683788121990363"/>
    <n v="17363.128045370824"/>
    <n v="-12539.25"/>
    <n v="4823.8780453708241"/>
    <n v="0.27782309919996911"/>
    <n v="2513.0000000000005"/>
    <n v="23"/>
  </r>
  <r>
    <m/>
    <n v="624836"/>
    <s v="Car Print T-shirt"/>
    <s v="Online"/>
    <x v="0"/>
    <s v="S/S 2019"/>
    <s v="BABY BOYS JERSEY "/>
    <s v="£5 - £7"/>
    <n v="6"/>
    <s v="£6 - £10"/>
    <n v="2101"/>
    <x v="3"/>
    <n v="0.9757258448357925"/>
    <n v="0"/>
    <n v="8288.6521500000017"/>
    <n v="-4668.29"/>
    <n v="3620.3621500000017"/>
    <n v="0.43678538856284382"/>
    <n v="2050"/>
    <n v="25"/>
  </r>
  <r>
    <m/>
    <m/>
    <s v="Car Print T-shirt (repeat)"/>
    <s v="Online"/>
    <x v="0"/>
    <s v="S/S 2019"/>
    <s v="BABY BOYS JERSEY "/>
    <s v="£5 - £7"/>
    <n v="6"/>
    <s v="£6 - £10"/>
    <n v="3140"/>
    <x v="4"/>
    <n v="0.94585987261146487"/>
    <n v="2.3566878980891826E-2"/>
    <n v="12342.324500000001"/>
    <n v="-6549.16"/>
    <n v="5793.1645000000008"/>
    <n v="0.46937386065323439"/>
    <n v="2969.9999999999995"/>
    <n v="10"/>
  </r>
  <r>
    <m/>
    <n v="632600"/>
    <s v="Blue You can Joggers Set"/>
    <s v="Online"/>
    <x v="1"/>
    <s v="S/S 2019"/>
    <s v="BABY GIRLS JERSEY"/>
    <s v="£12 - £16"/>
    <n v="14"/>
    <s v="£11 - £15"/>
    <n v="1544"/>
    <x v="0"/>
    <n v="0.79857512953367871"/>
    <n v="0.16709844559585496"/>
    <n v="12483.937036099733"/>
    <n v="-9473.48"/>
    <n v="3010.4570360997332"/>
    <n v="0.24114644501926041"/>
    <n v="1233"/>
    <n v="21"/>
  </r>
  <r>
    <m/>
    <n v="644412"/>
    <s v="Navy Animal Crew"/>
    <s v="Retail + Online"/>
    <x v="0"/>
    <s v="A/W 2018"/>
    <s v="OLDER GIRLS JERSEY"/>
    <s v="£11 - £16"/>
    <n v="12"/>
    <s v="£11 - £15"/>
    <n v="2938"/>
    <x v="5"/>
    <n v="0.6269571136827774"/>
    <n v="0.37031994554118453"/>
    <n v="19819.923278337988"/>
    <n v="-16149.919999999998"/>
    <n v="3670.0032783379902"/>
    <n v="0.18516738066030194"/>
    <n v="1842"/>
    <n v="23"/>
  </r>
  <r>
    <m/>
    <n v="645203"/>
    <s v="Indigo Gingham Shirt"/>
    <s v="Online"/>
    <x v="0"/>
    <s v="S/S 2019"/>
    <s v="OLDER BOYS WOVEN SHIRTS"/>
    <s v="£13 - £18"/>
    <n v="15"/>
    <s v="£11 - £15"/>
    <n v="1009"/>
    <x v="2"/>
    <n v="0.4311199207135778"/>
    <n v="0.55203171456888001"/>
    <n v="7396.0901866846079"/>
    <n v="-6091.89"/>
    <n v="1304.2001866846076"/>
    <n v="0.17633643638264396"/>
    <n v="435"/>
    <n v="30"/>
  </r>
  <r>
    <s v="ph4 "/>
    <n v="168439"/>
    <s v="Grey Sequin Heart t-shirt"/>
    <s v="Retail + Online"/>
    <x v="1"/>
    <s v="S/S 2019"/>
    <s v="OLDER GIRLS JERSEY"/>
    <s v="£9 - £12"/>
    <n v="10"/>
    <s v="£6 - £10"/>
    <n v="4012"/>
    <x v="6"/>
    <n v="0.68295114656031908"/>
    <n v="0.30957128614157525"/>
    <n v="22408.947318632854"/>
    <n v="-15430.3"/>
    <n v="6978.6473186328549"/>
    <n v="0.31142236265735551"/>
    <n v="2740"/>
    <n v="11"/>
  </r>
  <r>
    <m/>
    <n v="329849"/>
    <s v="White Broderie Sundress"/>
    <s v="Retail + Online"/>
    <x v="1"/>
    <s v="S/S 2019"/>
    <s v="OLDER GIRLS WOVEN DRESSES"/>
    <s v="£20 - £26"/>
    <n v="23"/>
    <s v="£21 - £25"/>
    <n v="2002"/>
    <x v="3"/>
    <n v="0.71528471528471527"/>
    <n v="0.27772227772227775"/>
    <n v="26279.490535900859"/>
    <n v="-19082.740000000002"/>
    <n v="7196.7505359008574"/>
    <n v="0.27385426388191408"/>
    <n v="1432"/>
    <n v="18"/>
  </r>
  <r>
    <m/>
    <n v="332258"/>
    <s v="Pink Animal Crew"/>
    <s v="Retail + Online"/>
    <x v="0"/>
    <s v="S/S 2019"/>
    <s v="OLDER GIRLS JERSEY"/>
    <s v="£11 - £16"/>
    <n v="12"/>
    <s v="£11 - £15"/>
    <n v="2938"/>
    <x v="5"/>
    <n v="0.6933287950987066"/>
    <n v="0.30122532334921714"/>
    <n v="19865.756866032621"/>
    <n v="-13386.68"/>
    <n v="6479.0768660326212"/>
    <n v="0.32614296599546344"/>
    <n v="2037"/>
    <n v="27"/>
  </r>
  <r>
    <m/>
    <n v="335769"/>
    <s v="Blue Stripe Sundress"/>
    <s v="Retail + Online"/>
    <x v="1"/>
    <s v="S/S 2019"/>
    <s v="OLDER GIRLS WOVEN DRESSES"/>
    <s v="£14 - £19"/>
    <n v="16"/>
    <s v="£16 - £20"/>
    <n v="1920"/>
    <x v="0"/>
    <n v="0.36250000000000004"/>
    <n v="0.62656249999999991"/>
    <n v="13717.595452356791"/>
    <n v="-12835.63"/>
    <n v="881.9654523567915"/>
    <n v="6.4294464392100362E-2"/>
    <n v="696.00000000000011"/>
    <n v="17"/>
  </r>
  <r>
    <m/>
    <n v="346011"/>
    <s v="Denim Tencel® Sundress"/>
    <s v="Retail + Online"/>
    <x v="1"/>
    <s v="S/S 2019"/>
    <s v="OLDER GIRLS WOVEN DRESSES"/>
    <s v="£15 - £20"/>
    <n v="17"/>
    <s v="£16 - £20"/>
    <n v="1755"/>
    <x v="0"/>
    <n v="0.38119658119658117"/>
    <n v="0.59316239316239316"/>
    <n v="13438.746890396196"/>
    <n v="-12119.029999999999"/>
    <n v="1319.7168903961974"/>
    <n v="9.8202377138251917E-2"/>
    <n v="669"/>
    <n v="18"/>
  </r>
  <r>
    <m/>
    <n v="531476"/>
    <s v="Khaki Awesome T-Shirt"/>
    <s v="Online"/>
    <x v="1"/>
    <s v="S/S 2019"/>
    <s v="BABY BOYS JERSEY "/>
    <s v="£6 - £8"/>
    <n v="7"/>
    <s v="£6 - £10"/>
    <n v="1068"/>
    <x v="2"/>
    <n v="0.76872659176029967"/>
    <n v="0.20692883895131087"/>
    <n v="4306.2874768907577"/>
    <n v="-3270.06"/>
    <n v="1036.2274768907578"/>
    <n v="0.24063128215465512"/>
    <n v="821"/>
    <n v="15"/>
  </r>
  <r>
    <m/>
    <n v="538938"/>
    <s v="Blue Animal Tea dress"/>
    <s v="Retail + Online"/>
    <x v="3"/>
    <s v="S/S 2019"/>
    <s v="OLDER GIRLS WOVEN DRESSES"/>
    <s v="£14 - £19"/>
    <n v="16"/>
    <s v="£16 - £20"/>
    <n v="1932"/>
    <x v="0"/>
    <n v="0.65269151138716364"/>
    <n v="0.35300207039337472"/>
    <n v="17270.562262037241"/>
    <n v="-13197.18"/>
    <n v="4073.3822620372412"/>
    <n v="0.2358569570714569"/>
    <n v="1261.0000000000002"/>
    <n v="17"/>
  </r>
  <r>
    <m/>
    <n v="540495"/>
    <s v="Ochre Print Tiered Dress"/>
    <s v="Retail + Online"/>
    <x v="3"/>
    <s v="S/S 2019"/>
    <s v="OLDER GIRLS WOVEN DRESSES"/>
    <s v="£15 - £20"/>
    <n v="17"/>
    <s v="£16 - £20"/>
    <n v="993"/>
    <x v="1"/>
    <n v="0.64451158106747231"/>
    <n v="0.34340382678751258"/>
    <n v="9265.8202659989238"/>
    <n v="-7259.54"/>
    <n v="2006.2802659989238"/>
    <n v="0.2165248416657726"/>
    <n v="640"/>
    <n v="16"/>
  </r>
  <r>
    <m/>
    <n v="558864"/>
    <s v="Pink Tie Dye Dress"/>
    <s v="Retail + Online"/>
    <x v="3"/>
    <s v="A/W 2019"/>
    <s v="OLDER GIRLS WOVEN DRESSES"/>
    <s v="£12 - £17"/>
    <n v="13"/>
    <s v="£11 - £15"/>
    <n v="1830"/>
    <x v="0"/>
    <n v="0.35628415300546451"/>
    <n v="0.63114754098360648"/>
    <n v="11715.714486812092"/>
    <n v="-9103.11"/>
    <n v="2612.6044868120916"/>
    <n v="0.22300001333704361"/>
    <n v="652"/>
    <n v="10"/>
  </r>
  <r>
    <m/>
    <n v="563636"/>
    <s v="Blue Print Floral Smocked Dress"/>
    <s v="Retail + Online"/>
    <x v="3"/>
    <s v="S/S 2019"/>
    <s v="OLDER GIRLS WOVEN DRESSES"/>
    <s v="£16 - £21"/>
    <n v="18"/>
    <s v="£16 - £20"/>
    <n v="1017"/>
    <x v="2"/>
    <n v="0.96558505408062933"/>
    <n v="6.391347099311695E-2"/>
    <n v="11994.132592235026"/>
    <n v="-7763.91"/>
    <n v="4230.2225922350262"/>
    <n v="0.35269099784453461"/>
    <n v="982"/>
    <n v="17"/>
  </r>
  <r>
    <m/>
    <n v="566057"/>
    <s v="Grey Print Floral Tiered Dress"/>
    <s v="Retail + Online"/>
    <x v="3"/>
    <s v="S/S 2019"/>
    <s v="OLDER GIRLS WOVEN DRESSES"/>
    <s v="£15 - £20"/>
    <n v="17"/>
    <s v="£16 - £20"/>
    <n v="972"/>
    <x v="1"/>
    <n v="0.88888888888888895"/>
    <n v="0.12448559670781878"/>
    <n v="10191.06326890584"/>
    <n v="-7107.88"/>
    <n v="3083.1832689058401"/>
    <n v="0.30253793814753394"/>
    <n v="864.00000000000011"/>
    <n v="14"/>
  </r>
  <r>
    <m/>
    <n v="567315"/>
    <s v="Khaki Dino t-shirt"/>
    <s v="Online"/>
    <x v="0"/>
    <s v="S/S 2019"/>
    <s v="OLDER BOYS JERSEY"/>
    <s v="£6 - £11"/>
    <n v="7"/>
    <s v="£6 - £10"/>
    <n v="2080"/>
    <x v="3"/>
    <n v="0.96442307692307694"/>
    <n v="2.6442307692307709E-2"/>
    <n v="9481.9860097474429"/>
    <n v="-4924.07"/>
    <n v="4557.9160097474432"/>
    <n v="0.48069212558022384"/>
    <n v="2006"/>
    <n v="14"/>
  </r>
  <r>
    <m/>
    <n v="594098"/>
    <s v="Multi Smile Stripe Dress"/>
    <s v="Online"/>
    <x v="1"/>
    <s v="S/S 2019"/>
    <s v="BABY GIRLS WOVEN DRESSES"/>
    <s v="£12 - £14"/>
    <n v="13"/>
    <s v="£11 - £15"/>
    <n v="1994"/>
    <x v="0"/>
    <n v="0.83149448345035104"/>
    <n v="1.8555667001002973E-2"/>
    <n v="14130.629349999999"/>
    <n v="-11174.1"/>
    <n v="2956.5293499999989"/>
    <n v="0.20922842689947133"/>
    <n v="1658"/>
    <n v="17"/>
  </r>
  <r>
    <m/>
    <n v="625592"/>
    <s v="Animal Print Frill Dress"/>
    <s v="Online"/>
    <x v="3"/>
    <s v="S/S 2019"/>
    <s v="OLDER GIRLS WOVEN DRESSES"/>
    <s v="£12 - £17"/>
    <n v="14"/>
    <s v="£11 - £15"/>
    <n v="5214"/>
    <x v="7"/>
    <n v="0.43958573072497126"/>
    <n v="0.55523590333716921"/>
    <n v="31892.03263456035"/>
    <n v="-30257.68"/>
    <n v="1634.3526345603495"/>
    <n v="5.1246424249210609E-2"/>
    <n v="2292"/>
    <n v="15"/>
  </r>
  <r>
    <m/>
    <n v="627383"/>
    <s v="White Shark Stripe Tee"/>
    <s v="Online"/>
    <x v="1"/>
    <s v="S/S 2019"/>
    <s v="BABY BOYS JERSEY "/>
    <s v="£5 - £7"/>
    <n v="6"/>
    <s v="£6 - £10"/>
    <n v="969"/>
    <x v="1"/>
    <n v="0.96078431372549022"/>
    <n v="0"/>
    <n v="3880.8153000000007"/>
    <n v="-2520.73"/>
    <n v="1360.0853000000006"/>
    <n v="0.35046380589150955"/>
    <n v="931"/>
    <n v="44"/>
  </r>
  <r>
    <m/>
    <m/>
    <s v="White Shark Stripe Tee (repeat)"/>
    <s v="Online"/>
    <x v="1"/>
    <s v="S/S 2019"/>
    <s v="BABY BOYS JERSEY "/>
    <s v="£5 - £7"/>
    <n v="6"/>
    <s v="£6 - £10"/>
    <n v="1473"/>
    <x v="2"/>
    <n v="0.76238968092328585"/>
    <n v="0.23217922606924635"/>
    <n v="5516.3688500000017"/>
    <n v="-3529.79"/>
    <n v="1986.5788500000017"/>
    <n v="0.36012436876841569"/>
    <n v="1123"/>
    <n v="18"/>
  </r>
  <r>
    <m/>
    <n v="641034"/>
    <s v="Blue/Ecru Floral Maxi Dress"/>
    <s v="Retail + Online"/>
    <x v="3"/>
    <s v="S/S 2019"/>
    <s v="OLDER GIRLS WOVEN DRESSES"/>
    <s v="£24 - £30"/>
    <n v="27"/>
    <s v="£26 - £30"/>
    <n v="1995"/>
    <x v="0"/>
    <n v="0.58897243107769426"/>
    <n v="0.38897243107769419"/>
    <n v="28837.86222105721"/>
    <n v="-22708.89"/>
    <n v="6128.9722210572108"/>
    <n v="0.21253212786979325"/>
    <n v="1175"/>
    <n v="18"/>
  </r>
  <r>
    <m/>
    <n v="963741"/>
    <s v="Yellow Sequin Heart t-shirt"/>
    <s v="Retail + Online"/>
    <x v="1"/>
    <s v="S/S 2019"/>
    <s v="OLDER GIRLS JERSEY"/>
    <s v="£9 - £12"/>
    <n v="10"/>
    <s v="£6 - £10"/>
    <n v="4165"/>
    <x v="6"/>
    <n v="0.6381752701080432"/>
    <n v="0.35318127250900366"/>
    <n v="22437.108985246581"/>
    <n v="-15859.35"/>
    <n v="6577.7589852465808"/>
    <n v="0.29316428375740189"/>
    <n v="2658"/>
    <n v="10"/>
  </r>
  <r>
    <s v="ph5 "/>
    <n v="141091"/>
    <s v="Purple Butterfly Zip Through Top"/>
    <s v="Retail + Online"/>
    <x v="1"/>
    <s v="A/W 2019"/>
    <s v="OLDER GIRLS JERSEY"/>
    <s v="£18 - £23"/>
    <n v="19"/>
    <s v="£16 - £20"/>
    <n v="2038"/>
    <x v="3"/>
    <n v="0.16633954857703637"/>
    <n v="0.77477919528949946"/>
    <n v="13106.051499336898"/>
    <n v="-14619.478349247822"/>
    <n v="-1513.4268499109239"/>
    <n v="-0.11547542369931141"/>
    <n v="339.00000000000011"/>
    <n v="13"/>
  </r>
  <r>
    <m/>
    <n v="159836"/>
    <s v="Monochrome Pineapple Shirt"/>
    <s v="Online"/>
    <x v="0"/>
    <s v="S/S 2019"/>
    <s v="OLDER BOYS WOVEN SHIRTS"/>
    <s v="£10 - £15"/>
    <n v="12"/>
    <s v="£11 - £15"/>
    <n v="3190"/>
    <x v="4"/>
    <n v="0.46457680250783695"/>
    <n v="0.28714733542319748"/>
    <n v="15202.889327985324"/>
    <n v="-15100.78"/>
    <n v="102.10932798532303"/>
    <n v="6.7164422355796031E-3"/>
    <n v="1481.9999999999998"/>
    <n v="32"/>
  </r>
  <r>
    <m/>
    <n v="180406"/>
    <s v="Grey Marl Elephant AOP T-Shirt"/>
    <s v="Online"/>
    <x v="0"/>
    <s v="A/W 2019"/>
    <s v="BABY BOYS JERSEY "/>
    <s v="£5 - £7"/>
    <n v="6"/>
    <s v="£6 - £10"/>
    <n v="2970"/>
    <x v="5"/>
    <n v="0.72087542087542089"/>
    <n v="0.23670033670033663"/>
    <n v="9601.5709299351583"/>
    <n v="-5985.8799999999992"/>
    <n v="3615.6909299351591"/>
    <n v="0.37657285003877766"/>
    <n v="2141"/>
    <n v="22"/>
  </r>
  <r>
    <m/>
    <n v="351685"/>
    <s v="Black Black Jumpsuit"/>
    <s v="Retail + Online"/>
    <x v="3"/>
    <s v="A/W 2019"/>
    <s v="OLDER GIRLS WOVEN DRESSES"/>
    <s v="£17 - £22"/>
    <n v="18"/>
    <s v="£16 - £20"/>
    <n v="4070"/>
    <x v="6"/>
    <n v="0.17764127764127757"/>
    <n v="0.62653562653562656"/>
    <n v="23556.580029240806"/>
    <n v="-29843.439999999999"/>
    <n v="-6286.8599707591929"/>
    <n v="-0.26688339151758478"/>
    <n v="722.99999999999977"/>
    <n v="10"/>
  </r>
  <r>
    <m/>
    <n v="410774"/>
    <s v="Purple Butterfly Crop Top"/>
    <s v="Online"/>
    <x v="1"/>
    <s v="A/W 2019"/>
    <s v="OLDER GIRLS JERSEY"/>
    <s v="£7 - £10"/>
    <n v="8"/>
    <s v="£6 - £10"/>
    <n v="2046"/>
    <x v="3"/>
    <n v="0.74437927663734116"/>
    <n v="0.23362658846529816"/>
    <n v="9201.7749078976267"/>
    <n v="-6158.5091140142522"/>
    <n v="3043.2657938833745"/>
    <n v="0.33072595497542812"/>
    <n v="1523"/>
    <n v="13"/>
  </r>
  <r>
    <m/>
    <n v="414361"/>
    <s v="Purple Butterfly Leggings"/>
    <s v="Online"/>
    <x v="1"/>
    <s v="A/W 2019"/>
    <s v="OLDER GIRLS JERSEY"/>
    <s v="£10 - £15"/>
    <n v="11"/>
    <s v="£11 - £15"/>
    <n v="2101"/>
    <x v="3"/>
    <n v="0.86387434554973819"/>
    <n v="0.14754878629224177"/>
    <n v="14617.83044258428"/>
    <n v="-9547.0503342834527"/>
    <n v="5070.7801083008271"/>
    <n v="0.34689006198407962"/>
    <n v="1815"/>
    <n v="13"/>
  </r>
  <r>
    <m/>
    <n v="478941"/>
    <s v="Red Velvet Dress"/>
    <s v="Retail + Online"/>
    <x v="1"/>
    <s v="A/W 2019"/>
    <s v="OLDER GIRLS WOVEN DRESSES"/>
    <s v="£10 - £15"/>
    <n v="12"/>
    <s v="£11 - £15"/>
    <n v="1974"/>
    <x v="0"/>
    <n v="0.96403242147922985"/>
    <n v="3.7993920972644424E-2"/>
    <n v="14582.231501190483"/>
    <n v="-9479.1437999999998"/>
    <n v="5103.0877011904831"/>
    <n v="0.34995245417506027"/>
    <n v="1902.9999999999998"/>
    <n v="13"/>
  </r>
  <r>
    <m/>
    <n v="485842"/>
    <s v="Black Lace Dress"/>
    <s v="Retail + Online"/>
    <x v="3"/>
    <s v="A/W 2019"/>
    <s v="OLDER GIRLS WOVEN DRESSES"/>
    <s v="£23 - £29"/>
    <n v="25"/>
    <s v="£21 - £25"/>
    <n v="2055"/>
    <x v="3"/>
    <n v="0.49537712895377128"/>
    <n v="0.47883211678832116"/>
    <n v="24926.332508399038"/>
    <n v="-19599.54"/>
    <n v="5326.7925083990376"/>
    <n v="0.21370141422145239"/>
    <n v="1018"/>
    <n v="13"/>
  </r>
  <r>
    <m/>
    <n v="517010"/>
    <s v="Multi Floral Print Tea Dress"/>
    <s v="Online"/>
    <x v="3"/>
    <s v="S/S 2019"/>
    <s v="BABY GIRLS WOVEN DRESSES"/>
    <s v="£13 - £15"/>
    <n v="14"/>
    <s v="£11 - £15"/>
    <n v="1917"/>
    <x v="0"/>
    <n v="0.72404799165362543"/>
    <n v="5.4251434533124643E-2"/>
    <n v="12880.220838176261"/>
    <n v="-11343.74"/>
    <n v="1536.4808381762614"/>
    <n v="0.1192899452175709"/>
    <n v="1388"/>
    <n v="31"/>
  </r>
  <r>
    <m/>
    <n v="538837"/>
    <s v="Blue Floral Pleated Dress"/>
    <s v="Online"/>
    <x v="3"/>
    <s v="S/S 2019"/>
    <s v="OLDER GIRLS WOVEN DRESSES"/>
    <s v="£15 - £20"/>
    <n v="17"/>
    <s v="£16 - £20"/>
    <n v="1033"/>
    <x v="2"/>
    <n v="0.84414327202323325"/>
    <n v="0.16747337850919652"/>
    <n v="11213.813230726819"/>
    <n v="-7300.16"/>
    <n v="3913.6532307268189"/>
    <n v="0.3490028904711085"/>
    <n v="872"/>
    <n v="32"/>
  </r>
  <r>
    <m/>
    <n v="558863"/>
    <s v="Blue Dino All Over Print T-Shirt"/>
    <s v="Retail + Online"/>
    <x v="0"/>
    <s v="A/W 2019"/>
    <s v="BABY BOYS JERSEY "/>
    <s v="£5 - £7"/>
    <n v="6"/>
    <s v="£6 - £10"/>
    <n v="4972"/>
    <x v="8"/>
    <n v="0.89259855189058723"/>
    <n v="0.10579243765084478"/>
    <n v="17731.69737594551"/>
    <n v="-9225.130000000001"/>
    <n v="8506.5673759455094"/>
    <n v="0.47973790639385488"/>
    <n v="4438"/>
    <n v="24"/>
  </r>
  <r>
    <m/>
    <n v="639140"/>
    <s v="Grey Animal Crew"/>
    <s v="Retail + Online"/>
    <x v="0"/>
    <s v="A/W 2018"/>
    <s v="OLDER GIRLS JERSEY"/>
    <s v="£11 - £16"/>
    <n v="12"/>
    <s v="£11 - £15"/>
    <n v="5247"/>
    <x v="7"/>
    <n v="0.9731275014293882"/>
    <n v="2.153611587573856E-2"/>
    <n v="41333.232559941214"/>
    <n v="-28683.200000000001"/>
    <n v="12650.032559941214"/>
    <n v="0.30604992100717526"/>
    <n v="5106"/>
    <n v="48"/>
  </r>
  <r>
    <m/>
    <n v="645217"/>
    <s v="Navy Star Print Padded Jacket"/>
    <s v="Online"/>
    <x v="4"/>
    <s v="A/W 2019"/>
    <s v="BABY GIRLS JACKETS"/>
    <s v="£26 - £30"/>
    <n v="28"/>
    <s v="£26 - £30"/>
    <n v="4234"/>
    <x v="6"/>
    <n v="0.49220595181861121"/>
    <n v="0.10321209258384506"/>
    <n v="42114.355418215091"/>
    <n v="-48454.75"/>
    <n v="-6340.394581784909"/>
    <n v="-0.15055186097048973"/>
    <n v="2084"/>
    <n v="11"/>
  </r>
  <r>
    <m/>
    <n v="661393"/>
    <s v="Green LS Dinosaur T-Shirt"/>
    <s v="Online"/>
    <x v="1"/>
    <s v="A/W 2019"/>
    <s v="BABY BOYS JERSEY "/>
    <s v="£5 - £7"/>
    <n v="6"/>
    <s v="£6 - £10"/>
    <n v="2052"/>
    <x v="3"/>
    <n v="0.88742690058479534"/>
    <n v="9.8440545808966884E-2"/>
    <n v="7476.9439092968014"/>
    <n v="-4885.5044000000007"/>
    <n v="2591.4395092968007"/>
    <n v="0.34659073823927117"/>
    <n v="1821"/>
    <n v="12"/>
  </r>
  <r>
    <m/>
    <n v="713896"/>
    <s v="Grey Marl Brooklyn Crew Top"/>
    <s v="Online"/>
    <x v="1"/>
    <s v="A/W 2019"/>
    <s v="OLDER GIRLS JERSEY"/>
    <s v="£11 - £16"/>
    <n v="12"/>
    <s v="£11 - £15"/>
    <n v="1014"/>
    <x v="2"/>
    <n v="0.64891518737672582"/>
    <n v="0.32938856015779094"/>
    <n v="7288.0753789261535"/>
    <n v="-5022.5191999999997"/>
    <n v="2265.5561789261537"/>
    <n v="0.31085795098622698"/>
    <n v="658"/>
    <n v="10"/>
  </r>
  <r>
    <m/>
    <n v="750601"/>
    <s v="Yellow Dino T-shirt"/>
    <s v="Online"/>
    <x v="0"/>
    <s v="A/W 2019"/>
    <s v="BABY BOYS JERSEY "/>
    <s v="£6 - £8"/>
    <n v="7"/>
    <s v="£6 - £10"/>
    <n v="2005"/>
    <x v="3"/>
    <n v="0.97456359102244394"/>
    <n v="1.2468827930174564E-2"/>
    <n v="8941.2619378151248"/>
    <n v="-4775.9399999999996"/>
    <n v="4165.3219378151252"/>
    <n v="0.46585392160348205"/>
    <n v="1954"/>
    <n v="20"/>
  </r>
  <r>
    <m/>
    <n v="786680"/>
    <s v="Pink Dinosaur T-Shirt"/>
    <s v="Online"/>
    <x v="3"/>
    <s v="A/W 2019"/>
    <s v="BABY GIRLS JERSEY"/>
    <s v="£7 - £9"/>
    <n v="8"/>
    <s v="£6 - £10"/>
    <n v="2031"/>
    <x v="3"/>
    <n v="0.8537666174298375"/>
    <n v="0.12456917774495324"/>
    <n v="9449.6053066997738"/>
    <n v="-6839.26"/>
    <n v="2610.3453066997736"/>
    <n v="0.27623855409590892"/>
    <n v="1734"/>
    <n v="14"/>
  </r>
  <r>
    <m/>
    <n v="812594"/>
    <s v="Red Corsage Dress "/>
    <s v="Retail + Online"/>
    <x v="3"/>
    <s v="A/W 2019"/>
    <s v="BABY GIRLS WOVEN DRESSES"/>
    <s v="£14 - £16"/>
    <n v="15"/>
    <s v="£11 - £15"/>
    <n v="2941"/>
    <x v="5"/>
    <n v="0.66167970078204685"/>
    <n v="9.4865691941516506E-2"/>
    <n v="20279.079728605037"/>
    <n v="-17511.349999999999"/>
    <n v="2767.729728605038"/>
    <n v="0.13648201820031136"/>
    <n v="1945.9999999999998"/>
    <n v="10"/>
  </r>
  <r>
    <m/>
    <n v="824435"/>
    <s v="Ecru Dot Print Jumpsuit"/>
    <s v="Retail + Online"/>
    <x v="3"/>
    <s v="A/W 2019"/>
    <s v="OLDER GIRLS WOVEN DRESSES"/>
    <s v="£16 - £21"/>
    <n v="17"/>
    <s v="£16 - £20"/>
    <n v="2097"/>
    <x v="3"/>
    <n v="0.13733905579399142"/>
    <n v="0.74487362899380072"/>
    <n v="11186.841016160168"/>
    <n v="-14736.549199999999"/>
    <n v="-3549.7081838398317"/>
    <n v="-0.31731104238560576"/>
    <n v="288"/>
    <n v="9"/>
  </r>
  <r>
    <m/>
    <n v="857812"/>
    <s v="Grey Marl Animal Print Dress"/>
    <s v="Retail + Online"/>
    <x v="3"/>
    <s v="A/W 2019"/>
    <s v="OLDER GIRLS JERSEY"/>
    <s v="£18 - £24"/>
    <n v="19"/>
    <s v="£16 - £20"/>
    <n v="4874"/>
    <x v="8"/>
    <n v="0.83627410750923259"/>
    <n v="0.16680344686089454"/>
    <n v="57058.67132841218"/>
    <n v="-36819.730000000003"/>
    <n v="20238.941328412177"/>
    <n v="0.35470404159821822"/>
    <n v="4075.9999999999995"/>
    <n v="10"/>
  </r>
  <r>
    <m/>
    <n v="879851"/>
    <s v="Red Velvet Dress (baby girls)"/>
    <s v="Retail + Online"/>
    <x v="1"/>
    <s v="A/W 2019"/>
    <s v="BABY GIRLS WOVEN DRESSES"/>
    <s v="£9 - £11"/>
    <n v="10"/>
    <s v="£6 - £10"/>
    <n v="3989"/>
    <x v="9"/>
    <n v="0.95462521935322131"/>
    <n v="1.8049636500376054E-2"/>
    <n v="24699.919252873544"/>
    <n v="-17555.980199999998"/>
    <n v="7143.9390528735457"/>
    <n v="0.28922924725927729"/>
    <n v="3808"/>
    <n v="12"/>
  </r>
  <r>
    <m/>
    <n v="944070"/>
    <s v="Red Lace Dress"/>
    <s v="Retail + Online"/>
    <x v="3"/>
    <s v="A/W 2019"/>
    <s v="OLDER GIRLS WOVEN DRESSES"/>
    <s v="£23 - £29"/>
    <n v="25"/>
    <s v="£21 - £25"/>
    <n v="3020"/>
    <x v="4"/>
    <n v="0.63940397350993372"/>
    <n v="0.35695364238410598"/>
    <n v="39557.877416289477"/>
    <n v="-28794.45"/>
    <n v="10763.427416289476"/>
    <n v="0.27209314855344641"/>
    <n v="1930.9999999999998"/>
    <n v="13"/>
  </r>
  <r>
    <m/>
    <n v="965740"/>
    <s v="Black Velvet Dress"/>
    <s v="Retail + Online"/>
    <x v="1"/>
    <s v="A/W 2019"/>
    <s v="OLDER GIRLS WOVEN DRESSES"/>
    <s v="£10 - £15"/>
    <n v="12"/>
    <s v="£11 - £15"/>
    <n v="2954"/>
    <x v="5"/>
    <n v="0.96005416384563314"/>
    <n v="4.8070412999322909E-2"/>
    <n v="21578.197820078251"/>
    <n v="-14303.138043705461"/>
    <n v="7275.0597763727892"/>
    <n v="0.33714862737996748"/>
    <n v="2836.0000000000005"/>
    <n v="13"/>
  </r>
  <r>
    <s v="ph6 "/>
    <n v="136663"/>
    <s v="Collar Top Mint Floral"/>
    <s v="Retail + Online"/>
    <x v="0"/>
    <s v="S/S 2020"/>
    <s v="BABY GIRLS JERSEY"/>
    <s v="£6- £8"/>
    <n v="7"/>
    <s v="£6 - £10"/>
    <n v="4202"/>
    <x v="6"/>
    <n v="0.80866254164683482"/>
    <n v="0.10613993336506422"/>
    <n v="15114.709915184509"/>
    <n v="-11050.17"/>
    <n v="4064.5399151845086"/>
    <n v="0.26891286289928718"/>
    <n v="3398"/>
    <n v="16"/>
  </r>
  <r>
    <m/>
    <n v="220871"/>
    <s v="LS Animal T-Shirt"/>
    <s v="Retail + Online"/>
    <x v="0"/>
    <s v="S/S 2020"/>
    <s v="BABY GIRLS JERSEY"/>
    <s v="£5- £7"/>
    <n v="6"/>
    <s v="£6 - £10"/>
    <n v="2106"/>
    <x v="3"/>
    <n v="0.69278252611585955"/>
    <n v="0.22981956315289642"/>
    <n v="6158.0940095437363"/>
    <n v="-4374.0134880000005"/>
    <n v="1784.0805215437358"/>
    <n v="0.28971310258966337"/>
    <n v="1459.0000000000002"/>
    <n v="13"/>
  </r>
  <r>
    <m/>
    <n v="261973"/>
    <s v="Bright Spot T-Shirts"/>
    <s v="Retail + Online"/>
    <x v="0"/>
    <s v="S/S 2020"/>
    <s v="BABY GIRLS JERSEY"/>
    <s v="£9- £11"/>
    <n v="10"/>
    <s v="£6 - £10"/>
    <n v="2023"/>
    <x v="3"/>
    <n v="0.82155215027187345"/>
    <n v="0.10182896688086995"/>
    <n v="10745.988726911111"/>
    <n v="-8192.6754600000004"/>
    <n v="2553.313266911111"/>
    <n v="0.23760617396860512"/>
    <n v="1662"/>
    <n v="13"/>
  </r>
  <r>
    <m/>
    <n v="375214"/>
    <s v="Blue LS Truck T-Shirt "/>
    <s v="Online"/>
    <x v="2"/>
    <s v="A/W 2019"/>
    <s v="BABY BOYS JERSEY "/>
    <s v="£7- £9"/>
    <n v="8"/>
    <s v="£6 - £10"/>
    <n v="2889"/>
    <x v="5"/>
    <n v="0.69297334717895476"/>
    <n v="0.2679127725856697"/>
    <n v="13172.338230562205"/>
    <n v="-9444.5619000000006"/>
    <n v="3727.7763305622047"/>
    <n v="0.28300035007551583"/>
    <n v="2002.0000000000002"/>
    <n v="20"/>
  </r>
  <r>
    <m/>
    <n v="394747"/>
    <s v="Green LS Alligator T-Shirt"/>
    <s v="Online"/>
    <x v="1"/>
    <s v="A/W 2019"/>
    <s v="BABY BOYS JERSEY "/>
    <s v="£5 - £7"/>
    <n v="6"/>
    <s v="£6 - £10"/>
    <n v="1778"/>
    <x v="0"/>
    <n v="0.51631046119235102"/>
    <n v="0.29752530933633292"/>
    <n v="4710.0709595964427"/>
    <n v="-4156.7111999999997"/>
    <n v="553.35975959644293"/>
    <n v="0.11748437854614713"/>
    <n v="918.00000000000011"/>
    <n v="18"/>
  </r>
  <r>
    <m/>
    <n v="428754"/>
    <s v="ES Char Stripe T-Shirt"/>
    <s v="Online"/>
    <x v="0"/>
    <s v="S/S 2020"/>
    <s v="BABY GIRLS JERSEY"/>
    <s v="£6 - £8"/>
    <n v="7"/>
    <s v="£6 - £10"/>
    <n v="3040"/>
    <x v="4"/>
    <n v="0.91348684210526321"/>
    <n v="7.7302631578947345E-2"/>
    <n v="13610.297905324413"/>
    <n v="-8322.0779999999995"/>
    <n v="5288.219905324413"/>
    <n v="0.38854549269312"/>
    <n v="2777"/>
    <n v="19"/>
  </r>
  <r>
    <m/>
    <n v="447356"/>
    <s v="Collar Top Ochre Star"/>
    <s v="Retail + Online"/>
    <x v="0"/>
    <s v="S/S 2020"/>
    <s v="BABY GIRLS JERSEY"/>
    <s v="£6- £8"/>
    <n v="7"/>
    <s v="£6 - £10"/>
    <n v="4202"/>
    <x v="6"/>
    <n v="0.81128034269395533"/>
    <n v="0.13588767253688716"/>
    <n v="15238.429919273474"/>
    <n v="-11041.02"/>
    <n v="4197.4099192734739"/>
    <n v="0.27544897614186714"/>
    <n v="3409.0000000000005"/>
    <n v="15"/>
  </r>
  <r>
    <m/>
    <n v="448928"/>
    <s v="Purple Rib Top"/>
    <s v="Retail + Online"/>
    <x v="0"/>
    <s v="S/S 2020"/>
    <s v="OLDER GIRLS JERSEY"/>
    <s v="£4.5 - £7.5"/>
    <n v="5"/>
    <s v="£1 - £5"/>
    <n v="1968"/>
    <x v="0"/>
    <n v="0.7667682926829269"/>
    <n v="0.22357723577235766"/>
    <n v="5466.1685988921008"/>
    <n v="-3852.49"/>
    <n v="1613.678598892101"/>
    <n v="0.29521200630715383"/>
    <n v="1509.0000000000002"/>
    <n v="13"/>
  </r>
  <r>
    <m/>
    <n v="489080"/>
    <s v="Grey Camo Crew Set"/>
    <s v="Retail + Online"/>
    <x v="0"/>
    <s v="A/W 2019"/>
    <s v="OLDER GIRLS JERSEY"/>
    <s v="£22 - £27"/>
    <n v="23"/>
    <s v="£21 - £25"/>
    <n v="3095"/>
    <x v="4"/>
    <n v="0.99289176090468501"/>
    <n v="2.5848142164781596E-3"/>
    <n v="46444.592890605236"/>
    <n v="-27940.145859999997"/>
    <n v="18504.447030605239"/>
    <n v="0.39841983488132371"/>
    <n v="3073"/>
    <n v="19"/>
  </r>
  <r>
    <m/>
    <n v="504390"/>
    <s v="Black Narrow Channel Jacket"/>
    <s v="Retail + Online"/>
    <x v="4"/>
    <s v="A/W 2019"/>
    <s v="OLDER GIRLS JACKETS"/>
    <s v="£20 - £26"/>
    <n v="22"/>
    <s v="£21 - £25"/>
    <n v="5263"/>
    <x v="7"/>
    <n v="0.82462473874216236"/>
    <n v="0.20919627588827661"/>
    <n v="69342.0437153229"/>
    <n v="-53515.22"/>
    <n v="15826.823715322898"/>
    <n v="0.22824282163211693"/>
    <n v="4340.0000000000009"/>
    <n v="28"/>
  </r>
  <r>
    <m/>
    <n v="591623"/>
    <s v="Ecru Safari AOP T-Shirt"/>
    <s v="Online"/>
    <x v="0"/>
    <s v="A/W 2019"/>
    <s v="BABY BOYS JERSEY "/>
    <s v="£6 - £8"/>
    <n v="7"/>
    <s v="£6 - £10"/>
    <n v="2928"/>
    <x v="5"/>
    <n v="0.94945355191256831"/>
    <n v="0"/>
    <n v="11830.693500000001"/>
    <n v="-7211.07"/>
    <n v="4619.6235000000015"/>
    <n v="0.39047782786359914"/>
    <n v="2780"/>
    <n v="36"/>
  </r>
  <r>
    <m/>
    <m/>
    <s v="Ecru Safari AOP T-Shirt (repeat)"/>
    <s v="Online"/>
    <x v="0"/>
    <s v="A/W 2019"/>
    <s v="BABY BOYS JERSEY "/>
    <s v="£6 - £8"/>
    <n v="7"/>
    <s v="£6 - £10"/>
    <n v="1896"/>
    <x v="0"/>
    <n v="0.73470464135021107"/>
    <n v="0.27215189873417722"/>
    <n v="7457.3376192879696"/>
    <n v="-5123.9270000000006"/>
    <n v="2333.410619287969"/>
    <n v="0.31290129781072784"/>
    <n v="1393.0000000000002"/>
    <n v="16"/>
  </r>
  <r>
    <m/>
    <n v="624365"/>
    <s v="Green Dino Print T-shirt"/>
    <s v="Online"/>
    <x v="0"/>
    <s v="A/W 2019"/>
    <s v="BABY BOYS JERSEY "/>
    <s v="£5 - £7"/>
    <n v="6"/>
    <s v="£6 - £10"/>
    <n v="1946"/>
    <x v="0"/>
    <n v="0.99075025693730734"/>
    <n v="0"/>
    <n v="7472.3674999999967"/>
    <n v="-4246.3"/>
    <n v="3226.0674999999965"/>
    <n v="0.43173298154835105"/>
    <n v="1928"/>
    <n v="33"/>
  </r>
  <r>
    <m/>
    <m/>
    <s v="Green Dino Print T-shirt(repeat)"/>
    <s v="Online"/>
    <x v="0"/>
    <s v="A/W 2019"/>
    <s v="BABY BOYS JERSEY "/>
    <s v="£5 - £7"/>
    <n v="6"/>
    <s v="£6 - £10"/>
    <n v="1984"/>
    <x v="0"/>
    <n v="0.52469758064516125"/>
    <n v="0.37701612903225812"/>
    <n v="5572.0630345872369"/>
    <n v="-4263.1546399999997"/>
    <n v="1308.9083945872371"/>
    <n v="0.23490552537946971"/>
    <n v="1041"/>
    <n v="13"/>
  </r>
  <r>
    <m/>
    <n v="662574"/>
    <s v="Black Long Sleeve Hoody"/>
    <s v="Online"/>
    <x v="0"/>
    <s v="A/W 2019"/>
    <s v="OLDER BOYS JERSEY"/>
    <s v="£8 - £13"/>
    <n v="10"/>
    <s v="£6 - £10"/>
    <n v="4199"/>
    <x v="6"/>
    <n v="0.23505596570612053"/>
    <n v="0.63276970707311264"/>
    <n v="12098.25889936249"/>
    <n v="-13727.333499999999"/>
    <n v="-1629.0746006375084"/>
    <n v="-0.1346536401798569"/>
    <n v="987.00000000000011"/>
    <n v="24"/>
  </r>
  <r>
    <m/>
    <n v="734130"/>
    <s v="Grey Zebra Neck Sweater"/>
    <s v="Retail + Online"/>
    <x v="0"/>
    <s v="S/S 2020"/>
    <s v="OLDER GIRLS JERSEY"/>
    <s v="£9- £12"/>
    <n v="7"/>
    <s v="£6 - £10"/>
    <n v="3019"/>
    <x v="4"/>
    <n v="0.51970851275256713"/>
    <n v="0.36999006293474657"/>
    <n v="12156.375978222208"/>
    <n v="-9883.7903000000006"/>
    <n v="2272.5856782222072"/>
    <n v="0.18694598474853674"/>
    <n v="1569.0000000000002"/>
    <n v="15"/>
  </r>
  <r>
    <m/>
    <n v="768582"/>
    <s v="Blue Rib Top"/>
    <s v="Online"/>
    <x v="0"/>
    <s v="S/S 2020"/>
    <s v="OLDER GIRLS JERSEY"/>
    <s v="£4.5 - £7.5"/>
    <n v="6"/>
    <s v="£6 - £10"/>
    <n v="1000"/>
    <x v="2"/>
    <n v="0.86499999999999999"/>
    <n v="0.122"/>
    <n v="3263.6544593198091"/>
    <n v="-2022.2"/>
    <n v="1241.4544593198091"/>
    <n v="0.38038783663958881"/>
    <n v="865"/>
    <n v="11"/>
  </r>
  <r>
    <m/>
    <n v="774058"/>
    <s v="Navy LS Monkey T-Shirt"/>
    <s v="Online"/>
    <x v="1"/>
    <s v="A/W 2019"/>
    <s v="BABY BOYS JERSEY "/>
    <s v="£5 - £7"/>
    <n v="3"/>
    <s v="£1 - £5"/>
    <n v="2074"/>
    <x v="3"/>
    <n v="0.32111861137897779"/>
    <n v="0.59161041465766639"/>
    <n v="4393.1619092623196"/>
    <n v="-4835.2367000000004"/>
    <n v="-442.07479073768081"/>
    <n v="-0.10062793037644088"/>
    <n v="665.99999999999989"/>
    <n v="21"/>
  </r>
  <r>
    <m/>
    <n v="775319"/>
    <s v="White Skate of Mind T-Shirt"/>
    <s v="Online"/>
    <x v="0"/>
    <s v="A/W 2019"/>
    <s v="OLDER BOYS JERSEY"/>
    <s v="£8 - £13"/>
    <n v="9"/>
    <s v="£6 - £10"/>
    <n v="4213"/>
    <x v="6"/>
    <n v="0.23000237360550679"/>
    <n v="0.61239022074531213"/>
    <n v="10918.979566932032"/>
    <n v="-11993.04578"/>
    <n v="-1074.0662130679684"/>
    <n v="-9.8366903837860648E-2"/>
    <n v="969.00000000000011"/>
    <n v="27"/>
  </r>
  <r>
    <m/>
    <n v="777329"/>
    <s v="Black Unicorn Tie Jumpsuit"/>
    <s v="Retail + Online"/>
    <x v="1"/>
    <s v="A/W 2019"/>
    <s v="OLDER GIRLS WOVEN DRESSES"/>
    <s v="£16 - £21"/>
    <n v="17"/>
    <s v="£16 - £20"/>
    <n v="5284"/>
    <x v="7"/>
    <n v="0.46025738077214234"/>
    <n v="0.47161241483724453"/>
    <n v="35897.776471655598"/>
    <n v="-35254.994400000003"/>
    <n v="642.78207165559434"/>
    <n v="1.7905902115222274E-2"/>
    <n v="2432"/>
    <n v="21"/>
  </r>
  <r>
    <m/>
    <n v="803286"/>
    <s v="Collar Top White Printed"/>
    <s v="Retail + Online"/>
    <x v="0"/>
    <s v="S/S 2020"/>
    <s v="BABY GIRLS JERSEY"/>
    <s v="£6- £8"/>
    <n v="7"/>
    <s v="£6 - £10"/>
    <n v="4231"/>
    <x v="6"/>
    <n v="0.84211770267076336"/>
    <n v="0.10446702907114158"/>
    <n v="15734.087345015007"/>
    <n v="-11168.562804000001"/>
    <n v="4565.5245410150055"/>
    <n v="0.29016773842058846"/>
    <n v="3562.9999999999995"/>
    <n v="15"/>
  </r>
  <r>
    <m/>
    <n v="808898"/>
    <s v="CORAL RIB TOP"/>
    <s v="Online"/>
    <x v="0"/>
    <s v="S/S 2020"/>
    <s v="OLDER GIRLS JERSEY"/>
    <s v="£4.5 - £7.5"/>
    <n v="6"/>
    <s v="£6 - £10"/>
    <n v="999"/>
    <x v="1"/>
    <n v="0.62562562562562563"/>
    <n v="0.27227227227227224"/>
    <n v="2607.3848064018152"/>
    <n v="-2044.532948"/>
    <n v="562.85185840181521"/>
    <n v="0.21586835093150267"/>
    <n v="625"/>
    <n v="11"/>
  </r>
  <r>
    <m/>
    <n v="825018"/>
    <s v="Floral Tiered Dress"/>
    <s v="Online"/>
    <x v="5"/>
    <s v="S/S 2020"/>
    <s v="OLDER GIRLS WOVEN DRESSES"/>
    <s v="£15 - £20"/>
    <n v="17"/>
    <s v="£16 - £20"/>
    <n v="574"/>
    <x v="1"/>
    <n v="0.74216027874564461"/>
    <n v="0.18815331010452963"/>
    <n v="5079.961241051039"/>
    <n v="-3813.8674311058821"/>
    <n v="1266.0938099451569"/>
    <n v="0.24923296652617832"/>
    <n v="426"/>
    <n v="15"/>
  </r>
  <r>
    <m/>
    <n v="830899"/>
    <s v="Blue Apple Graphic T-Shirt "/>
    <s v="Online"/>
    <x v="1"/>
    <s v="S/S 2020"/>
    <s v="BABY BOYS JERSEY "/>
    <s v="£4.5 - £6.5"/>
    <n v="5"/>
    <s v="£1 - £5"/>
    <n v="2194"/>
    <x v="3"/>
    <n v="0.9079307201458523"/>
    <n v="6.244302643573385E-2"/>
    <n v="7147.269207333934"/>
    <n v="-5216.3230121931911"/>
    <n v="1930.9461951407429"/>
    <n v="0.27016558899997306"/>
    <n v="1992"/>
    <n v="11"/>
  </r>
  <r>
    <m/>
    <n v="872125"/>
    <s v="Pink AP Rainbow J Dress"/>
    <s v="Online"/>
    <x v="3"/>
    <s v="A/W 2019"/>
    <s v="OLDER GIRLS JERSEY"/>
    <s v="£18 - £24"/>
    <n v="19"/>
    <s v="£16 - £20"/>
    <n v="3029"/>
    <x v="4"/>
    <n v="0.49356223175965669"/>
    <n v="0.38560581049851433"/>
    <n v="25282.570619020633"/>
    <n v="-23056.815200000001"/>
    <n v="2225.755419020632"/>
    <n v="8.8035170654132272E-2"/>
    <n v="1495"/>
    <n v="15"/>
  </r>
  <r>
    <m/>
    <n v="872834"/>
    <s v="Ecru Sequin Crew"/>
    <s v="Retail + Online"/>
    <x v="0"/>
    <s v="S/S 2020"/>
    <s v="OLDER GIRLS JERSEY"/>
    <s v="£9 - £12"/>
    <n v="10"/>
    <s v="£6 - £10"/>
    <n v="3037"/>
    <x v="4"/>
    <n v="0.2739545604214686"/>
    <n v="0.59170233783338821"/>
    <n v="8633.8518640030743"/>
    <n v="-10198.657600000002"/>
    <n v="-1564.805735996928"/>
    <n v="-0.18124074406708754"/>
    <n v="832.00000000000011"/>
    <n v="13"/>
  </r>
  <r>
    <m/>
    <n v="894205"/>
    <s v="Collar Top Charcoal Spot"/>
    <s v="Retail + Online"/>
    <x v="0"/>
    <s v="S/S 2020"/>
    <s v="BABY GIRLS JERSEY"/>
    <s v="£6- £8"/>
    <n v="7"/>
    <s v="£6 - £10"/>
    <n v="4271"/>
    <x v="6"/>
    <n v="0.63193631468040268"/>
    <n v="0.30999765862795603"/>
    <n v="12741.819951631498"/>
    <n v="-11244.216467999999"/>
    <n v="1497.6034836314993"/>
    <n v="0.11753450365147736"/>
    <n v="2699"/>
    <n v="13"/>
  </r>
  <r>
    <m/>
    <n v="933172"/>
    <s v="Collar Top White Printed"/>
    <s v="Retail + Online"/>
    <x v="0"/>
    <s v="S/S 2020"/>
    <s v="BABY GIRLS JERSEY"/>
    <s v="£5- £7"/>
    <n v="6"/>
    <s v="£6 - £10"/>
    <n v="4030"/>
    <x v="6"/>
    <n v="0.84838709677419355"/>
    <n v="9.1563275434243141E-2"/>
    <n v="12940.678810088579"/>
    <n v="-8247.15"/>
    <n v="4693.5288100885791"/>
    <n v="0.36269571936438871"/>
    <n v="3419"/>
    <n v="15"/>
  </r>
  <r>
    <m/>
    <n v="941674"/>
    <s v="SCATTER STAR LS TEE"/>
    <s v="Retail + Online"/>
    <x v="3"/>
    <s v="A/W 2019"/>
    <s v="OLDER GIRLS JERSEY"/>
    <s v="£10 - £13"/>
    <n v="11"/>
    <s v="£11 - £15"/>
    <n v="4941"/>
    <x v="8"/>
    <n v="0.61040275247925524"/>
    <n v="0.27221210281319563"/>
    <n v="24537.796821972304"/>
    <n v="-21209.83"/>
    <n v="3327.9668219723026"/>
    <n v="0.13562614631287043"/>
    <n v="3016"/>
    <n v="19"/>
  </r>
  <r>
    <m/>
    <n v="994179"/>
    <s v="Green Ditsy Tiered Dress"/>
    <s v="Online"/>
    <x v="5"/>
    <s v="S/S 2020"/>
    <s v="OLDER GIRLS WOVEN DRESSES"/>
    <s v="£15 - £20"/>
    <n v="17"/>
    <s v="£16 - £20"/>
    <n v="1036"/>
    <x v="2"/>
    <n v="0.81274131274131278"/>
    <n v="0.13513513513513509"/>
    <n v="9585.138638429391"/>
    <n v="-6952.4960168682364"/>
    <n v="2632.6426215611546"/>
    <n v="0.27465879429288426"/>
    <n v="842"/>
    <n v="15"/>
  </r>
  <r>
    <s v="ph7 "/>
    <n v="121288"/>
    <s v="Red Floral Tiered Dress"/>
    <s v="Retail + Online"/>
    <x v="3"/>
    <s v="S/S 2020"/>
    <s v="OLDER GIRLS WOVEN DRESSES"/>
    <s v="£13 - £18"/>
    <n v="14"/>
    <s v="£11 - £15"/>
    <n v="2120"/>
    <x v="3"/>
    <n v="0.73867924528301887"/>
    <n v="0.24716981132075466"/>
    <n v="17048.651329864562"/>
    <n v="-12257.001199999999"/>
    <n v="4791.6501298645635"/>
    <n v="0.28105743012474577"/>
    <n v="1566"/>
    <n v="22"/>
  </r>
  <r>
    <m/>
    <n v="230414"/>
    <s v="Charcoal T-Rex T-Shirt"/>
    <s v="Online"/>
    <x v="5"/>
    <s v="S/S 2020"/>
    <s v="OLDER BOYS JERSEY"/>
    <s v="£9 - £14"/>
    <n v="10"/>
    <s v="£6 - £10"/>
    <n v="2053"/>
    <x v="3"/>
    <n v="0.93521675596687781"/>
    <n v="5.1144666341938594E-2"/>
    <n v="13225.810351799395"/>
    <n v="-8651.0278215882372"/>
    <n v="4574.7825302111578"/>
    <n v="0.34589808930601751"/>
    <n v="1920.0000000000002"/>
    <n v="29"/>
  </r>
  <r>
    <m/>
    <n v="257808"/>
    <s v="Print Vibes Glow Splat T-Shirt "/>
    <s v="Online"/>
    <x v="5"/>
    <s v="A/W 2019"/>
    <s v="OLDER BOYS JERSEY"/>
    <s v="£10 - £15"/>
    <n v="11"/>
    <s v="£11 - £15"/>
    <n v="1092"/>
    <x v="2"/>
    <n v="0.97435897435897434"/>
    <n v="2.5641025641025661E-2"/>
    <n v="7618.2336755004462"/>
    <n v="-5150.9184588235294"/>
    <n v="2467.3152166769169"/>
    <n v="0.32386972122049507"/>
    <n v="1064"/>
    <n v="19"/>
  </r>
  <r>
    <m/>
    <n v="296294"/>
    <s v="Pink Button Down Dress"/>
    <s v="Online"/>
    <x v="3"/>
    <s v="S/S 2020"/>
    <s v="OLDER GIRLS WOVEN DRESSES"/>
    <s v="£12 - £15"/>
    <n v="13"/>
    <s v="£11 - £15"/>
    <n v="1256"/>
    <x v="2"/>
    <n v="0.86863057324840764"/>
    <n v="9.3949044585987296E-2"/>
    <n v="9989.0509593850711"/>
    <n v="-6520.2400000000007"/>
    <n v="3468.8109593850704"/>
    <n v="0.34726131376134367"/>
    <n v="1091"/>
    <n v="20"/>
  </r>
  <r>
    <m/>
    <n v="430037"/>
    <s v="Multi 3 Pack SS T-Shirts"/>
    <s v="Retail + Online"/>
    <x v="0"/>
    <s v="S/S 2020"/>
    <s v="OLDER GIRLS JERSEY"/>
    <s v="£10- £15"/>
    <n v="11"/>
    <s v="£11 - £15"/>
    <n v="1999"/>
    <x v="0"/>
    <n v="0.64932466233116548"/>
    <n v="0.30915457728864437"/>
    <n v="11385.893689415911"/>
    <n v="-6174.1873559999995"/>
    <n v="5211.7063334159111"/>
    <n v="0.45773361982648797"/>
    <n v="1297.9999999999998"/>
    <n v="18"/>
  </r>
  <r>
    <m/>
    <n v="575229"/>
    <s v="Animal Print Padded Jacket"/>
    <s v="Retail + Online"/>
    <x v="4"/>
    <s v="A/W 2019"/>
    <s v="BABY GIRLS JACKETS"/>
    <s v="£25 - £29"/>
    <n v="27"/>
    <s v="£26 - £30"/>
    <n v="2078"/>
    <x v="3"/>
    <n v="0.76275264677574595"/>
    <n v="0.16506256015399423"/>
    <n v="31066.256500618649"/>
    <n v="-23702.75"/>
    <n v="7363.5065006186487"/>
    <n v="0.23702587083422855"/>
    <n v="1585"/>
    <n v="36"/>
  </r>
  <r>
    <m/>
    <n v="598495"/>
    <s v="Multi 5 Pack T-Shirts "/>
    <s v="Online"/>
    <x v="0"/>
    <s v="S/S 2020"/>
    <s v="BABY GIRLS JERSEY"/>
    <s v="£18- £22"/>
    <n v="20"/>
    <s v="£16 - £20"/>
    <n v="2959"/>
    <x v="5"/>
    <n v="0.93004393376140593"/>
    <n v="6.6238594119634953E-2"/>
    <n v="35465.338832213194"/>
    <n v="-20297.869146491907"/>
    <n v="15167.469685721288"/>
    <n v="0.42767023198280185"/>
    <n v="2752"/>
    <n v="15"/>
  </r>
  <r>
    <m/>
    <n v="760512"/>
    <s v="Blue Stripe T-Shirt"/>
    <s v="Online"/>
    <x v="0"/>
    <s v="S/S 2020"/>
    <s v="OLDER GIRLS JERSEY"/>
    <s v="£4- £7"/>
    <n v="5"/>
    <s v="£1 - £5"/>
    <n v="1013"/>
    <x v="2"/>
    <n v="0.8282329713721619"/>
    <n v="0.15202369200394872"/>
    <n v="2986.7407175590183"/>
    <n v="-1700.3811599999999"/>
    <n v="1286.3595575590184"/>
    <n v="0.43069006626404616"/>
    <n v="839"/>
    <n v="22"/>
  </r>
  <r>
    <m/>
    <n v="771202"/>
    <s v="Orange T-Rex Graphic T-Shirt"/>
    <s v="Online"/>
    <x v="0"/>
    <s v="A/W 2019"/>
    <s v="OLDER BOYS JERSEY"/>
    <s v="£6 - £11"/>
    <n v="7"/>
    <s v="£6 - £10"/>
    <n v="2103"/>
    <x v="3"/>
    <n v="0.59296243461721354"/>
    <n v="0.38611507370423204"/>
    <n v="8224.3725714166594"/>
    <n v="-4475.2543999999998"/>
    <n v="3749.1181714166596"/>
    <n v="0.45585461247785725"/>
    <n v="1247"/>
    <n v="39"/>
  </r>
  <r>
    <m/>
    <n v="795627"/>
    <s v="Pink Animal AOP T-Shirt"/>
    <s v="Retail + Online"/>
    <x v="0"/>
    <s v="S/S 2020"/>
    <s v="OLDER GIRLS JERSEY"/>
    <s v="£4- £7"/>
    <n v="5"/>
    <s v="£1 - £5"/>
    <n v="4189"/>
    <x v="6"/>
    <n v="0.8901885891620912"/>
    <n v="9.7397947004058238E-2"/>
    <n v="11654.900729429015"/>
    <n v="-6860.8883799999994"/>
    <n v="4794.0123494290156"/>
    <n v="0.41133017438097724"/>
    <n v="3729"/>
    <n v="22"/>
  </r>
  <r>
    <m/>
    <n v="815870"/>
    <s v="Blue Skate Graphic T-Shirt"/>
    <s v="Online"/>
    <x v="0"/>
    <s v="A/W 2019"/>
    <s v="OLDER BOYS JERSEY"/>
    <s v="£6 - £11"/>
    <n v="7"/>
    <s v="£6 - £10"/>
    <n v="2101"/>
    <x v="3"/>
    <n v="0.77391718229414563"/>
    <n v="0.21085197524988097"/>
    <n v="8526.7985425509614"/>
    <n v="-4401.0429999999997"/>
    <n v="4125.7555425509618"/>
    <n v="0.48385751369196295"/>
    <n v="1626"/>
    <n v="39"/>
  </r>
  <r>
    <m/>
    <n v="856007"/>
    <s v="Lilac Floral Tiered Dress "/>
    <s v="Retail + Online"/>
    <x v="3"/>
    <s v="S/S 2020"/>
    <s v="OLDER GIRLS WOVEN DRESSES"/>
    <s v="£15 - £20"/>
    <n v="16"/>
    <s v="£16 - £20"/>
    <n v="3145"/>
    <x v="4"/>
    <n v="0.70206677265500783"/>
    <n v="0.27885532591414952"/>
    <n v="27939.736060862091"/>
    <n v="-20775.270400000001"/>
    <n v="7164.4656608620899"/>
    <n v="0.25642567436054109"/>
    <n v="2207.9999999999995"/>
    <n v="25"/>
  </r>
  <r>
    <m/>
    <n v="860650"/>
    <s v="Pink Corsage Dress"/>
    <s v="Retail + Online"/>
    <x v="3"/>
    <s v="S/S 2020"/>
    <s v="OLDER GIRLS WOVEN DRESSES"/>
    <s v="£20 - £25"/>
    <n v="21"/>
    <s v="£21 - £25"/>
    <n v="3091"/>
    <x v="4"/>
    <n v="0.4458104173406664"/>
    <n v="0.47525072791976708"/>
    <n v="32404.611046892274"/>
    <n v="-26841.644"/>
    <n v="5562.9670468922741"/>
    <n v="0.17167208206394391"/>
    <n v="1377.9999999999998"/>
    <n v="15"/>
  </r>
  <r>
    <m/>
    <n v="866599"/>
    <s v="Ecru Fruit Stripe T-Shirt "/>
    <s v="Online"/>
    <x v="1"/>
    <s v="S/S 2020"/>
    <s v="BABY BOYS JERSEY "/>
    <s v="£5 - £7"/>
    <n v="6"/>
    <s v="£6 - £10"/>
    <n v="3078"/>
    <x v="4"/>
    <n v="0.62605588044184546"/>
    <n v="0.32423651721897329"/>
    <n v="10375.135387735543"/>
    <n v="-7775.7210688836103"/>
    <n v="2599.4143188519329"/>
    <n v="0.25054268900670951"/>
    <n v="1927.0000000000002"/>
    <n v="17"/>
  </r>
  <r>
    <m/>
    <n v="870514"/>
    <s v="Blue T-Shirt"/>
    <s v="Online"/>
    <x v="0"/>
    <s v="S/S 2020"/>
    <s v="OLDER GIRLS JERSEY"/>
    <s v="£3.5- £6.5"/>
    <n v="4"/>
    <s v="£1 - £5"/>
    <n v="785"/>
    <x v="1"/>
    <n v="0.92611464968152868"/>
    <n v="5.8598726114649669E-2"/>
    <n v="2137.4663289208206"/>
    <n v="-1158.8689599999998"/>
    <n v="978.59736892082083"/>
    <n v="0.45783054248854627"/>
    <n v="727"/>
    <n v="20"/>
  </r>
  <r>
    <m/>
    <n v="890600"/>
    <s v="Dalmatian T-Shirt"/>
    <s v="Online"/>
    <x v="0"/>
    <s v="S/S 2020"/>
    <s v="OLDER GIRLS JERSEY"/>
    <s v="£4- £7"/>
    <n v="5"/>
    <s v="£1 - £5"/>
    <n v="1038"/>
    <x v="2"/>
    <n v="0.98265895953757232"/>
    <n v="1.0597302504816941E-2"/>
    <n v="3166.0850941814424"/>
    <n v="-1784.1212600000001"/>
    <n v="1381.9638341814423"/>
    <n v="0.43648979514833108"/>
    <n v="1020.0000000000001"/>
    <n v="22"/>
  </r>
  <r>
    <m/>
    <n v="996592"/>
    <s v="Turquoise AOP Dress"/>
    <s v="Retail + Online"/>
    <x v="0"/>
    <s v="S/S 2020"/>
    <s v="BABY GIRLS JERSEY"/>
    <s v="£6- £8"/>
    <n v="7"/>
    <s v="£6 - £10"/>
    <n v="5505"/>
    <x v="10"/>
    <n v="0.82742960944595823"/>
    <n v="0.16457765667574931"/>
    <n v="20121.770572289479"/>
    <n v="-14852.122143870471"/>
    <n v="5269.6484284190083"/>
    <n v="0.2618879093908395"/>
    <n v="4555"/>
    <n v="23"/>
  </r>
  <r>
    <s v="ph8 "/>
    <n v="212064"/>
    <s v="Navy Tie Back Jumpsuit"/>
    <s v="Retail + Online"/>
    <x v="1"/>
    <s v="S/S 2020"/>
    <s v="OLDER GIRLS WOVEN DRESSES"/>
    <s v="£17 - £22"/>
    <n v="19"/>
    <s v="£16 - £20"/>
    <n v="2626"/>
    <x v="5"/>
    <n v="0.71820258948971816"/>
    <n v="0.15308453922315313"/>
    <n v="25220.349573372485"/>
    <n v="-20122.733309580362"/>
    <n v="5097.6162637921225"/>
    <n v="0.20212314063934148"/>
    <n v="1885.9999999999998"/>
    <n v="15"/>
  </r>
  <r>
    <m/>
    <n v="223057"/>
    <s v="Blue Jumpsuit "/>
    <s v="Retail + Online"/>
    <x v="3"/>
    <s v="S/S 2020"/>
    <s v="OLDER GIRLS WOVEN DRESSES"/>
    <s v="£16 - £21"/>
    <n v="17"/>
    <s v="£16 - £20"/>
    <n v="1666"/>
    <x v="0"/>
    <n v="0.57442977190876343"/>
    <n v="0.18247298919567834"/>
    <n v="12422.650369053366"/>
    <n v="-12003.82"/>
    <n v="418.83036905336667"/>
    <n v="3.3715057303450653E-2"/>
    <n v="956.99999999999989"/>
    <n v="29"/>
  </r>
  <r>
    <m/>
    <n v="239040"/>
    <s v="Waterproof Jacket "/>
    <s v="Retail + Online"/>
    <x v="6"/>
    <s v="S/S 2020"/>
    <s v="Older Boys Jackets"/>
    <s v="£34 - £40"/>
    <n v="35"/>
    <s v="£31 - £35"/>
    <n v="5252"/>
    <x v="7"/>
    <n v="0.81702208682406696"/>
    <n v="8.035034272658037E-2"/>
    <n v="102549.99350042145"/>
    <n v="-86132.01"/>
    <n v="16417.983500421455"/>
    <n v="0.16009736266198771"/>
    <n v="4291"/>
    <n v="27"/>
  </r>
  <r>
    <m/>
    <n v="248869"/>
    <s v="White T-Rex Print T-Shirt"/>
    <s v="Online"/>
    <x v="5"/>
    <s v="S/S 2020"/>
    <s v="OLDER BOYS JERSEY"/>
    <s v="£8 - £13"/>
    <n v="9"/>
    <s v="£6 - £10"/>
    <n v="2057"/>
    <x v="3"/>
    <n v="0.79290228488089454"/>
    <n v="0.16480311132717551"/>
    <n v="10576.664881729568"/>
    <n v="-7606.5723699999999"/>
    <n v="2970.0925117295683"/>
    <n v="0.28081560160426283"/>
    <n v="1631"/>
    <n v="39"/>
  </r>
  <r>
    <m/>
    <n v="256416"/>
    <s v="Ochre Jumpsuit "/>
    <s v="Retail + Online"/>
    <x v="3"/>
    <s v="S/S 2020"/>
    <s v="OLDER GIRLS WOVEN DRESSES"/>
    <s v="£16 - £21"/>
    <n v="17"/>
    <s v="£16 - £20"/>
    <n v="1448"/>
    <x v="2"/>
    <n v="0.69198895027624308"/>
    <n v="0.17196132596685088"/>
    <n v="12620.72786982204"/>
    <n v="-10439.42"/>
    <n v="2181.3078698220397"/>
    <n v="0.17283534613228274"/>
    <n v="1002"/>
    <n v="30"/>
  </r>
  <r>
    <m/>
    <n v="266851"/>
    <s v="Grey Animal Print Dress"/>
    <s v="Retail + Online"/>
    <x v="3"/>
    <s v="S/S 2020"/>
    <s v="OLDER GIRLS JERSEY"/>
    <s v="£18 - £22"/>
    <n v="19"/>
    <s v="£16 - £20"/>
    <n v="6263"/>
    <x v="11"/>
    <n v="0.80760019160146901"/>
    <n v="0.15168449624780456"/>
    <n v="68576.698709755845"/>
    <n v="-48340.376400000001"/>
    <n v="20236.322309755844"/>
    <n v="0.29509035416540091"/>
    <n v="5058"/>
    <n v="26"/>
  </r>
  <r>
    <m/>
    <n v="484615"/>
    <s v="Leopard 3 Pack Rib T-Shirts"/>
    <s v="Retail + Online"/>
    <x v="0"/>
    <s v="S/S 2020"/>
    <s v="BABY GIRLS JERSEY"/>
    <s v="£14- £16"/>
    <n v="15"/>
    <s v="£11 - £15"/>
    <n v="5261"/>
    <x v="7"/>
    <n v="0.88329214978141035"/>
    <n v="8.42045238547805E-2"/>
    <n v="45998.853205987034"/>
    <n v="-31655.745277563608"/>
    <n v="14343.107928423426"/>
    <n v="0.31181446772582977"/>
    <n v="4647"/>
    <n v="27"/>
  </r>
  <r>
    <m/>
    <n v="651628"/>
    <s v="Black Floral Tiered Dress"/>
    <s v="Retail + Online"/>
    <x v="3"/>
    <s v="S/S 2020"/>
    <s v="OLDER GIRLS WOVEN DRESSES"/>
    <s v="£13 - £18"/>
    <n v="14"/>
    <s v="£11 - £15"/>
    <n v="2959"/>
    <x v="5"/>
    <n v="0.74417032781345049"/>
    <n v="0.18418384589388304"/>
    <n v="22630.418917418821"/>
    <n v="-17102.305200000003"/>
    <n v="5528.1137174188189"/>
    <n v="0.24427801083097864"/>
    <n v="2202"/>
    <n v="28"/>
  </r>
  <r>
    <m/>
    <n v="854064"/>
    <s v="Black Tiered Dress"/>
    <s v="Retail + Online"/>
    <x v="3"/>
    <s v="S/S 2020"/>
    <s v="OLDER GIRLS WOVEN DRESSES"/>
    <s v="£18 - £23"/>
    <n v="19"/>
    <s v="£16 - £20"/>
    <n v="2043"/>
    <x v="3"/>
    <n v="0.81106216348507099"/>
    <n v="0.12922173274596183"/>
    <n v="21541.033966605733"/>
    <n v="-15949.5344"/>
    <n v="5591.499566605733"/>
    <n v="0.25957433497732874"/>
    <n v="1657"/>
    <n v="25"/>
  </r>
  <r>
    <m/>
    <n v="898100"/>
    <s v="Multi 3 Pack Leggings"/>
    <s v="Retail + Online"/>
    <x v="0"/>
    <s v="S/S 2020"/>
    <s v="BABY GIRLS JERSEY"/>
    <s v="£14- £18"/>
    <n v="16"/>
    <s v="£16 - £20"/>
    <n v="2828"/>
    <x v="5"/>
    <n v="0.7347949080622348"/>
    <n v="0.20438472418670439"/>
    <n v="24859.354945127059"/>
    <n v="-16131.277835999999"/>
    <n v="8728.0771091270599"/>
    <n v="0.35109829391763608"/>
    <n v="2078"/>
    <n v="16"/>
  </r>
  <r>
    <m/>
    <n v="905408"/>
    <s v="White Apple All Over Print Top"/>
    <s v="Retail + Online"/>
    <x v="0"/>
    <s v="A/W 2019"/>
    <s v="BABY GIRLS JERSEY"/>
    <s v="£5- £7"/>
    <n v="6"/>
    <s v="£6 - £10"/>
    <n v="4151"/>
    <x v="6"/>
    <n v="0.53119730185497471"/>
    <n v="0.20236087689713322"/>
    <n v="9792.540883403979"/>
    <n v="-8464.7005349999999"/>
    <n v="1327.8403484039791"/>
    <n v="0.13559712072832411"/>
    <n v="2205"/>
    <n v="41"/>
  </r>
  <r>
    <m/>
    <n v="949727"/>
    <s v="Black Corsage Dress "/>
    <s v="Retail + Online"/>
    <x v="3"/>
    <s v="A/W 2019"/>
    <s v="BABY GIRLS WOVEN DRESSES"/>
    <s v="£14 - £16"/>
    <n v="15"/>
    <s v="£11 - £15"/>
    <n v="2961"/>
    <x v="5"/>
    <n v="0.72205336035123269"/>
    <n v="0"/>
    <n v="20406.282766539047"/>
    <n v="-17650.05"/>
    <n v="2756.2327665390476"/>
    <n v="0.13506785131187865"/>
    <n v="2138"/>
    <n v="46"/>
  </r>
  <r>
    <m/>
    <n v="974603"/>
    <s v="Animal Print Tiered Dress"/>
    <s v="Retail + Online"/>
    <x v="3"/>
    <s v="S/S 2020"/>
    <s v="OLDER GIRLS WOVEN DRESSES"/>
    <s v="£15 - £20"/>
    <n v="16"/>
    <s v="£16 - £20"/>
    <n v="2098"/>
    <x v="3"/>
    <n v="0.67445185891325066"/>
    <n v="0.24499523355576747"/>
    <n v="17487.020465019348"/>
    <n v="-14745.326959999999"/>
    <n v="2741.6935050193497"/>
    <n v="0.15678448541326828"/>
    <n v="1414.9999999999998"/>
    <n v="28"/>
  </r>
  <r>
    <m/>
    <m/>
    <m/>
    <m/>
    <x v="7"/>
    <m/>
    <m/>
    <m/>
    <m/>
    <m/>
    <m/>
    <x v="12"/>
    <m/>
    <m/>
    <m/>
    <m/>
    <m/>
    <m/>
    <m/>
    <m/>
  </r>
  <r>
    <m/>
    <m/>
    <m/>
    <m/>
    <x v="7"/>
    <m/>
    <m/>
    <m/>
    <m/>
    <m/>
    <m/>
    <x v="12"/>
    <m/>
    <m/>
    <m/>
    <m/>
    <m/>
    <m/>
    <m/>
    <m/>
  </r>
  <r>
    <m/>
    <s v="Total items:"/>
    <n v="121"/>
    <m/>
    <x v="7"/>
    <m/>
    <m/>
    <m/>
    <m/>
    <m/>
    <n v="309338"/>
    <x v="12"/>
    <m/>
    <m/>
    <n v="2011563.815041404"/>
    <n v="-1541320.8633932201"/>
    <n v="470242.95164818381"/>
    <n v="0.23376984022677144"/>
    <n v="219126"/>
    <m/>
  </r>
  <r>
    <m/>
    <m/>
    <m/>
    <m/>
    <x v="7"/>
    <m/>
    <m/>
    <m/>
    <m/>
    <m/>
    <m/>
    <x v="12"/>
    <m/>
    <m/>
    <m/>
    <m/>
    <m/>
    <m/>
    <m/>
    <m/>
  </r>
  <r>
    <m/>
    <m/>
    <m/>
    <m/>
    <x v="7"/>
    <m/>
    <m/>
    <m/>
    <m/>
    <m/>
    <m/>
    <x v="12"/>
    <m/>
    <m/>
    <m/>
    <m/>
    <m/>
    <m/>
    <m/>
    <m/>
  </r>
  <r>
    <m/>
    <m/>
    <m/>
    <m/>
    <x v="7"/>
    <m/>
    <m/>
    <m/>
    <m/>
    <m/>
    <m/>
    <x v="12"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7">
  <r>
    <s v="ph2 "/>
    <n v="300629"/>
    <s v="Its All Good T-shirt"/>
    <s v="Online"/>
    <x v="0"/>
    <s v="S/S 2019"/>
    <s v="BABY BOYS JERSEY "/>
    <s v="£4 - £6"/>
    <n v="5"/>
    <x v="0"/>
    <n v="1957"/>
    <s v="1,501-2,000"/>
    <n v="0.79253960143076141"/>
    <n v="0.19468574348492584"/>
    <n v="6142.1136000000006"/>
    <n v="-3728.57"/>
    <n v="2413.5436000000004"/>
    <n v="0.39295000991189744"/>
    <n v="1551"/>
    <n v="9"/>
  </r>
  <r>
    <m/>
    <n v="341585"/>
    <s v="Blue Snow Way Tee"/>
    <s v="Online"/>
    <x v="0"/>
    <s v="S/S 2019"/>
    <s v="OLDER BOYS JERSEY"/>
    <s v="£6 - £11"/>
    <n v="7"/>
    <x v="1"/>
    <n v="1998"/>
    <s v="1,501-2,000"/>
    <n v="0.23623623623623624"/>
    <n v="0.71271271271271275"/>
    <n v="6167.3396346188902"/>
    <n v="-5970.75"/>
    <n v="196.58963461889016"/>
    <n v="3.1875921591115422E-2"/>
    <n v="472"/>
    <n v="16"/>
  </r>
  <r>
    <m/>
    <n v="348542"/>
    <s v="White Tiger print Tee"/>
    <s v="Online"/>
    <x v="1"/>
    <s v="A/W 2018"/>
    <s v="OLDER BOYS JERSEY"/>
    <s v="£6 - £11"/>
    <n v="7"/>
    <x v="1"/>
    <n v="906"/>
    <s v="501-1,000"/>
    <n v="0.9701986754966887"/>
    <n v="2.5386313465783683E-2"/>
    <n v="4358.4517794738395"/>
    <n v="-2968.91"/>
    <n v="1389.5417794738396"/>
    <n v="0.31881545323454002"/>
    <n v="879"/>
    <n v="18"/>
  </r>
  <r>
    <m/>
    <n v="620698"/>
    <s v="Green Surfboard t-shirt"/>
    <s v="Online"/>
    <x v="2"/>
    <s v="S/S 2019"/>
    <s v="OLDER BOYS JERSEY"/>
    <s v="£6 - £11"/>
    <n v="8"/>
    <x v="1"/>
    <n v="862"/>
    <s v="501-1,000"/>
    <n v="0.80626450116009285"/>
    <n v="0.13225058004640367"/>
    <n v="4032.9495407743261"/>
    <n v="-3258.8"/>
    <n v="774.14954077432594"/>
    <n v="0.19195616829505119"/>
    <n v="695"/>
    <n v="9"/>
  </r>
  <r>
    <m/>
    <n v="915910"/>
    <s v="Ochre Cactus Print Tee"/>
    <s v="Online"/>
    <x v="1"/>
    <s v="A/W 2018"/>
    <s v="OLDER BOYS JERSEY"/>
    <s v="£6 - £11"/>
    <n v="7"/>
    <x v="1"/>
    <n v="1004"/>
    <s v="1,001-1,500"/>
    <n v="0.95318725099601598"/>
    <n v="3.3864541832669293E-2"/>
    <n v="4823.7386752409639"/>
    <n v="-3313.16"/>
    <n v="1510.578675240964"/>
    <n v="0.31315516385545178"/>
    <n v="957"/>
    <n v="18"/>
  </r>
  <r>
    <s v="ph3 "/>
    <n v="108731"/>
    <s v="Coral Hawian Tee"/>
    <s v="Online"/>
    <x v="0"/>
    <s v="S/S 2019"/>
    <s v="OLDER BOYS JERSEY"/>
    <s v="£6 - £11"/>
    <n v="7"/>
    <x v="1"/>
    <n v="1998"/>
    <s v="1,501-2,000"/>
    <n v="0.66966966966966968"/>
    <n v="0.30980980980980977"/>
    <n v="8511.899053395724"/>
    <n v="-5532.65"/>
    <n v="2979.2490533957243"/>
    <n v="0.35000991373448997"/>
    <n v="1338"/>
    <n v="32"/>
  </r>
  <r>
    <m/>
    <n v="308251"/>
    <s v="White Croc LS T-shirt"/>
    <s v="Online"/>
    <x v="0"/>
    <s v="S/S 2019"/>
    <s v="BABY BOYS JERSEY "/>
    <s v="£5 - £7"/>
    <n v="6"/>
    <x v="1"/>
    <n v="2062"/>
    <s v="2,001-2,500"/>
    <n v="0.97866149369544131"/>
    <n v="1.3094083414161073E-2"/>
    <n v="7793.9974499999998"/>
    <n v="-4183.01"/>
    <n v="3610.9874499999996"/>
    <n v="0.46330364786044415"/>
    <n v="2018"/>
    <n v="21"/>
  </r>
  <r>
    <m/>
    <n v="309621"/>
    <s v="Red Look Sharp Tee"/>
    <s v="Retail + Online"/>
    <x v="0"/>
    <s v="S/S 2019"/>
    <s v="BABY BOYS JERSEY "/>
    <s v="£4 - £6"/>
    <n v="5"/>
    <x v="0"/>
    <n v="1944"/>
    <s v="1,501-2,000"/>
    <n v="0.97222222222222221"/>
    <n v="0"/>
    <n v="6138.8985000000002"/>
    <n v="-3702.7"/>
    <n v="2436.1985000000004"/>
    <n v="0.39684619317292841"/>
    <n v="1890"/>
    <n v="31"/>
  </r>
  <r>
    <m/>
    <m/>
    <s v="Red Look Sharp Tee (repeat)"/>
    <s v="Retail + Online"/>
    <x v="0"/>
    <s v="S/S 2019"/>
    <s v="BABY BOYS JERSEY "/>
    <s v="£4 - £6"/>
    <n v="5"/>
    <x v="0"/>
    <n v="2048"/>
    <s v="2,001-2,500"/>
    <n v="0.82177734375"/>
    <n v="0.134765625"/>
    <n v="6005.5232147058823"/>
    <n v="-3578.07"/>
    <n v="2427.4532147058821"/>
    <n v="0.40420345204256536"/>
    <n v="1683"/>
    <n v="10"/>
  </r>
  <r>
    <m/>
    <n v="314421"/>
    <s v="Red Skate Sweat Top"/>
    <s v="Online"/>
    <x v="0"/>
    <s v="S/S 2019"/>
    <s v="OLDER BOYS JERSEY"/>
    <s v="£8 - £13"/>
    <n v="9"/>
    <x v="1"/>
    <n v="3059"/>
    <s v="3,001-3,500"/>
    <n v="0.57796665576985939"/>
    <n v="0.40863027133050023"/>
    <n v="15536.7518238168"/>
    <n v="-12292.9"/>
    <n v="3243.8518238167999"/>
    <n v="0.20878571406696428"/>
    <n v="1768"/>
    <n v="23"/>
  </r>
  <r>
    <m/>
    <n v="331351"/>
    <s v="Yellow Make it Snappy Set"/>
    <s v="Online"/>
    <x v="1"/>
    <s v="S/S 2019"/>
    <s v="BABY BOYS JERSEY "/>
    <s v="£12 - £16"/>
    <n v="14"/>
    <x v="2"/>
    <n v="1700"/>
    <s v="1,501-2,000"/>
    <n v="0.78941176470588237"/>
    <n v="0.19470588235294117"/>
    <n v="14678.324150000002"/>
    <n v="-10767.42"/>
    <n v="3910.9041500000021"/>
    <n v="0.26644078097975521"/>
    <n v="1342"/>
    <n v="21"/>
  </r>
  <r>
    <m/>
    <n v="346456"/>
    <s v="Pale Blue Gingham Shirt"/>
    <s v="Online"/>
    <x v="0"/>
    <s v="S/S 2019"/>
    <s v="OLDER BOYS WOVEN SHIRTS"/>
    <s v="£13 - £18"/>
    <n v="15"/>
    <x v="2"/>
    <n v="1048"/>
    <s v="1,001-1,500"/>
    <n v="0.55534351145038163"/>
    <n v="0.4169847328244275"/>
    <n v="8013.3482816592905"/>
    <n v="-6327.69"/>
    <n v="1685.6582816592909"/>
    <n v="0.21035629831756777"/>
    <n v="582"/>
    <n v="33"/>
  </r>
  <r>
    <m/>
    <n v="533376"/>
    <s v="Pink Tiger Print Set"/>
    <s v="Online"/>
    <x v="1"/>
    <s v="S/S 2019"/>
    <s v="BABY GIRLS JERSEY"/>
    <s v="£12 - £16"/>
    <n v="13"/>
    <x v="2"/>
    <n v="1541"/>
    <s v="1,501-2,000"/>
    <n v="0.83582089552238814"/>
    <n v="8.5658663205710472E-2"/>
    <n v="11650.874050000002"/>
    <n v="-9392.14"/>
    <n v="2258.7340500000028"/>
    <n v="0.19386820596519988"/>
    <n v="1288.0000000000002"/>
    <n v="21"/>
  </r>
  <r>
    <m/>
    <n v="607770"/>
    <s v="Yellow Joggers Planet Set"/>
    <s v="Online"/>
    <x v="1"/>
    <s v="S/S 2019"/>
    <s v="BABY GIRLS JERSEY"/>
    <s v="£12 - £16"/>
    <n v="14"/>
    <x v="2"/>
    <n v="1542"/>
    <s v="1,501-2,000"/>
    <n v="0.85214007782101164"/>
    <n v="9.4033722438391698E-2"/>
    <n v="12426.170099999999"/>
    <n v="-9390.4399999999987"/>
    <n v="3035.7301000000007"/>
    <n v="0.24430134752460864"/>
    <n v="1314"/>
    <n v="21"/>
  </r>
  <r>
    <m/>
    <n v="610680"/>
    <s v="Grey Dino Sweat Top"/>
    <s v="Online"/>
    <x v="0"/>
    <s v="S/S 2019"/>
    <s v="OLDER BOYS JERSEY"/>
    <s v="£8 - £13"/>
    <n v="9"/>
    <x v="1"/>
    <n v="3115"/>
    <s v="3,001-3,500"/>
    <n v="0.80674157303370797"/>
    <n v="0.18683788121990363"/>
    <n v="17363.128045370824"/>
    <n v="-12539.25"/>
    <n v="4823.8780453708241"/>
    <n v="0.27782309919996911"/>
    <n v="2513.0000000000005"/>
    <n v="23"/>
  </r>
  <r>
    <m/>
    <n v="624836"/>
    <s v="Car Print T-shirt"/>
    <s v="Online"/>
    <x v="0"/>
    <s v="S/S 2019"/>
    <s v="BABY BOYS JERSEY "/>
    <s v="£5 - £7"/>
    <n v="6"/>
    <x v="1"/>
    <n v="2101"/>
    <s v="2,001-2,500"/>
    <n v="0.9757258448357925"/>
    <n v="0"/>
    <n v="8288.6521500000017"/>
    <n v="-4668.29"/>
    <n v="3620.3621500000017"/>
    <n v="0.43678538856284382"/>
    <n v="2050"/>
    <n v="25"/>
  </r>
  <r>
    <m/>
    <m/>
    <s v="Car Print T-shirt (repeat)"/>
    <s v="Online"/>
    <x v="0"/>
    <s v="S/S 2019"/>
    <s v="BABY BOYS JERSEY "/>
    <s v="£5 - £7"/>
    <n v="6"/>
    <x v="1"/>
    <n v="3140"/>
    <s v="3,001-3,500"/>
    <n v="0.94585987261146487"/>
    <n v="2.3566878980891826E-2"/>
    <n v="12342.324500000001"/>
    <n v="-6549.16"/>
    <n v="5793.1645000000008"/>
    <n v="0.46937386065323439"/>
    <n v="2969.9999999999995"/>
    <n v="10"/>
  </r>
  <r>
    <m/>
    <n v="632600"/>
    <s v="Blue You can Joggers Set"/>
    <s v="Online"/>
    <x v="1"/>
    <s v="S/S 2019"/>
    <s v="BABY GIRLS JERSEY"/>
    <s v="£12 - £16"/>
    <n v="14"/>
    <x v="2"/>
    <n v="1544"/>
    <s v="1,501-2,000"/>
    <n v="0.79857512953367871"/>
    <n v="0.16709844559585496"/>
    <n v="12483.937036099733"/>
    <n v="-9473.48"/>
    <n v="3010.4570360997332"/>
    <n v="0.24114644501926041"/>
    <n v="1233"/>
    <n v="21"/>
  </r>
  <r>
    <m/>
    <n v="644412"/>
    <s v="Navy Animal Crew"/>
    <s v="Retail + Online"/>
    <x v="0"/>
    <s v="A/W 2018"/>
    <s v="OLDER GIRLS JERSEY"/>
    <s v="£11 - £16"/>
    <n v="12"/>
    <x v="2"/>
    <n v="2938"/>
    <s v="2,501-3,000"/>
    <n v="0.6269571136827774"/>
    <n v="0.37031994554118453"/>
    <n v="19819.923278337988"/>
    <n v="-16149.919999999998"/>
    <n v="3670.0032783379902"/>
    <n v="0.18516738066030194"/>
    <n v="1842"/>
    <n v="23"/>
  </r>
  <r>
    <m/>
    <n v="645203"/>
    <s v="Indigo Gingham Shirt"/>
    <s v="Online"/>
    <x v="0"/>
    <s v="S/S 2019"/>
    <s v="OLDER BOYS WOVEN SHIRTS"/>
    <s v="£13 - £18"/>
    <n v="15"/>
    <x v="2"/>
    <n v="1009"/>
    <s v="1,001-1,500"/>
    <n v="0.4311199207135778"/>
    <n v="0.55203171456888001"/>
    <n v="7396.0901866846079"/>
    <n v="-6091.89"/>
    <n v="1304.2001866846076"/>
    <n v="0.17633643638264396"/>
    <n v="435"/>
    <n v="30"/>
  </r>
  <r>
    <s v="ph4 "/>
    <n v="168439"/>
    <s v="Grey Sequin Heart t-shirt"/>
    <s v="Retail + Online"/>
    <x v="1"/>
    <s v="S/S 2019"/>
    <s v="OLDER GIRLS JERSEY"/>
    <s v="£9 - £12"/>
    <n v="10"/>
    <x v="1"/>
    <n v="4012"/>
    <s v="4,001-4,500"/>
    <n v="0.68295114656031908"/>
    <n v="0.30957128614157525"/>
    <n v="22408.947318632854"/>
    <n v="-15430.3"/>
    <n v="6978.6473186328549"/>
    <n v="0.31142236265735551"/>
    <n v="2740"/>
    <n v="11"/>
  </r>
  <r>
    <m/>
    <n v="329849"/>
    <s v="White Broderie Sundress"/>
    <s v="Retail + Online"/>
    <x v="1"/>
    <s v="S/S 2019"/>
    <s v="OLDER GIRLS WOVEN DRESSES"/>
    <s v="£20 - £26"/>
    <n v="23"/>
    <x v="3"/>
    <n v="2002"/>
    <s v="2,001-2,500"/>
    <n v="0.71528471528471527"/>
    <n v="0.27772227772227775"/>
    <n v="26279.490535900859"/>
    <n v="-19082.740000000002"/>
    <n v="7196.7505359008574"/>
    <n v="0.27385426388191408"/>
    <n v="1432"/>
    <n v="18"/>
  </r>
  <r>
    <m/>
    <n v="332258"/>
    <s v="Pink Animal Crew"/>
    <s v="Retail + Online"/>
    <x v="0"/>
    <s v="S/S 2019"/>
    <s v="OLDER GIRLS JERSEY"/>
    <s v="£11 - £16"/>
    <n v="12"/>
    <x v="2"/>
    <n v="2938"/>
    <s v="2,501-3,000"/>
    <n v="0.6933287950987066"/>
    <n v="0.30122532334921714"/>
    <n v="19865.756866032621"/>
    <n v="-13386.68"/>
    <n v="6479.0768660326212"/>
    <n v="0.32614296599546344"/>
    <n v="2037"/>
    <n v="27"/>
  </r>
  <r>
    <m/>
    <n v="335769"/>
    <s v="Blue Stripe Sundress"/>
    <s v="Retail + Online"/>
    <x v="1"/>
    <s v="S/S 2019"/>
    <s v="OLDER GIRLS WOVEN DRESSES"/>
    <s v="£14 - £19"/>
    <n v="16"/>
    <x v="4"/>
    <n v="1920"/>
    <s v="1,501-2,000"/>
    <n v="0.36250000000000004"/>
    <n v="0.62656249999999991"/>
    <n v="13717.595452356791"/>
    <n v="-12835.63"/>
    <n v="881.9654523567915"/>
    <n v="6.4294464392100362E-2"/>
    <n v="696.00000000000011"/>
    <n v="17"/>
  </r>
  <r>
    <m/>
    <n v="346011"/>
    <s v="Denim Tencel® Sundress"/>
    <s v="Retail + Online"/>
    <x v="1"/>
    <s v="S/S 2019"/>
    <s v="OLDER GIRLS WOVEN DRESSES"/>
    <s v="£15 - £20"/>
    <n v="17"/>
    <x v="4"/>
    <n v="1755"/>
    <s v="1,501-2,000"/>
    <n v="0.38119658119658117"/>
    <n v="0.59316239316239316"/>
    <n v="13438.746890396196"/>
    <n v="-12119.029999999999"/>
    <n v="1319.7168903961974"/>
    <n v="9.8202377138251917E-2"/>
    <n v="669"/>
    <n v="18"/>
  </r>
  <r>
    <m/>
    <n v="531476"/>
    <s v="Khaki Awesome T-Shirt"/>
    <s v="Online"/>
    <x v="1"/>
    <s v="S/S 2019"/>
    <s v="BABY BOYS JERSEY "/>
    <s v="£6 - £8"/>
    <n v="7"/>
    <x v="1"/>
    <n v="1068"/>
    <s v="1,001-1,500"/>
    <n v="0.76872659176029967"/>
    <n v="0.20692883895131087"/>
    <n v="4306.2874768907577"/>
    <n v="-3270.06"/>
    <n v="1036.2274768907578"/>
    <n v="0.24063128215465512"/>
    <n v="821"/>
    <n v="15"/>
  </r>
  <r>
    <m/>
    <n v="538938"/>
    <s v="Blue Animal Tea dress"/>
    <s v="Retail + Online"/>
    <x v="3"/>
    <s v="S/S 2019"/>
    <s v="OLDER GIRLS WOVEN DRESSES"/>
    <s v="£14 - £19"/>
    <n v="16"/>
    <x v="4"/>
    <n v="1932"/>
    <s v="1,501-2,000"/>
    <n v="0.65269151138716364"/>
    <n v="0.35300207039337472"/>
    <n v="17270.562262037241"/>
    <n v="-13197.18"/>
    <n v="4073.3822620372412"/>
    <n v="0.2358569570714569"/>
    <n v="1261.0000000000002"/>
    <n v="17"/>
  </r>
  <r>
    <m/>
    <n v="540495"/>
    <s v="Ochre Print Tiered Dress"/>
    <s v="Retail + Online"/>
    <x v="3"/>
    <s v="S/S 2019"/>
    <s v="OLDER GIRLS WOVEN DRESSES"/>
    <s v="£15 - £20"/>
    <n v="17"/>
    <x v="4"/>
    <n v="993"/>
    <s v="501-1,000"/>
    <n v="0.64451158106747231"/>
    <n v="0.34340382678751258"/>
    <n v="9265.8202659989238"/>
    <n v="-7259.54"/>
    <n v="2006.2802659989238"/>
    <n v="0.2165248416657726"/>
    <n v="640"/>
    <n v="16"/>
  </r>
  <r>
    <m/>
    <n v="558864"/>
    <s v="Pink Tie Dye Dress"/>
    <s v="Retail + Online"/>
    <x v="3"/>
    <s v="A/W 2019"/>
    <s v="OLDER GIRLS WOVEN DRESSES"/>
    <s v="£12 - £17"/>
    <n v="13"/>
    <x v="2"/>
    <n v="1830"/>
    <s v="1,501-2,000"/>
    <n v="0.35628415300546451"/>
    <n v="0.63114754098360648"/>
    <n v="11715.714486812092"/>
    <n v="-9103.11"/>
    <n v="2612.6044868120916"/>
    <n v="0.22300001333704361"/>
    <n v="652"/>
    <n v="10"/>
  </r>
  <r>
    <m/>
    <n v="563636"/>
    <s v="Blue Print Floral Smocked Dress"/>
    <s v="Retail + Online"/>
    <x v="3"/>
    <s v="S/S 2019"/>
    <s v="OLDER GIRLS WOVEN DRESSES"/>
    <s v="£16 - £21"/>
    <n v="18"/>
    <x v="4"/>
    <n v="1017"/>
    <s v="1,001-1,500"/>
    <n v="0.96558505408062933"/>
    <n v="6.391347099311695E-2"/>
    <n v="11994.132592235026"/>
    <n v="-7763.91"/>
    <n v="4230.2225922350262"/>
    <n v="0.35269099784453461"/>
    <n v="982"/>
    <n v="17"/>
  </r>
  <r>
    <m/>
    <n v="566057"/>
    <s v="Grey Print Floral Tiered Dress"/>
    <s v="Retail + Online"/>
    <x v="3"/>
    <s v="S/S 2019"/>
    <s v="OLDER GIRLS WOVEN DRESSES"/>
    <s v="£15 - £20"/>
    <n v="17"/>
    <x v="4"/>
    <n v="972"/>
    <s v="501-1,000"/>
    <n v="0.88888888888888895"/>
    <n v="0.12448559670781878"/>
    <n v="10191.06326890584"/>
    <n v="-7107.88"/>
    <n v="3083.1832689058401"/>
    <n v="0.30253793814753394"/>
    <n v="864.00000000000011"/>
    <n v="14"/>
  </r>
  <r>
    <m/>
    <n v="567315"/>
    <s v="Khaki Dino t-shirt"/>
    <s v="Online"/>
    <x v="0"/>
    <s v="S/S 2019"/>
    <s v="OLDER BOYS JERSEY"/>
    <s v="£6 - £11"/>
    <n v="7"/>
    <x v="1"/>
    <n v="2080"/>
    <s v="2,001-2,500"/>
    <n v="0.96442307692307694"/>
    <n v="2.6442307692307709E-2"/>
    <n v="9481.9860097474429"/>
    <n v="-4924.07"/>
    <n v="4557.9160097474432"/>
    <n v="0.48069212558022384"/>
    <n v="2006"/>
    <n v="14"/>
  </r>
  <r>
    <m/>
    <n v="594098"/>
    <s v="Multi Smile Stripe Dress"/>
    <s v="Online"/>
    <x v="1"/>
    <s v="S/S 2019"/>
    <s v="BABY GIRLS WOVEN DRESSES"/>
    <s v="£12 - £14"/>
    <n v="13"/>
    <x v="2"/>
    <n v="1994"/>
    <s v="1,501-2,000"/>
    <n v="0.83149448345035104"/>
    <n v="1.8555667001002973E-2"/>
    <n v="14130.629349999999"/>
    <n v="-11174.1"/>
    <n v="2956.5293499999989"/>
    <n v="0.20922842689947133"/>
    <n v="1658"/>
    <n v="17"/>
  </r>
  <r>
    <m/>
    <n v="625592"/>
    <s v="Animal Print Frill Dress"/>
    <s v="Online"/>
    <x v="3"/>
    <s v="S/S 2019"/>
    <s v="OLDER GIRLS WOVEN DRESSES"/>
    <s v="£12 - £17"/>
    <n v="14"/>
    <x v="2"/>
    <n v="5214"/>
    <s v="5,001-5,500"/>
    <n v="0.43958573072497126"/>
    <n v="0.55523590333716921"/>
    <n v="31892.03263456035"/>
    <n v="-30257.68"/>
    <n v="1634.3526345603495"/>
    <n v="5.1246424249210609E-2"/>
    <n v="2292"/>
    <n v="15"/>
  </r>
  <r>
    <m/>
    <n v="627383"/>
    <s v="White Shark Stripe Tee"/>
    <s v="Online"/>
    <x v="1"/>
    <s v="S/S 2019"/>
    <s v="BABY BOYS JERSEY "/>
    <s v="£5 - £7"/>
    <n v="6"/>
    <x v="1"/>
    <n v="969"/>
    <s v="501-1,000"/>
    <n v="0.96078431372549022"/>
    <n v="0"/>
    <n v="3880.8153000000007"/>
    <n v="-2520.73"/>
    <n v="1360.0853000000006"/>
    <n v="0.35046380589150955"/>
    <n v="931"/>
    <n v="44"/>
  </r>
  <r>
    <m/>
    <m/>
    <s v="White Shark Stripe Tee (repeat)"/>
    <s v="Online"/>
    <x v="1"/>
    <s v="S/S 2019"/>
    <s v="BABY BOYS JERSEY "/>
    <s v="£5 - £7"/>
    <n v="6"/>
    <x v="1"/>
    <n v="1473"/>
    <s v="1,001-1,500"/>
    <n v="0.76238968092328585"/>
    <n v="0.23217922606924635"/>
    <n v="5516.3688500000017"/>
    <n v="-3529.79"/>
    <n v="1986.5788500000017"/>
    <n v="0.36012436876841569"/>
    <n v="1123"/>
    <n v="18"/>
  </r>
  <r>
    <m/>
    <n v="641034"/>
    <s v="Blue/Ecru Floral Maxi Dress"/>
    <s v="Retail + Online"/>
    <x v="3"/>
    <s v="S/S 2019"/>
    <s v="OLDER GIRLS WOVEN DRESSES"/>
    <s v="£24 - £30"/>
    <n v="27"/>
    <x v="5"/>
    <n v="1995"/>
    <s v="1,501-2,000"/>
    <n v="0.58897243107769426"/>
    <n v="0.38897243107769419"/>
    <n v="28837.86222105721"/>
    <n v="-22708.89"/>
    <n v="6128.9722210572108"/>
    <n v="0.21253212786979325"/>
    <n v="1175"/>
    <n v="18"/>
  </r>
  <r>
    <m/>
    <n v="963741"/>
    <s v="Yellow Sequin Heart t-shirt"/>
    <s v="Retail + Online"/>
    <x v="1"/>
    <s v="S/S 2019"/>
    <s v="OLDER GIRLS JERSEY"/>
    <s v="£9 - £12"/>
    <n v="10"/>
    <x v="1"/>
    <n v="4165"/>
    <s v="4,001-4,500"/>
    <n v="0.6381752701080432"/>
    <n v="0.35318127250900366"/>
    <n v="22437.108985246581"/>
    <n v="-15859.35"/>
    <n v="6577.7589852465808"/>
    <n v="0.29316428375740189"/>
    <n v="2658"/>
    <n v="10"/>
  </r>
  <r>
    <s v="ph5 "/>
    <n v="141091"/>
    <s v="Purple Butterfly Zip Through Top"/>
    <s v="Retail + Online"/>
    <x v="1"/>
    <s v="A/W 2019"/>
    <s v="OLDER GIRLS JERSEY"/>
    <s v="£18 - £23"/>
    <n v="19"/>
    <x v="4"/>
    <n v="2038"/>
    <s v="2,001-2,500"/>
    <n v="0.16633954857703637"/>
    <n v="0.77477919528949946"/>
    <n v="13106.051499336898"/>
    <n v="-14619.478349247822"/>
    <n v="-1513.4268499109239"/>
    <n v="-0.11547542369931141"/>
    <n v="339.00000000000011"/>
    <n v="13"/>
  </r>
  <r>
    <m/>
    <n v="159836"/>
    <s v="Monochrome Pineapple Shirt"/>
    <s v="Online"/>
    <x v="0"/>
    <s v="S/S 2019"/>
    <s v="OLDER BOYS WOVEN SHIRTS"/>
    <s v="£10 - £15"/>
    <n v="12"/>
    <x v="2"/>
    <n v="3190"/>
    <s v="3,001-3,500"/>
    <n v="0.46457680250783695"/>
    <n v="0.28714733542319748"/>
    <n v="15202.889327985324"/>
    <n v="-15100.78"/>
    <n v="102.10932798532303"/>
    <n v="6.7164422355796031E-3"/>
    <n v="1481.9999999999998"/>
    <n v="32"/>
  </r>
  <r>
    <m/>
    <n v="180406"/>
    <s v="Grey Marl Elephant AOP T-Shirt"/>
    <s v="Online"/>
    <x v="0"/>
    <s v="A/W 2019"/>
    <s v="BABY BOYS JERSEY "/>
    <s v="£5 - £7"/>
    <n v="6"/>
    <x v="1"/>
    <n v="2970"/>
    <s v="2,501-3,000"/>
    <n v="0.72087542087542089"/>
    <n v="0.23670033670033663"/>
    <n v="9601.5709299351583"/>
    <n v="-5985.8799999999992"/>
    <n v="3615.6909299351591"/>
    <n v="0.37657285003877766"/>
    <n v="2141"/>
    <n v="22"/>
  </r>
  <r>
    <m/>
    <n v="351685"/>
    <s v="Black Black Jumpsuit"/>
    <s v="Retail + Online"/>
    <x v="3"/>
    <s v="A/W 2019"/>
    <s v="OLDER GIRLS WOVEN DRESSES"/>
    <s v="£17 - £22"/>
    <n v="18"/>
    <x v="4"/>
    <n v="4070"/>
    <s v="4,001-4,500"/>
    <n v="0.17764127764127757"/>
    <n v="0.62653562653562656"/>
    <n v="23556.580029240806"/>
    <n v="-29843.439999999999"/>
    <n v="-6286.8599707591929"/>
    <n v="-0.26688339151758478"/>
    <n v="722.99999999999977"/>
    <n v="10"/>
  </r>
  <r>
    <m/>
    <n v="410774"/>
    <s v="Purple Butterfly Crop Top"/>
    <s v="Online"/>
    <x v="1"/>
    <s v="A/W 2019"/>
    <s v="OLDER GIRLS JERSEY"/>
    <s v="£7 - £10"/>
    <n v="8"/>
    <x v="1"/>
    <n v="2046"/>
    <s v="2,001-2,500"/>
    <n v="0.74437927663734116"/>
    <n v="0.23362658846529816"/>
    <n v="9201.7749078976267"/>
    <n v="-6158.5091140142522"/>
    <n v="3043.2657938833745"/>
    <n v="0.33072595497542812"/>
    <n v="1523"/>
    <n v="13"/>
  </r>
  <r>
    <m/>
    <n v="414361"/>
    <s v="Purple Butterfly Leggings"/>
    <s v="Online"/>
    <x v="1"/>
    <s v="A/W 2019"/>
    <s v="OLDER GIRLS JERSEY"/>
    <s v="£10 - £15"/>
    <n v="11"/>
    <x v="2"/>
    <n v="2101"/>
    <s v="2,001-2,500"/>
    <n v="0.86387434554973819"/>
    <n v="0.14754878629224177"/>
    <n v="14617.83044258428"/>
    <n v="-9547.0503342834527"/>
    <n v="5070.7801083008271"/>
    <n v="0.34689006198407962"/>
    <n v="1815"/>
    <n v="13"/>
  </r>
  <r>
    <m/>
    <n v="478941"/>
    <s v="Red Velvet Dress"/>
    <s v="Retail + Online"/>
    <x v="1"/>
    <s v="A/W 2019"/>
    <s v="OLDER GIRLS WOVEN DRESSES"/>
    <s v="£10 - £15"/>
    <n v="12"/>
    <x v="2"/>
    <n v="1974"/>
    <s v="1,501-2,000"/>
    <n v="0.96403242147922985"/>
    <n v="3.7993920972644424E-2"/>
    <n v="14582.231501190483"/>
    <n v="-9479.1437999999998"/>
    <n v="5103.0877011904831"/>
    <n v="0.34995245417506027"/>
    <n v="1902.9999999999998"/>
    <n v="13"/>
  </r>
  <r>
    <m/>
    <n v="485842"/>
    <s v="Black Lace Dress"/>
    <s v="Retail + Online"/>
    <x v="3"/>
    <s v="A/W 2019"/>
    <s v="OLDER GIRLS WOVEN DRESSES"/>
    <s v="£23 - £29"/>
    <n v="25"/>
    <x v="3"/>
    <n v="2055"/>
    <s v="2,001-2,500"/>
    <n v="0.49537712895377128"/>
    <n v="0.47883211678832116"/>
    <n v="24926.332508399038"/>
    <n v="-19599.54"/>
    <n v="5326.7925083990376"/>
    <n v="0.21370141422145239"/>
    <n v="1018"/>
    <n v="13"/>
  </r>
  <r>
    <m/>
    <n v="517010"/>
    <s v="Multi Floral Print Tea Dress"/>
    <s v="Online"/>
    <x v="3"/>
    <s v="S/S 2019"/>
    <s v="BABY GIRLS WOVEN DRESSES"/>
    <s v="£13 - £15"/>
    <n v="14"/>
    <x v="2"/>
    <n v="1917"/>
    <s v="1,501-2,000"/>
    <n v="0.72404799165362543"/>
    <n v="5.4251434533124643E-2"/>
    <n v="12880.220838176261"/>
    <n v="-11343.74"/>
    <n v="1536.4808381762614"/>
    <n v="0.1192899452175709"/>
    <n v="1388"/>
    <n v="31"/>
  </r>
  <r>
    <m/>
    <n v="538837"/>
    <s v="Blue Floral Pleated Dress"/>
    <s v="Online"/>
    <x v="3"/>
    <s v="S/S 2019"/>
    <s v="OLDER GIRLS WOVEN DRESSES"/>
    <s v="£15 - £20"/>
    <n v="17"/>
    <x v="4"/>
    <n v="1033"/>
    <s v="1,001-1,500"/>
    <n v="0.84414327202323325"/>
    <n v="0.16747337850919652"/>
    <n v="11213.813230726819"/>
    <n v="-7300.16"/>
    <n v="3913.6532307268189"/>
    <n v="0.3490028904711085"/>
    <n v="872"/>
    <n v="32"/>
  </r>
  <r>
    <m/>
    <n v="558863"/>
    <s v="Blue Dino All Over Print T-Shirt"/>
    <s v="Retail + Online"/>
    <x v="0"/>
    <s v="A/W 2019"/>
    <s v="BABY BOYS JERSEY "/>
    <s v="£5 - £7"/>
    <n v="6"/>
    <x v="1"/>
    <n v="4972"/>
    <s v="4,501-5,000"/>
    <n v="0.89259855189058723"/>
    <n v="0.10579243765084478"/>
    <n v="17731.69737594551"/>
    <n v="-9225.130000000001"/>
    <n v="8506.5673759455094"/>
    <n v="0.47973790639385488"/>
    <n v="4438"/>
    <n v="24"/>
  </r>
  <r>
    <m/>
    <n v="639140"/>
    <s v="Grey Animal Crew"/>
    <s v="Retail + Online"/>
    <x v="0"/>
    <s v="A/W 2018"/>
    <s v="OLDER GIRLS JERSEY"/>
    <s v="£11 - £16"/>
    <n v="12"/>
    <x v="2"/>
    <n v="5247"/>
    <s v="5,001-5,500"/>
    <n v="0.9731275014293882"/>
    <n v="2.153611587573856E-2"/>
    <n v="41333.232559941214"/>
    <n v="-28683.200000000001"/>
    <n v="12650.032559941214"/>
    <n v="0.30604992100717526"/>
    <n v="5106"/>
    <n v="48"/>
  </r>
  <r>
    <m/>
    <n v="645217"/>
    <s v="Navy Star Print Padded Jacket"/>
    <s v="Online"/>
    <x v="4"/>
    <s v="A/W 2019"/>
    <s v="BABY GIRLS JACKETS"/>
    <s v="£26 - £30"/>
    <n v="28"/>
    <x v="5"/>
    <n v="4234"/>
    <s v="4,001-4,500"/>
    <n v="0.49220595181861121"/>
    <n v="0.10321209258384506"/>
    <n v="42114.355418215091"/>
    <n v="-48454.75"/>
    <n v="-6340.394581784909"/>
    <n v="-0.15055186097048973"/>
    <n v="2084"/>
    <n v="11"/>
  </r>
  <r>
    <m/>
    <n v="661393"/>
    <s v="Green LS Dinosaur T-Shirt"/>
    <s v="Online"/>
    <x v="1"/>
    <s v="A/W 2019"/>
    <s v="BABY BOYS JERSEY "/>
    <s v="£5 - £7"/>
    <n v="6"/>
    <x v="1"/>
    <n v="2052"/>
    <s v="2,001-2,500"/>
    <n v="0.88742690058479534"/>
    <n v="9.8440545808966884E-2"/>
    <n v="7476.9439092968014"/>
    <n v="-4885.5044000000007"/>
    <n v="2591.4395092968007"/>
    <n v="0.34659073823927117"/>
    <n v="1821"/>
    <n v="12"/>
  </r>
  <r>
    <m/>
    <n v="713896"/>
    <s v="Grey Marl Brooklyn Crew Top"/>
    <s v="Online"/>
    <x v="1"/>
    <s v="A/W 2019"/>
    <s v="OLDER GIRLS JERSEY"/>
    <s v="£11 - £16"/>
    <n v="12"/>
    <x v="2"/>
    <n v="1014"/>
    <s v="1,001-1,500"/>
    <n v="0.64891518737672582"/>
    <n v="0.32938856015779094"/>
    <n v="7288.0753789261535"/>
    <n v="-5022.5191999999997"/>
    <n v="2265.5561789261537"/>
    <n v="0.31085795098622698"/>
    <n v="658"/>
    <n v="10"/>
  </r>
  <r>
    <m/>
    <n v="750601"/>
    <s v="Yellow Dino T-shirt"/>
    <s v="Online"/>
    <x v="0"/>
    <s v="A/W 2019"/>
    <s v="BABY BOYS JERSEY "/>
    <s v="£6 - £8"/>
    <n v="7"/>
    <x v="1"/>
    <n v="2005"/>
    <s v="2,001-2,500"/>
    <n v="0.97456359102244394"/>
    <n v="1.2468827930174564E-2"/>
    <n v="8941.2619378151248"/>
    <n v="-4775.9399999999996"/>
    <n v="4165.3219378151252"/>
    <n v="0.46585392160348205"/>
    <n v="1954"/>
    <n v="20"/>
  </r>
  <r>
    <m/>
    <n v="786680"/>
    <s v="Pink Dinosaur T-Shirt"/>
    <s v="Online"/>
    <x v="3"/>
    <s v="A/W 2019"/>
    <s v="BABY GIRLS JERSEY"/>
    <s v="£7 - £9"/>
    <n v="8"/>
    <x v="1"/>
    <n v="2031"/>
    <s v="2,001-2,500"/>
    <n v="0.8537666174298375"/>
    <n v="0.12456917774495324"/>
    <n v="9449.6053066997738"/>
    <n v="-6839.26"/>
    <n v="2610.3453066997736"/>
    <n v="0.27623855409590892"/>
    <n v="1734"/>
    <n v="14"/>
  </r>
  <r>
    <m/>
    <n v="812594"/>
    <s v="Red Corsage Dress "/>
    <s v="Retail + Online"/>
    <x v="3"/>
    <s v="A/W 2019"/>
    <s v="BABY GIRLS WOVEN DRESSES"/>
    <s v="£14 - £16"/>
    <n v="15"/>
    <x v="2"/>
    <n v="2941"/>
    <s v="2,501-3,000"/>
    <n v="0.66167970078204685"/>
    <n v="9.4865691941516506E-2"/>
    <n v="20279.079728605037"/>
    <n v="-17511.349999999999"/>
    <n v="2767.729728605038"/>
    <n v="0.13648201820031136"/>
    <n v="1945.9999999999998"/>
    <n v="10"/>
  </r>
  <r>
    <m/>
    <n v="824435"/>
    <s v="Ecru Dot Print Jumpsuit"/>
    <s v="Retail + Online"/>
    <x v="3"/>
    <s v="A/W 2019"/>
    <s v="OLDER GIRLS WOVEN DRESSES"/>
    <s v="£16 - £21"/>
    <n v="17"/>
    <x v="4"/>
    <n v="2097"/>
    <s v="2,001-2,500"/>
    <n v="0.13733905579399142"/>
    <n v="0.74487362899380072"/>
    <n v="11186.841016160168"/>
    <n v="-14736.549199999999"/>
    <n v="-3549.7081838398317"/>
    <n v="-0.31731104238560576"/>
    <n v="288"/>
    <n v="9"/>
  </r>
  <r>
    <m/>
    <n v="857812"/>
    <s v="Grey Marl Animal Print Dress"/>
    <s v="Retail + Online"/>
    <x v="3"/>
    <s v="A/W 2019"/>
    <s v="OLDER GIRLS JERSEY"/>
    <s v="£18 - £24"/>
    <n v="19"/>
    <x v="4"/>
    <n v="4874"/>
    <s v="4,501-5,000"/>
    <n v="0.83627410750923259"/>
    <n v="0.16680344686089454"/>
    <n v="57058.67132841218"/>
    <n v="-36819.730000000003"/>
    <n v="20238.941328412177"/>
    <n v="0.35470404159821822"/>
    <n v="4075.9999999999995"/>
    <n v="10"/>
  </r>
  <r>
    <m/>
    <n v="879851"/>
    <s v="Red Velvet Dress (baby girls)"/>
    <s v="Retail + Online"/>
    <x v="1"/>
    <s v="A/W 2019"/>
    <s v="BABY GIRLS WOVEN DRESSES"/>
    <s v="£9 - £11"/>
    <n v="10"/>
    <x v="1"/>
    <n v="3989"/>
    <s v="3,501-4,000"/>
    <n v="0.95462521935322131"/>
    <n v="1.8049636500376054E-2"/>
    <n v="24699.919252873544"/>
    <n v="-17555.980199999998"/>
    <n v="7143.9390528735457"/>
    <n v="0.28922924725927729"/>
    <n v="3808"/>
    <n v="12"/>
  </r>
  <r>
    <m/>
    <n v="944070"/>
    <s v="Red Lace Dress"/>
    <s v="Retail + Online"/>
    <x v="3"/>
    <s v="A/W 2019"/>
    <s v="OLDER GIRLS WOVEN DRESSES"/>
    <s v="£23 - £29"/>
    <n v="25"/>
    <x v="3"/>
    <n v="3020"/>
    <s v="3,001-3,500"/>
    <n v="0.63940397350993372"/>
    <n v="0.35695364238410598"/>
    <n v="39557.877416289477"/>
    <n v="-28794.45"/>
    <n v="10763.427416289476"/>
    <n v="0.27209314855344641"/>
    <n v="1930.9999999999998"/>
    <n v="13"/>
  </r>
  <r>
    <m/>
    <n v="965740"/>
    <s v="Black Velvet Dress"/>
    <s v="Retail + Online"/>
    <x v="1"/>
    <s v="A/W 2019"/>
    <s v="OLDER GIRLS WOVEN DRESSES"/>
    <s v="£10 - £15"/>
    <n v="12"/>
    <x v="2"/>
    <n v="2954"/>
    <s v="2,501-3,000"/>
    <n v="0.96005416384563314"/>
    <n v="4.8070412999322909E-2"/>
    <n v="21578.197820078251"/>
    <n v="-14303.138043705461"/>
    <n v="7275.0597763727892"/>
    <n v="0.33714862737996748"/>
    <n v="2836.0000000000005"/>
    <n v="13"/>
  </r>
  <r>
    <s v="ph6 "/>
    <n v="136663"/>
    <s v="Collar Top Mint Floral"/>
    <s v="Retail + Online"/>
    <x v="0"/>
    <s v="S/S 2020"/>
    <s v="BABY GIRLS JERSEY"/>
    <s v="£6- £8"/>
    <n v="7"/>
    <x v="1"/>
    <n v="4202"/>
    <s v="4,001-4,500"/>
    <n v="0.80866254164683482"/>
    <n v="0.10613993336506422"/>
    <n v="15114.709915184509"/>
    <n v="-11050.17"/>
    <n v="4064.5399151845086"/>
    <n v="0.26891286289928718"/>
    <n v="3398"/>
    <n v="16"/>
  </r>
  <r>
    <m/>
    <n v="220871"/>
    <s v="LS Animal T-Shirt"/>
    <s v="Retail + Online"/>
    <x v="0"/>
    <s v="S/S 2020"/>
    <s v="BABY GIRLS JERSEY"/>
    <s v="£5- £7"/>
    <n v="6"/>
    <x v="1"/>
    <n v="2106"/>
    <s v="2,001-2,500"/>
    <n v="0.69278252611585955"/>
    <n v="0.22981956315289642"/>
    <n v="6158.0940095437363"/>
    <n v="-4374.0134880000005"/>
    <n v="1784.0805215437358"/>
    <n v="0.28971310258966337"/>
    <n v="1459.0000000000002"/>
    <n v="13"/>
  </r>
  <r>
    <m/>
    <n v="261973"/>
    <s v="Bright Spot T-Shirts"/>
    <s v="Retail + Online"/>
    <x v="0"/>
    <s v="S/S 2020"/>
    <s v="BABY GIRLS JERSEY"/>
    <s v="£9- £11"/>
    <n v="10"/>
    <x v="1"/>
    <n v="2023"/>
    <s v="2,001-2,500"/>
    <n v="0.82155215027187345"/>
    <n v="0.10182896688086995"/>
    <n v="10745.988726911111"/>
    <n v="-8192.6754600000004"/>
    <n v="2553.313266911111"/>
    <n v="0.23760617396860512"/>
    <n v="1662"/>
    <n v="13"/>
  </r>
  <r>
    <m/>
    <n v="375214"/>
    <s v="Blue LS Truck T-Shirt "/>
    <s v="Online"/>
    <x v="2"/>
    <s v="A/W 2019"/>
    <s v="BABY BOYS JERSEY "/>
    <s v="£7- £9"/>
    <n v="8"/>
    <x v="1"/>
    <n v="2889"/>
    <s v="2,501-3,000"/>
    <n v="0.69297334717895476"/>
    <n v="0.2679127725856697"/>
    <n v="13172.338230562205"/>
    <n v="-9444.5619000000006"/>
    <n v="3727.7763305622047"/>
    <n v="0.28300035007551583"/>
    <n v="2002.0000000000002"/>
    <n v="20"/>
  </r>
  <r>
    <m/>
    <n v="394747"/>
    <s v="Green LS Alligator T-Shirt"/>
    <s v="Online"/>
    <x v="1"/>
    <s v="A/W 2019"/>
    <s v="BABY BOYS JERSEY "/>
    <s v="£5 - £7"/>
    <n v="6"/>
    <x v="1"/>
    <n v="1778"/>
    <s v="1,501-2,000"/>
    <n v="0.51631046119235102"/>
    <n v="0.29752530933633292"/>
    <n v="4710.0709595964427"/>
    <n v="-4156.7111999999997"/>
    <n v="553.35975959644293"/>
    <n v="0.11748437854614713"/>
    <n v="918.00000000000011"/>
    <n v="18"/>
  </r>
  <r>
    <m/>
    <n v="428754"/>
    <s v="ES Char Stripe T-Shirt"/>
    <s v="Online"/>
    <x v="0"/>
    <s v="S/S 2020"/>
    <s v="BABY GIRLS JERSEY"/>
    <s v="£6 - £8"/>
    <n v="7"/>
    <x v="1"/>
    <n v="3040"/>
    <s v="3,001-3,500"/>
    <n v="0.91348684210526321"/>
    <n v="7.7302631578947345E-2"/>
    <n v="13610.297905324413"/>
    <n v="-8322.0779999999995"/>
    <n v="5288.219905324413"/>
    <n v="0.38854549269312"/>
    <n v="2777"/>
    <n v="19"/>
  </r>
  <r>
    <m/>
    <n v="447356"/>
    <s v="Collar Top Ochre Star"/>
    <s v="Retail + Online"/>
    <x v="0"/>
    <s v="S/S 2020"/>
    <s v="BABY GIRLS JERSEY"/>
    <s v="£6- £8"/>
    <n v="7"/>
    <x v="1"/>
    <n v="4202"/>
    <s v="4,001-4,500"/>
    <n v="0.81128034269395533"/>
    <n v="0.13588767253688716"/>
    <n v="15238.429919273474"/>
    <n v="-11041.02"/>
    <n v="4197.4099192734739"/>
    <n v="0.27544897614186714"/>
    <n v="3409.0000000000005"/>
    <n v="15"/>
  </r>
  <r>
    <m/>
    <n v="448928"/>
    <s v="Purple Rib Top"/>
    <s v="Retail + Online"/>
    <x v="0"/>
    <s v="S/S 2020"/>
    <s v="OLDER GIRLS JERSEY"/>
    <s v="£4.5 - £7.5"/>
    <n v="5"/>
    <x v="0"/>
    <n v="1968"/>
    <s v="1,501-2,000"/>
    <n v="0.7667682926829269"/>
    <n v="0.22357723577235766"/>
    <n v="5466.1685988921008"/>
    <n v="-3852.49"/>
    <n v="1613.678598892101"/>
    <n v="0.29521200630715383"/>
    <n v="1509.0000000000002"/>
    <n v="13"/>
  </r>
  <r>
    <m/>
    <n v="489080"/>
    <s v="Grey Camo Crew Set"/>
    <s v="Retail + Online"/>
    <x v="0"/>
    <s v="A/W 2019"/>
    <s v="OLDER GIRLS JERSEY"/>
    <s v="£22 - £27"/>
    <n v="23"/>
    <x v="3"/>
    <n v="3095"/>
    <s v="3,001-3,500"/>
    <n v="0.99289176090468501"/>
    <n v="2.5848142164781596E-3"/>
    <n v="46444.592890605236"/>
    <n v="-27940.145859999997"/>
    <n v="18504.447030605239"/>
    <n v="0.39841983488132371"/>
    <n v="3073"/>
    <n v="19"/>
  </r>
  <r>
    <m/>
    <n v="504390"/>
    <s v="Black Narrow Channel Jacket"/>
    <s v="Retail + Online"/>
    <x v="4"/>
    <s v="A/W 2019"/>
    <s v="OLDER GIRLS JACKETS"/>
    <s v="£20 - £26"/>
    <n v="22"/>
    <x v="3"/>
    <n v="5263"/>
    <s v="5,001-5,500"/>
    <n v="0.82462473874216236"/>
    <n v="0.20919627588827661"/>
    <n v="69342.0437153229"/>
    <n v="-53515.22"/>
    <n v="15826.823715322898"/>
    <n v="0.22824282163211693"/>
    <n v="4340.0000000000009"/>
    <n v="28"/>
  </r>
  <r>
    <m/>
    <n v="591623"/>
    <s v="Ecru Safari AOP T-Shirt"/>
    <s v="Online"/>
    <x v="0"/>
    <s v="A/W 2019"/>
    <s v="BABY BOYS JERSEY "/>
    <s v="£6 - £8"/>
    <n v="7"/>
    <x v="1"/>
    <n v="2928"/>
    <s v="2,501-3,000"/>
    <n v="0.94945355191256831"/>
    <n v="0"/>
    <n v="11830.693500000001"/>
    <n v="-7211.07"/>
    <n v="4619.6235000000015"/>
    <n v="0.39047782786359914"/>
    <n v="2780"/>
    <n v="36"/>
  </r>
  <r>
    <m/>
    <m/>
    <s v="Ecru Safari AOP T-Shirt (repeat)"/>
    <s v="Online"/>
    <x v="0"/>
    <s v="A/W 2019"/>
    <s v="BABY BOYS JERSEY "/>
    <s v="£6 - £8"/>
    <n v="7"/>
    <x v="1"/>
    <n v="1896"/>
    <s v="1,501-2,000"/>
    <n v="0.73470464135021107"/>
    <n v="0.27215189873417722"/>
    <n v="7457.3376192879696"/>
    <n v="-5123.9270000000006"/>
    <n v="2333.410619287969"/>
    <n v="0.31290129781072784"/>
    <n v="1393.0000000000002"/>
    <n v="16"/>
  </r>
  <r>
    <m/>
    <n v="624365"/>
    <s v="Green Dino Print T-shirt"/>
    <s v="Online"/>
    <x v="0"/>
    <s v="A/W 2019"/>
    <s v="BABY BOYS JERSEY "/>
    <s v="£5 - £7"/>
    <n v="6"/>
    <x v="1"/>
    <n v="1946"/>
    <s v="1,501-2,000"/>
    <n v="0.99075025693730734"/>
    <n v="0"/>
    <n v="7472.3674999999967"/>
    <n v="-4246.3"/>
    <n v="3226.0674999999965"/>
    <n v="0.43173298154835105"/>
    <n v="1928"/>
    <n v="33"/>
  </r>
  <r>
    <m/>
    <m/>
    <s v="Green Dino Print T-shirt(repeat)"/>
    <s v="Online"/>
    <x v="0"/>
    <s v="A/W 2019"/>
    <s v="BABY BOYS JERSEY "/>
    <s v="£5 - £7"/>
    <n v="6"/>
    <x v="1"/>
    <n v="1984"/>
    <s v="1,501-2,000"/>
    <n v="0.52469758064516125"/>
    <n v="0.37701612903225812"/>
    <n v="5572.0630345872369"/>
    <n v="-4263.1546399999997"/>
    <n v="1308.9083945872371"/>
    <n v="0.23490552537946971"/>
    <n v="1041"/>
    <n v="13"/>
  </r>
  <r>
    <m/>
    <n v="662574"/>
    <s v="Black Long Sleeve Hoody"/>
    <s v="Online"/>
    <x v="0"/>
    <s v="A/W 2019"/>
    <s v="OLDER BOYS JERSEY"/>
    <s v="£8 - £13"/>
    <n v="10"/>
    <x v="1"/>
    <n v="4199"/>
    <s v="4,001-4,500"/>
    <n v="0.23505596570612053"/>
    <n v="0.63276970707311264"/>
    <n v="12098.25889936249"/>
    <n v="-13727.333499999999"/>
    <n v="-1629.0746006375084"/>
    <n v="-0.1346536401798569"/>
    <n v="987.00000000000011"/>
    <n v="24"/>
  </r>
  <r>
    <m/>
    <n v="734130"/>
    <s v="Grey Zebra Neck Sweater"/>
    <s v="Retail + Online"/>
    <x v="0"/>
    <s v="S/S 2020"/>
    <s v="OLDER GIRLS JERSEY"/>
    <s v="£9- £12"/>
    <n v="7"/>
    <x v="1"/>
    <n v="3019"/>
    <s v="3,001-3,500"/>
    <n v="0.51970851275256713"/>
    <n v="0.36999006293474657"/>
    <n v="12156.375978222208"/>
    <n v="-9883.7903000000006"/>
    <n v="2272.5856782222072"/>
    <n v="0.18694598474853674"/>
    <n v="1569.0000000000002"/>
    <n v="15"/>
  </r>
  <r>
    <m/>
    <n v="768582"/>
    <s v="Blue Rib Top"/>
    <s v="Online"/>
    <x v="0"/>
    <s v="S/S 2020"/>
    <s v="OLDER GIRLS JERSEY"/>
    <s v="£4.5 - £7.5"/>
    <n v="6"/>
    <x v="1"/>
    <n v="1000"/>
    <s v="1,001-1,500"/>
    <n v="0.86499999999999999"/>
    <n v="0.122"/>
    <n v="3263.6544593198091"/>
    <n v="-2022.2"/>
    <n v="1241.4544593198091"/>
    <n v="0.38038783663958881"/>
    <n v="865"/>
    <n v="11"/>
  </r>
  <r>
    <m/>
    <n v="774058"/>
    <s v="Navy LS Monkey T-Shirt"/>
    <s v="Online"/>
    <x v="1"/>
    <s v="A/W 2019"/>
    <s v="BABY BOYS JERSEY "/>
    <s v="£5 - £7"/>
    <n v="3"/>
    <x v="0"/>
    <n v="2074"/>
    <s v="2,001-2,500"/>
    <n v="0.32111861137897779"/>
    <n v="0.59161041465766639"/>
    <n v="4393.1619092623196"/>
    <n v="-4835.2367000000004"/>
    <n v="-442.07479073768081"/>
    <n v="-0.10062793037644088"/>
    <n v="665.99999999999989"/>
    <n v="21"/>
  </r>
  <r>
    <m/>
    <n v="775319"/>
    <s v="White Skate of Mind T-Shirt"/>
    <s v="Online"/>
    <x v="0"/>
    <s v="A/W 2019"/>
    <s v="OLDER BOYS JERSEY"/>
    <s v="£8 - £13"/>
    <n v="9"/>
    <x v="1"/>
    <n v="4213"/>
    <s v="4,001-4,500"/>
    <n v="0.23000237360550679"/>
    <n v="0.61239022074531213"/>
    <n v="10918.979566932032"/>
    <n v="-11993.04578"/>
    <n v="-1074.0662130679684"/>
    <n v="-9.8366903837860648E-2"/>
    <n v="969.00000000000011"/>
    <n v="27"/>
  </r>
  <r>
    <m/>
    <n v="777329"/>
    <s v="Black Unicorn Tie Jumpsuit"/>
    <s v="Retail + Online"/>
    <x v="1"/>
    <s v="A/W 2019"/>
    <s v="OLDER GIRLS WOVEN DRESSES"/>
    <s v="£16 - £21"/>
    <n v="17"/>
    <x v="4"/>
    <n v="5284"/>
    <s v="5,001-5,500"/>
    <n v="0.46025738077214234"/>
    <n v="0.47161241483724453"/>
    <n v="35897.776471655598"/>
    <n v="-35254.994400000003"/>
    <n v="642.78207165559434"/>
    <n v="1.7905902115222274E-2"/>
    <n v="2432"/>
    <n v="21"/>
  </r>
  <r>
    <m/>
    <n v="803286"/>
    <s v="Collar Top White Printed"/>
    <s v="Retail + Online"/>
    <x v="0"/>
    <s v="S/S 2020"/>
    <s v="BABY GIRLS JERSEY"/>
    <s v="£6- £8"/>
    <n v="7"/>
    <x v="1"/>
    <n v="4231"/>
    <s v="4,001-4,500"/>
    <n v="0.84211770267076336"/>
    <n v="0.10446702907114158"/>
    <n v="15734.087345015007"/>
    <n v="-11168.562804000001"/>
    <n v="4565.5245410150055"/>
    <n v="0.29016773842058846"/>
    <n v="3562.9999999999995"/>
    <n v="15"/>
  </r>
  <r>
    <m/>
    <n v="808898"/>
    <s v="CORAL RIB TOP"/>
    <s v="Online"/>
    <x v="0"/>
    <s v="S/S 2020"/>
    <s v="OLDER GIRLS JERSEY"/>
    <s v="£4.5 - £7.5"/>
    <n v="6"/>
    <x v="1"/>
    <n v="999"/>
    <s v="501-1,000"/>
    <n v="0.62562562562562563"/>
    <n v="0.27227227227227224"/>
    <n v="2607.3848064018152"/>
    <n v="-2044.532948"/>
    <n v="562.85185840181521"/>
    <n v="0.21586835093150267"/>
    <n v="625"/>
    <n v="11"/>
  </r>
  <r>
    <m/>
    <n v="825018"/>
    <s v="Floral Tiered Dress"/>
    <s v="Online"/>
    <x v="5"/>
    <s v="S/S 2020"/>
    <s v="OLDER GIRLS WOVEN DRESSES"/>
    <s v="£15 - £20"/>
    <n v="17"/>
    <x v="4"/>
    <n v="574"/>
    <s v="501-1,000"/>
    <n v="0.74216027874564461"/>
    <n v="0.18815331010452963"/>
    <n v="5079.961241051039"/>
    <n v="-3813.8674311058821"/>
    <n v="1266.0938099451569"/>
    <n v="0.24923296652617832"/>
    <n v="426"/>
    <n v="15"/>
  </r>
  <r>
    <m/>
    <n v="830899"/>
    <s v="Blue Apple Graphic T-Shirt "/>
    <s v="Online"/>
    <x v="1"/>
    <s v="S/S 2020"/>
    <s v="BABY BOYS JERSEY "/>
    <s v="£4.5 - £6.5"/>
    <n v="5"/>
    <x v="0"/>
    <n v="2194"/>
    <s v="2,001-2,500"/>
    <n v="0.9079307201458523"/>
    <n v="6.244302643573385E-2"/>
    <n v="7147.269207333934"/>
    <n v="-5216.3230121931911"/>
    <n v="1930.9461951407429"/>
    <n v="0.27016558899997306"/>
    <n v="1992"/>
    <n v="11"/>
  </r>
  <r>
    <m/>
    <n v="872125"/>
    <s v="Pink AP Rainbow J Dress"/>
    <s v="Online"/>
    <x v="3"/>
    <s v="A/W 2019"/>
    <s v="OLDER GIRLS JERSEY"/>
    <s v="£18 - £24"/>
    <n v="19"/>
    <x v="4"/>
    <n v="3029"/>
    <s v="3,001-3,500"/>
    <n v="0.49356223175965669"/>
    <n v="0.38560581049851433"/>
    <n v="25282.570619020633"/>
    <n v="-23056.815200000001"/>
    <n v="2225.755419020632"/>
    <n v="8.8035170654132272E-2"/>
    <n v="1495"/>
    <n v="15"/>
  </r>
  <r>
    <m/>
    <n v="872834"/>
    <s v="Ecru Sequin Crew"/>
    <s v="Retail + Online"/>
    <x v="0"/>
    <s v="S/S 2020"/>
    <s v="OLDER GIRLS JERSEY"/>
    <s v="£9 - £12"/>
    <n v="10"/>
    <x v="1"/>
    <n v="3037"/>
    <s v="3,001-3,500"/>
    <n v="0.2739545604214686"/>
    <n v="0.59170233783338821"/>
    <n v="8633.8518640030743"/>
    <n v="-10198.657600000002"/>
    <n v="-1564.805735996928"/>
    <n v="-0.18124074406708754"/>
    <n v="832.00000000000011"/>
    <n v="13"/>
  </r>
  <r>
    <m/>
    <n v="894205"/>
    <s v="Collar Top Charcoal Spot"/>
    <s v="Retail + Online"/>
    <x v="0"/>
    <s v="S/S 2020"/>
    <s v="BABY GIRLS JERSEY"/>
    <s v="£6- £8"/>
    <n v="7"/>
    <x v="1"/>
    <n v="4271"/>
    <s v="4,001-4,500"/>
    <n v="0.63193631468040268"/>
    <n v="0.30999765862795603"/>
    <n v="12741.819951631498"/>
    <n v="-11244.216467999999"/>
    <n v="1497.6034836314993"/>
    <n v="0.11753450365147736"/>
    <n v="2699"/>
    <n v="13"/>
  </r>
  <r>
    <m/>
    <n v="933172"/>
    <s v="Collar Top White Printed"/>
    <s v="Retail + Online"/>
    <x v="0"/>
    <s v="S/S 2020"/>
    <s v="BABY GIRLS JERSEY"/>
    <s v="£5- £7"/>
    <n v="6"/>
    <x v="1"/>
    <n v="4030"/>
    <s v="4,001-4,500"/>
    <n v="0.84838709677419355"/>
    <n v="9.1563275434243141E-2"/>
    <n v="12940.678810088579"/>
    <n v="-8247.15"/>
    <n v="4693.5288100885791"/>
    <n v="0.36269571936438871"/>
    <n v="3419"/>
    <n v="15"/>
  </r>
  <r>
    <m/>
    <n v="941674"/>
    <s v="SCATTER STAR LS TEE"/>
    <s v="Retail + Online"/>
    <x v="3"/>
    <s v="A/W 2019"/>
    <s v="OLDER GIRLS JERSEY"/>
    <s v="£10 - £13"/>
    <n v="11"/>
    <x v="2"/>
    <n v="4941"/>
    <s v="4,501-5,000"/>
    <n v="0.61040275247925524"/>
    <n v="0.27221210281319563"/>
    <n v="24537.796821972304"/>
    <n v="-21209.83"/>
    <n v="3327.9668219723026"/>
    <n v="0.13562614631287043"/>
    <n v="3016"/>
    <n v="19"/>
  </r>
  <r>
    <m/>
    <n v="994179"/>
    <s v="Green Ditsy Tiered Dress"/>
    <s v="Online"/>
    <x v="5"/>
    <s v="S/S 2020"/>
    <s v="OLDER GIRLS WOVEN DRESSES"/>
    <s v="£15 - £20"/>
    <n v="17"/>
    <x v="4"/>
    <n v="1036"/>
    <s v="1,001-1,500"/>
    <n v="0.81274131274131278"/>
    <n v="0.13513513513513509"/>
    <n v="9585.138638429391"/>
    <n v="-6952.4960168682364"/>
    <n v="2632.6426215611546"/>
    <n v="0.27465879429288426"/>
    <n v="842"/>
    <n v="15"/>
  </r>
  <r>
    <s v="ph7 "/>
    <n v="121288"/>
    <s v="Red Floral Tiered Dress"/>
    <s v="Retail + Online"/>
    <x v="3"/>
    <s v="S/S 2020"/>
    <s v="OLDER GIRLS WOVEN DRESSES"/>
    <s v="£13 - £18"/>
    <n v="14"/>
    <x v="2"/>
    <n v="2120"/>
    <s v="2,001-2,500"/>
    <n v="0.73867924528301887"/>
    <n v="0.24716981132075466"/>
    <n v="17048.651329864562"/>
    <n v="-12257.001199999999"/>
    <n v="4791.6501298645635"/>
    <n v="0.28105743012474577"/>
    <n v="1566"/>
    <n v="22"/>
  </r>
  <r>
    <m/>
    <n v="230414"/>
    <s v="Charcoal T-Rex T-Shirt"/>
    <s v="Online"/>
    <x v="5"/>
    <s v="S/S 2020"/>
    <s v="OLDER BOYS JERSEY"/>
    <s v="£9 - £14"/>
    <n v="10"/>
    <x v="1"/>
    <n v="2053"/>
    <s v="2,001-2,500"/>
    <n v="0.93521675596687781"/>
    <n v="5.1144666341938594E-2"/>
    <n v="13225.810351799395"/>
    <n v="-8651.0278215882372"/>
    <n v="4574.7825302111578"/>
    <n v="0.34589808930601751"/>
    <n v="1920.0000000000002"/>
    <n v="29"/>
  </r>
  <r>
    <m/>
    <n v="257808"/>
    <s v="Print Vibes Glow Splat T-Shirt "/>
    <s v="Online"/>
    <x v="5"/>
    <s v="A/W 2019"/>
    <s v="OLDER BOYS JERSEY"/>
    <s v="£10 - £15"/>
    <n v="11"/>
    <x v="2"/>
    <n v="1092"/>
    <s v="1,001-1,500"/>
    <n v="0.97435897435897434"/>
    <n v="2.5641025641025661E-2"/>
    <n v="7618.2336755004462"/>
    <n v="-5150.9184588235294"/>
    <n v="2467.3152166769169"/>
    <n v="0.32386972122049507"/>
    <n v="1064"/>
    <n v="19"/>
  </r>
  <r>
    <m/>
    <n v="296294"/>
    <s v="Pink Button Down Dress"/>
    <s v="Online"/>
    <x v="3"/>
    <s v="S/S 2020"/>
    <s v="OLDER GIRLS WOVEN DRESSES"/>
    <s v="£12 - £15"/>
    <n v="13"/>
    <x v="2"/>
    <n v="1256"/>
    <s v="1,001-1,500"/>
    <n v="0.86863057324840764"/>
    <n v="9.3949044585987296E-2"/>
    <n v="9989.0509593850711"/>
    <n v="-6520.2400000000007"/>
    <n v="3468.8109593850704"/>
    <n v="0.34726131376134367"/>
    <n v="1091"/>
    <n v="20"/>
  </r>
  <r>
    <m/>
    <n v="430037"/>
    <s v="Multi 3 Pack SS T-Shirts"/>
    <s v="Retail + Online"/>
    <x v="0"/>
    <s v="S/S 2020"/>
    <s v="OLDER GIRLS JERSEY"/>
    <s v="£10- £15"/>
    <n v="11"/>
    <x v="2"/>
    <n v="1999"/>
    <s v="1,501-2,000"/>
    <n v="0.64932466233116548"/>
    <n v="0.30915457728864437"/>
    <n v="11385.893689415911"/>
    <n v="-6174.1873559999995"/>
    <n v="5211.7063334159111"/>
    <n v="0.45773361982648797"/>
    <n v="1297.9999999999998"/>
    <n v="18"/>
  </r>
  <r>
    <m/>
    <n v="575229"/>
    <s v="Animal Print Padded Jacket"/>
    <s v="Retail + Online"/>
    <x v="4"/>
    <s v="A/W 2019"/>
    <s v="BABY GIRLS JACKETS"/>
    <s v="£25 - £29"/>
    <n v="27"/>
    <x v="5"/>
    <n v="2078"/>
    <s v="2,001-2,500"/>
    <n v="0.76275264677574595"/>
    <n v="0.16506256015399423"/>
    <n v="31066.256500618649"/>
    <n v="-23702.75"/>
    <n v="7363.5065006186487"/>
    <n v="0.23702587083422855"/>
    <n v="1585"/>
    <n v="36"/>
  </r>
  <r>
    <m/>
    <n v="598495"/>
    <s v="Multi 5 Pack T-Shirts "/>
    <s v="Online"/>
    <x v="0"/>
    <s v="S/S 2020"/>
    <s v="BABY GIRLS JERSEY"/>
    <s v="£18- £22"/>
    <n v="20"/>
    <x v="4"/>
    <n v="2959"/>
    <s v="2,501-3,000"/>
    <n v="0.93004393376140593"/>
    <n v="6.6238594119634953E-2"/>
    <n v="35465.338832213194"/>
    <n v="-20297.869146491907"/>
    <n v="15167.469685721288"/>
    <n v="0.42767023198280185"/>
    <n v="2752"/>
    <n v="15"/>
  </r>
  <r>
    <m/>
    <n v="760512"/>
    <s v="Blue Stripe T-Shirt"/>
    <s v="Online"/>
    <x v="0"/>
    <s v="S/S 2020"/>
    <s v="OLDER GIRLS JERSEY"/>
    <s v="£4- £7"/>
    <n v="5"/>
    <x v="0"/>
    <n v="1013"/>
    <s v="1,001-1,500"/>
    <n v="0.8282329713721619"/>
    <n v="0.15202369200394872"/>
    <n v="2986.7407175590183"/>
    <n v="-1700.3811599999999"/>
    <n v="1286.3595575590184"/>
    <n v="0.43069006626404616"/>
    <n v="839"/>
    <n v="22"/>
  </r>
  <r>
    <m/>
    <n v="771202"/>
    <s v="Orange T-Rex Graphic T-Shirt"/>
    <s v="Online"/>
    <x v="0"/>
    <s v="A/W 2019"/>
    <s v="OLDER BOYS JERSEY"/>
    <s v="£6 - £11"/>
    <n v="7"/>
    <x v="1"/>
    <n v="2103"/>
    <s v="2,001-2,500"/>
    <n v="0.59296243461721354"/>
    <n v="0.38611507370423204"/>
    <n v="8224.3725714166594"/>
    <n v="-4475.2543999999998"/>
    <n v="3749.1181714166596"/>
    <n v="0.45585461247785725"/>
    <n v="1247"/>
    <n v="39"/>
  </r>
  <r>
    <m/>
    <n v="795627"/>
    <s v="Pink Animal AOP T-Shirt"/>
    <s v="Retail + Online"/>
    <x v="0"/>
    <s v="S/S 2020"/>
    <s v="OLDER GIRLS JERSEY"/>
    <s v="£4- £7"/>
    <n v="5"/>
    <x v="0"/>
    <n v="4189"/>
    <s v="4,001-4,500"/>
    <n v="0.8901885891620912"/>
    <n v="9.7397947004058238E-2"/>
    <n v="11654.900729429015"/>
    <n v="-6860.8883799999994"/>
    <n v="4794.0123494290156"/>
    <n v="0.41133017438097724"/>
    <n v="3729"/>
    <n v="22"/>
  </r>
  <r>
    <m/>
    <n v="815870"/>
    <s v="Blue Skate Graphic T-Shirt"/>
    <s v="Online"/>
    <x v="0"/>
    <s v="A/W 2019"/>
    <s v="OLDER BOYS JERSEY"/>
    <s v="£6 - £11"/>
    <n v="7"/>
    <x v="1"/>
    <n v="2101"/>
    <s v="2,001-2,500"/>
    <n v="0.77391718229414563"/>
    <n v="0.21085197524988097"/>
    <n v="8526.7985425509614"/>
    <n v="-4401.0429999999997"/>
    <n v="4125.7555425509618"/>
    <n v="0.48385751369196295"/>
    <n v="1626"/>
    <n v="39"/>
  </r>
  <r>
    <m/>
    <n v="856007"/>
    <s v="Lilac Floral Tiered Dress "/>
    <s v="Retail + Online"/>
    <x v="3"/>
    <s v="S/S 2020"/>
    <s v="OLDER GIRLS WOVEN DRESSES"/>
    <s v="£15 - £20"/>
    <n v="16"/>
    <x v="4"/>
    <n v="3145"/>
    <s v="3,001-3,500"/>
    <n v="0.70206677265500783"/>
    <n v="0.27885532591414952"/>
    <n v="27939.736060862091"/>
    <n v="-20775.270400000001"/>
    <n v="7164.4656608620899"/>
    <n v="0.25642567436054109"/>
    <n v="2207.9999999999995"/>
    <n v="25"/>
  </r>
  <r>
    <m/>
    <n v="860650"/>
    <s v="Pink Corsage Dress"/>
    <s v="Retail + Online"/>
    <x v="3"/>
    <s v="S/S 2020"/>
    <s v="OLDER GIRLS WOVEN DRESSES"/>
    <s v="£20 - £25"/>
    <n v="21"/>
    <x v="3"/>
    <n v="3091"/>
    <s v="3,001-3,500"/>
    <n v="0.4458104173406664"/>
    <n v="0.47525072791976708"/>
    <n v="32404.611046892274"/>
    <n v="-26841.644"/>
    <n v="5562.9670468922741"/>
    <n v="0.17167208206394391"/>
    <n v="1377.9999999999998"/>
    <n v="15"/>
  </r>
  <r>
    <m/>
    <n v="866599"/>
    <s v="Ecru Fruit Stripe T-Shirt "/>
    <s v="Online"/>
    <x v="1"/>
    <s v="S/S 2020"/>
    <s v="BABY BOYS JERSEY "/>
    <s v="£5 - £7"/>
    <n v="6"/>
    <x v="1"/>
    <n v="3078"/>
    <s v="3,001-3,500"/>
    <n v="0.62605588044184546"/>
    <n v="0.32423651721897329"/>
    <n v="10375.135387735543"/>
    <n v="-7775.7210688836103"/>
    <n v="2599.4143188519329"/>
    <n v="0.25054268900670951"/>
    <n v="1927.0000000000002"/>
    <n v="17"/>
  </r>
  <r>
    <m/>
    <n v="870514"/>
    <s v="Blue T-Shirt"/>
    <s v="Online"/>
    <x v="0"/>
    <s v="S/S 2020"/>
    <s v="OLDER GIRLS JERSEY"/>
    <s v="£3.5- £6.5"/>
    <n v="4"/>
    <x v="0"/>
    <n v="785"/>
    <s v="501-1,000"/>
    <n v="0.92611464968152868"/>
    <n v="5.8598726114649669E-2"/>
    <n v="2137.4663289208206"/>
    <n v="-1158.8689599999998"/>
    <n v="978.59736892082083"/>
    <n v="0.45783054248854627"/>
    <n v="727"/>
    <n v="20"/>
  </r>
  <r>
    <m/>
    <n v="890600"/>
    <s v="Dalmatian T-Shirt"/>
    <s v="Online"/>
    <x v="0"/>
    <s v="S/S 2020"/>
    <s v="OLDER GIRLS JERSEY"/>
    <s v="£4- £7"/>
    <n v="5"/>
    <x v="0"/>
    <n v="1038"/>
    <s v="1,001-1,500"/>
    <n v="0.98265895953757232"/>
    <n v="1.0597302504816941E-2"/>
    <n v="3166.0850941814424"/>
    <n v="-1784.1212600000001"/>
    <n v="1381.9638341814423"/>
    <n v="0.43648979514833108"/>
    <n v="1020.0000000000001"/>
    <n v="22"/>
  </r>
  <r>
    <m/>
    <n v="996592"/>
    <s v="Turquoise AOP Dress"/>
    <s v="Retail + Online"/>
    <x v="0"/>
    <s v="S/S 2020"/>
    <s v="BABY GIRLS JERSEY"/>
    <s v="£6- £8"/>
    <n v="7"/>
    <x v="1"/>
    <n v="5505"/>
    <s v="5,501-6,000"/>
    <n v="0.82742960944595823"/>
    <n v="0.16457765667574931"/>
    <n v="20121.770572289479"/>
    <n v="-14852.122143870471"/>
    <n v="5269.6484284190083"/>
    <n v="0.2618879093908395"/>
    <n v="4555"/>
    <n v="23"/>
  </r>
  <r>
    <s v="ph8 "/>
    <n v="212064"/>
    <s v="Navy Tie Back Jumpsuit"/>
    <s v="Retail + Online"/>
    <x v="1"/>
    <s v="S/S 2020"/>
    <s v="OLDER GIRLS WOVEN DRESSES"/>
    <s v="£17 - £22"/>
    <n v="19"/>
    <x v="4"/>
    <n v="2626"/>
    <s v="2,501-3,000"/>
    <n v="0.71820258948971816"/>
    <n v="0.15308453922315313"/>
    <n v="25220.349573372485"/>
    <n v="-20122.733309580362"/>
    <n v="5097.6162637921225"/>
    <n v="0.20212314063934148"/>
    <n v="1885.9999999999998"/>
    <n v="15"/>
  </r>
  <r>
    <m/>
    <n v="223057"/>
    <s v="Blue Jumpsuit "/>
    <s v="Retail + Online"/>
    <x v="3"/>
    <s v="S/S 2020"/>
    <s v="OLDER GIRLS WOVEN DRESSES"/>
    <s v="£16 - £21"/>
    <n v="17"/>
    <x v="4"/>
    <n v="1666"/>
    <s v="1,501-2,000"/>
    <n v="0.57442977190876343"/>
    <n v="0.18247298919567834"/>
    <n v="12422.650369053366"/>
    <n v="-12003.82"/>
    <n v="418.83036905336667"/>
    <n v="3.3715057303450653E-2"/>
    <n v="956.99999999999989"/>
    <n v="29"/>
  </r>
  <r>
    <m/>
    <n v="239040"/>
    <s v="Waterproof Jacket "/>
    <s v="Retail + Online"/>
    <x v="6"/>
    <s v="S/S 2020"/>
    <s v="Older Boys Jackets"/>
    <s v="£34 - £40"/>
    <n v="35"/>
    <x v="6"/>
    <n v="5252"/>
    <s v="5,001-5,500"/>
    <n v="0.81702208682406696"/>
    <n v="8.035034272658037E-2"/>
    <n v="102549.99350042145"/>
    <n v="-86132.01"/>
    <n v="16417.983500421455"/>
    <n v="0.16009736266198771"/>
    <n v="4291"/>
    <n v="27"/>
  </r>
  <r>
    <m/>
    <n v="248869"/>
    <s v="White T-Rex Print T-Shirt"/>
    <s v="Online"/>
    <x v="5"/>
    <s v="S/S 2020"/>
    <s v="OLDER BOYS JERSEY"/>
    <s v="£8 - £13"/>
    <n v="9"/>
    <x v="1"/>
    <n v="2057"/>
    <s v="2,001-2,500"/>
    <n v="0.79290228488089454"/>
    <n v="0.16480311132717551"/>
    <n v="10576.664881729568"/>
    <n v="-7606.5723699999999"/>
    <n v="2970.0925117295683"/>
    <n v="0.28081560160426283"/>
    <n v="1631"/>
    <n v="39"/>
  </r>
  <r>
    <m/>
    <n v="256416"/>
    <s v="Ochre Jumpsuit "/>
    <s v="Retail + Online"/>
    <x v="3"/>
    <s v="S/S 2020"/>
    <s v="OLDER GIRLS WOVEN DRESSES"/>
    <s v="£16 - £21"/>
    <n v="17"/>
    <x v="4"/>
    <n v="1448"/>
    <s v="1,001-1,500"/>
    <n v="0.69198895027624308"/>
    <n v="0.17196132596685088"/>
    <n v="12620.72786982204"/>
    <n v="-10439.42"/>
    <n v="2181.3078698220397"/>
    <n v="0.17283534613228274"/>
    <n v="1002"/>
    <n v="30"/>
  </r>
  <r>
    <m/>
    <n v="266851"/>
    <s v="Grey Animal Print Dress"/>
    <s v="Retail + Online"/>
    <x v="3"/>
    <s v="S/S 2020"/>
    <s v="OLDER GIRLS JERSEY"/>
    <s v="£18 - £22"/>
    <n v="19"/>
    <x v="4"/>
    <n v="6263"/>
    <s v="over 6,000"/>
    <n v="0.80760019160146901"/>
    <n v="0.15168449624780456"/>
    <n v="68576.698709755845"/>
    <n v="-48340.376400000001"/>
    <n v="20236.322309755844"/>
    <n v="0.29509035416540091"/>
    <n v="5058"/>
    <n v="26"/>
  </r>
  <r>
    <m/>
    <n v="484615"/>
    <s v="Leopard 3 Pack Rib T-Shirts"/>
    <s v="Retail + Online"/>
    <x v="0"/>
    <s v="S/S 2020"/>
    <s v="BABY GIRLS JERSEY"/>
    <s v="£14- £16"/>
    <n v="15"/>
    <x v="2"/>
    <n v="5261"/>
    <s v="5,001-5,500"/>
    <n v="0.88329214978141035"/>
    <n v="8.42045238547805E-2"/>
    <n v="45998.853205987034"/>
    <n v="-31655.745277563608"/>
    <n v="14343.107928423426"/>
    <n v="0.31181446772582977"/>
    <n v="4647"/>
    <n v="27"/>
  </r>
  <r>
    <m/>
    <n v="651628"/>
    <s v="Black Floral Tiered Dress"/>
    <s v="Retail + Online"/>
    <x v="3"/>
    <s v="S/S 2020"/>
    <s v="OLDER GIRLS WOVEN DRESSES"/>
    <s v="£13 - £18"/>
    <n v="14"/>
    <x v="2"/>
    <n v="2959"/>
    <s v="2,501-3,000"/>
    <n v="0.74417032781345049"/>
    <n v="0.18418384589388304"/>
    <n v="22630.418917418821"/>
    <n v="-17102.305200000003"/>
    <n v="5528.1137174188189"/>
    <n v="0.24427801083097864"/>
    <n v="2202"/>
    <n v="28"/>
  </r>
  <r>
    <m/>
    <n v="854064"/>
    <s v="Black Tiered Dress"/>
    <s v="Retail + Online"/>
    <x v="3"/>
    <s v="S/S 2020"/>
    <s v="OLDER GIRLS WOVEN DRESSES"/>
    <s v="£18 - £23"/>
    <n v="19"/>
    <x v="4"/>
    <n v="2043"/>
    <s v="2,001-2,500"/>
    <n v="0.81106216348507099"/>
    <n v="0.12922173274596183"/>
    <n v="21541.033966605733"/>
    <n v="-15949.5344"/>
    <n v="5591.499566605733"/>
    <n v="0.25957433497732874"/>
    <n v="1657"/>
    <n v="25"/>
  </r>
  <r>
    <m/>
    <n v="898100"/>
    <s v="Multi 3 Pack Leggings"/>
    <s v="Retail + Online"/>
    <x v="0"/>
    <s v="S/S 2020"/>
    <s v="BABY GIRLS JERSEY"/>
    <s v="£14- £18"/>
    <n v="16"/>
    <x v="4"/>
    <n v="2828"/>
    <s v="2,501-3,000"/>
    <n v="0.7347949080622348"/>
    <n v="0.20438472418670439"/>
    <n v="24859.354945127059"/>
    <n v="-16131.277835999999"/>
    <n v="8728.0771091270599"/>
    <n v="0.35109829391763608"/>
    <n v="2078"/>
    <n v="16"/>
  </r>
  <r>
    <m/>
    <n v="905408"/>
    <s v="White Apple All Over Print Top"/>
    <s v="Retail + Online"/>
    <x v="0"/>
    <s v="A/W 2019"/>
    <s v="BABY GIRLS JERSEY"/>
    <s v="£5- £7"/>
    <n v="6"/>
    <x v="1"/>
    <n v="4151"/>
    <s v="4,001-4,500"/>
    <n v="0.53119730185497471"/>
    <n v="0.20236087689713322"/>
    <n v="9792.540883403979"/>
    <n v="-8464.7005349999999"/>
    <n v="1327.8403484039791"/>
    <n v="0.13559712072832411"/>
    <n v="2205"/>
    <n v="41"/>
  </r>
  <r>
    <m/>
    <n v="949727"/>
    <s v="Black Corsage Dress "/>
    <s v="Retail + Online"/>
    <x v="3"/>
    <s v="A/W 2019"/>
    <s v="BABY GIRLS WOVEN DRESSES"/>
    <s v="£14 - £16"/>
    <n v="15"/>
    <x v="2"/>
    <n v="2961"/>
    <s v="2,501-3,000"/>
    <n v="0.72205336035123269"/>
    <n v="0"/>
    <n v="20406.282766539047"/>
    <n v="-17650.05"/>
    <n v="2756.2327665390476"/>
    <n v="0.13506785131187865"/>
    <n v="2138"/>
    <n v="46"/>
  </r>
  <r>
    <m/>
    <n v="974603"/>
    <s v="Animal Print Tiered Dress"/>
    <s v="Retail + Online"/>
    <x v="3"/>
    <s v="S/S 2020"/>
    <s v="OLDER GIRLS WOVEN DRESSES"/>
    <s v="£15 - £20"/>
    <n v="16"/>
    <x v="4"/>
    <n v="2098"/>
    <s v="2,001-2,500"/>
    <n v="0.67445185891325066"/>
    <n v="0.24499523355576747"/>
    <n v="17487.020465019348"/>
    <n v="-14745.326959999999"/>
    <n v="2741.6935050193497"/>
    <n v="0.15678448541326828"/>
    <n v="1414.9999999999998"/>
    <n v="28"/>
  </r>
  <r>
    <m/>
    <m/>
    <m/>
    <m/>
    <x v="7"/>
    <m/>
    <m/>
    <m/>
    <m/>
    <x v="7"/>
    <m/>
    <m/>
    <m/>
    <m/>
    <m/>
    <m/>
    <m/>
    <m/>
    <m/>
    <m/>
  </r>
  <r>
    <m/>
    <m/>
    <m/>
    <m/>
    <x v="7"/>
    <m/>
    <m/>
    <m/>
    <m/>
    <x v="7"/>
    <m/>
    <m/>
    <m/>
    <m/>
    <m/>
    <m/>
    <m/>
    <m/>
    <m/>
    <m/>
  </r>
  <r>
    <m/>
    <s v="Total items:"/>
    <n v="121"/>
    <m/>
    <x v="7"/>
    <m/>
    <m/>
    <m/>
    <m/>
    <x v="7"/>
    <n v="309338"/>
    <m/>
    <m/>
    <m/>
    <n v="2011563.815041404"/>
    <n v="-1541320.8633932201"/>
    <n v="470242.95164818381"/>
    <n v="0.23376984022677144"/>
    <n v="219126"/>
    <m/>
  </r>
  <r>
    <m/>
    <m/>
    <m/>
    <m/>
    <x v="7"/>
    <m/>
    <m/>
    <m/>
    <m/>
    <x v="7"/>
    <m/>
    <m/>
    <m/>
    <m/>
    <m/>
    <m/>
    <m/>
    <m/>
    <m/>
    <m/>
  </r>
  <r>
    <m/>
    <m/>
    <m/>
    <m/>
    <x v="7"/>
    <m/>
    <m/>
    <m/>
    <m/>
    <x v="7"/>
    <m/>
    <m/>
    <m/>
    <m/>
    <m/>
    <m/>
    <m/>
    <m/>
    <m/>
    <m/>
  </r>
  <r>
    <m/>
    <m/>
    <m/>
    <m/>
    <x v="7"/>
    <m/>
    <m/>
    <m/>
    <m/>
    <x v="7"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27">
  <r>
    <s v="ph2 "/>
    <n v="300629"/>
    <s v="Its All Good T-shirt"/>
    <s v="Online"/>
    <x v="0"/>
    <x v="0"/>
    <s v="BABY BOYS JERSEY "/>
    <s v="£4 - £6"/>
    <n v="5"/>
    <s v="£1 - £5"/>
    <n v="1957"/>
    <s v="1,501-2,000"/>
    <n v="0.79253960143076141"/>
    <n v="0.19468574348492584"/>
    <n v="6142.1136000000006"/>
    <n v="-3728.57"/>
    <n v="2413.5436000000004"/>
    <n v="0.39295000991189744"/>
    <n v="1551"/>
    <n v="9"/>
  </r>
  <r>
    <m/>
    <n v="341585"/>
    <s v="Blue Snow Way Tee"/>
    <s v="Online"/>
    <x v="0"/>
    <x v="0"/>
    <s v="OLDER BOYS JERSEY"/>
    <s v="£6 - £11"/>
    <n v="7"/>
    <s v="£6 - £10"/>
    <n v="1998"/>
    <s v="1,501-2,000"/>
    <n v="0.23623623623623624"/>
    <n v="0.71271271271271275"/>
    <n v="6167.3396346188902"/>
    <n v="-5970.75"/>
    <n v="196.58963461889016"/>
    <n v="3.1875921591115422E-2"/>
    <n v="472"/>
    <n v="16"/>
  </r>
  <r>
    <m/>
    <n v="348542"/>
    <s v="White Tiger print Tee"/>
    <s v="Online"/>
    <x v="1"/>
    <x v="1"/>
    <s v="OLDER BOYS JERSEY"/>
    <s v="£6 - £11"/>
    <n v="7"/>
    <s v="£6 - £10"/>
    <n v="906"/>
    <s v="501-1,000"/>
    <n v="0.9701986754966887"/>
    <n v="2.5386313465783683E-2"/>
    <n v="4358.4517794738395"/>
    <n v="-2968.91"/>
    <n v="1389.5417794738396"/>
    <n v="0.31881545323454002"/>
    <n v="879"/>
    <n v="18"/>
  </r>
  <r>
    <m/>
    <n v="620698"/>
    <s v="Green Surfboard t-shirt"/>
    <s v="Online"/>
    <x v="2"/>
    <x v="0"/>
    <s v="OLDER BOYS JERSEY"/>
    <s v="£6 - £11"/>
    <n v="8"/>
    <s v="£6 - £10"/>
    <n v="862"/>
    <s v="501-1,000"/>
    <n v="0.80626450116009285"/>
    <n v="0.13225058004640367"/>
    <n v="4032.9495407743261"/>
    <n v="-3258.8"/>
    <n v="774.14954077432594"/>
    <n v="0.19195616829505119"/>
    <n v="695"/>
    <n v="9"/>
  </r>
  <r>
    <m/>
    <n v="915910"/>
    <s v="Ochre Cactus Print Tee"/>
    <s v="Online"/>
    <x v="1"/>
    <x v="1"/>
    <s v="OLDER BOYS JERSEY"/>
    <s v="£6 - £11"/>
    <n v="7"/>
    <s v="£6 - £10"/>
    <n v="1004"/>
    <s v="1,001-1,500"/>
    <n v="0.95318725099601598"/>
    <n v="3.3864541832669293E-2"/>
    <n v="4823.7386752409639"/>
    <n v="-3313.16"/>
    <n v="1510.578675240964"/>
    <n v="0.31315516385545178"/>
    <n v="957"/>
    <n v="18"/>
  </r>
  <r>
    <s v="ph3 "/>
    <n v="108731"/>
    <s v="Coral Hawian Tee"/>
    <s v="Online"/>
    <x v="0"/>
    <x v="0"/>
    <s v="OLDER BOYS JERSEY"/>
    <s v="£6 - £11"/>
    <n v="7"/>
    <s v="£6 - £10"/>
    <n v="1998"/>
    <s v="1,501-2,000"/>
    <n v="0.66966966966966968"/>
    <n v="0.30980980980980977"/>
    <n v="8511.899053395724"/>
    <n v="-5532.65"/>
    <n v="2979.2490533957243"/>
    <n v="0.35000991373448997"/>
    <n v="1338"/>
    <n v="32"/>
  </r>
  <r>
    <m/>
    <n v="308251"/>
    <s v="White Croc LS T-shirt"/>
    <s v="Online"/>
    <x v="0"/>
    <x v="0"/>
    <s v="BABY BOYS JERSEY "/>
    <s v="£5 - £7"/>
    <n v="6"/>
    <s v="£6 - £10"/>
    <n v="2062"/>
    <s v="2,001-2,500"/>
    <n v="0.97866149369544131"/>
    <n v="1.3094083414161073E-2"/>
    <n v="7793.9974499999998"/>
    <n v="-4183.01"/>
    <n v="3610.9874499999996"/>
    <n v="0.46330364786044415"/>
    <n v="2018"/>
    <n v="21"/>
  </r>
  <r>
    <m/>
    <n v="309621"/>
    <s v="Red Look Sharp Tee"/>
    <s v="Retail + Online"/>
    <x v="0"/>
    <x v="0"/>
    <s v="BABY BOYS JERSEY "/>
    <s v="£4 - £6"/>
    <n v="5"/>
    <s v="£1 - £5"/>
    <n v="1944"/>
    <s v="1,501-2,000"/>
    <n v="0.97222222222222221"/>
    <n v="0"/>
    <n v="6138.8985000000002"/>
    <n v="-3702.7"/>
    <n v="2436.1985000000004"/>
    <n v="0.39684619317292841"/>
    <n v="1890"/>
    <n v="31"/>
  </r>
  <r>
    <m/>
    <m/>
    <s v="Red Look Sharp Tee (repeat)"/>
    <s v="Retail + Online"/>
    <x v="0"/>
    <x v="0"/>
    <s v="BABY BOYS JERSEY "/>
    <s v="£4 - £6"/>
    <n v="5"/>
    <s v="£1 - £5"/>
    <n v="2048"/>
    <s v="2,001-2,500"/>
    <n v="0.82177734375"/>
    <n v="0.134765625"/>
    <n v="6005.5232147058823"/>
    <n v="-3578.07"/>
    <n v="2427.4532147058821"/>
    <n v="0.40420345204256536"/>
    <n v="1683"/>
    <n v="10"/>
  </r>
  <r>
    <m/>
    <n v="314421"/>
    <s v="Red Skate Sweat Top"/>
    <s v="Online"/>
    <x v="0"/>
    <x v="0"/>
    <s v="OLDER BOYS JERSEY"/>
    <s v="£8 - £13"/>
    <n v="9"/>
    <s v="£6 - £10"/>
    <n v="3059"/>
    <s v="3,001-3,500"/>
    <n v="0.57796665576985939"/>
    <n v="0.40863027133050023"/>
    <n v="15536.7518238168"/>
    <n v="-12292.9"/>
    <n v="3243.8518238167999"/>
    <n v="0.20878571406696428"/>
    <n v="1768"/>
    <n v="23"/>
  </r>
  <r>
    <m/>
    <n v="331351"/>
    <s v="Yellow Make it Snappy Set"/>
    <s v="Online"/>
    <x v="1"/>
    <x v="0"/>
    <s v="BABY BOYS JERSEY "/>
    <s v="£12 - £16"/>
    <n v="14"/>
    <s v="£11 - £15"/>
    <n v="1700"/>
    <s v="1,501-2,000"/>
    <n v="0.78941176470588237"/>
    <n v="0.19470588235294117"/>
    <n v="14678.324150000002"/>
    <n v="-10767.42"/>
    <n v="3910.9041500000021"/>
    <n v="0.26644078097975521"/>
    <n v="1342"/>
    <n v="21"/>
  </r>
  <r>
    <m/>
    <n v="346456"/>
    <s v="Pale Blue Gingham Shirt"/>
    <s v="Online"/>
    <x v="0"/>
    <x v="0"/>
    <s v="OLDER BOYS WOVEN SHIRTS"/>
    <s v="£13 - £18"/>
    <n v="15"/>
    <s v="£11 - £15"/>
    <n v="1048"/>
    <s v="1,001-1,500"/>
    <n v="0.55534351145038163"/>
    <n v="0.4169847328244275"/>
    <n v="8013.3482816592905"/>
    <n v="-6327.69"/>
    <n v="1685.6582816592909"/>
    <n v="0.21035629831756777"/>
    <n v="582"/>
    <n v="33"/>
  </r>
  <r>
    <m/>
    <n v="533376"/>
    <s v="Pink Tiger Print Set"/>
    <s v="Online"/>
    <x v="1"/>
    <x v="0"/>
    <s v="BABY GIRLS JERSEY"/>
    <s v="£12 - £16"/>
    <n v="13"/>
    <s v="£11 - £15"/>
    <n v="1541"/>
    <s v="1,501-2,000"/>
    <n v="0.83582089552238814"/>
    <n v="8.5658663205710472E-2"/>
    <n v="11650.874050000002"/>
    <n v="-9392.14"/>
    <n v="2258.7340500000028"/>
    <n v="0.19386820596519988"/>
    <n v="1288.0000000000002"/>
    <n v="21"/>
  </r>
  <r>
    <m/>
    <n v="607770"/>
    <s v="Yellow Joggers Planet Set"/>
    <s v="Online"/>
    <x v="1"/>
    <x v="0"/>
    <s v="BABY GIRLS JERSEY"/>
    <s v="£12 - £16"/>
    <n v="14"/>
    <s v="£11 - £15"/>
    <n v="1542"/>
    <s v="1,501-2,000"/>
    <n v="0.85214007782101164"/>
    <n v="9.4033722438391698E-2"/>
    <n v="12426.170099999999"/>
    <n v="-9390.4399999999987"/>
    <n v="3035.7301000000007"/>
    <n v="0.24430134752460864"/>
    <n v="1314"/>
    <n v="21"/>
  </r>
  <r>
    <m/>
    <n v="610680"/>
    <s v="Grey Dino Sweat Top"/>
    <s v="Online"/>
    <x v="0"/>
    <x v="0"/>
    <s v="OLDER BOYS JERSEY"/>
    <s v="£8 - £13"/>
    <n v="9"/>
    <s v="£6 - £10"/>
    <n v="3115"/>
    <s v="3,001-3,500"/>
    <n v="0.80674157303370797"/>
    <n v="0.18683788121990363"/>
    <n v="17363.128045370824"/>
    <n v="-12539.25"/>
    <n v="4823.8780453708241"/>
    <n v="0.27782309919996911"/>
    <n v="2513.0000000000005"/>
    <n v="23"/>
  </r>
  <r>
    <m/>
    <n v="624836"/>
    <s v="Car Print T-shirt"/>
    <s v="Online"/>
    <x v="0"/>
    <x v="0"/>
    <s v="BABY BOYS JERSEY "/>
    <s v="£5 - £7"/>
    <n v="6"/>
    <s v="£6 - £10"/>
    <n v="2101"/>
    <s v="2,001-2,500"/>
    <n v="0.9757258448357925"/>
    <n v="0"/>
    <n v="8288.6521500000017"/>
    <n v="-4668.29"/>
    <n v="3620.3621500000017"/>
    <n v="0.43678538856284382"/>
    <n v="2050"/>
    <n v="25"/>
  </r>
  <r>
    <m/>
    <m/>
    <s v="Car Print T-shirt (repeat)"/>
    <s v="Online"/>
    <x v="0"/>
    <x v="0"/>
    <s v="BABY BOYS JERSEY "/>
    <s v="£5 - £7"/>
    <n v="6"/>
    <s v="£6 - £10"/>
    <n v="3140"/>
    <s v="3,001-3,500"/>
    <n v="0.94585987261146487"/>
    <n v="2.3566878980891826E-2"/>
    <n v="12342.324500000001"/>
    <n v="-6549.16"/>
    <n v="5793.1645000000008"/>
    <n v="0.46937386065323439"/>
    <n v="2969.9999999999995"/>
    <n v="10"/>
  </r>
  <r>
    <m/>
    <n v="632600"/>
    <s v="Blue You can Joggers Set"/>
    <s v="Online"/>
    <x v="1"/>
    <x v="0"/>
    <s v="BABY GIRLS JERSEY"/>
    <s v="£12 - £16"/>
    <n v="14"/>
    <s v="£11 - £15"/>
    <n v="1544"/>
    <s v="1,501-2,000"/>
    <n v="0.79857512953367871"/>
    <n v="0.16709844559585496"/>
    <n v="12483.937036099733"/>
    <n v="-9473.48"/>
    <n v="3010.4570360997332"/>
    <n v="0.24114644501926041"/>
    <n v="1233"/>
    <n v="21"/>
  </r>
  <r>
    <m/>
    <n v="644412"/>
    <s v="Navy Animal Crew"/>
    <s v="Retail + Online"/>
    <x v="0"/>
    <x v="1"/>
    <s v="OLDER GIRLS JERSEY"/>
    <s v="£11 - £16"/>
    <n v="12"/>
    <s v="£11 - £15"/>
    <n v="2938"/>
    <s v="2,501-3,000"/>
    <n v="0.6269571136827774"/>
    <n v="0.37031994554118453"/>
    <n v="19819.923278337988"/>
    <n v="-16149.919999999998"/>
    <n v="3670.0032783379902"/>
    <n v="0.18516738066030194"/>
    <n v="1842"/>
    <n v="23"/>
  </r>
  <r>
    <m/>
    <n v="645203"/>
    <s v="Indigo Gingham Shirt"/>
    <s v="Online"/>
    <x v="0"/>
    <x v="0"/>
    <s v="OLDER BOYS WOVEN SHIRTS"/>
    <s v="£13 - £18"/>
    <n v="15"/>
    <s v="£11 - £15"/>
    <n v="1009"/>
    <s v="1,001-1,500"/>
    <n v="0.4311199207135778"/>
    <n v="0.55203171456888001"/>
    <n v="7396.0901866846079"/>
    <n v="-6091.89"/>
    <n v="1304.2001866846076"/>
    <n v="0.17633643638264396"/>
    <n v="435"/>
    <n v="30"/>
  </r>
  <r>
    <s v="ph4 "/>
    <n v="168439"/>
    <s v="Grey Sequin Heart t-shirt"/>
    <s v="Retail + Online"/>
    <x v="1"/>
    <x v="0"/>
    <s v="OLDER GIRLS JERSEY"/>
    <s v="£9 - £12"/>
    <n v="10"/>
    <s v="£6 - £10"/>
    <n v="4012"/>
    <s v="4,001-4,500"/>
    <n v="0.68295114656031908"/>
    <n v="0.30957128614157525"/>
    <n v="22408.947318632854"/>
    <n v="-15430.3"/>
    <n v="6978.6473186328549"/>
    <n v="0.31142236265735551"/>
    <n v="2740"/>
    <n v="11"/>
  </r>
  <r>
    <m/>
    <n v="329849"/>
    <s v="White Broderie Sundress"/>
    <s v="Retail + Online"/>
    <x v="1"/>
    <x v="0"/>
    <s v="OLDER GIRLS WOVEN DRESSES"/>
    <s v="£20 - £26"/>
    <n v="23"/>
    <s v="£21 - £25"/>
    <n v="2002"/>
    <s v="2,001-2,500"/>
    <n v="0.71528471528471527"/>
    <n v="0.27772227772227775"/>
    <n v="26279.490535900859"/>
    <n v="-19082.740000000002"/>
    <n v="7196.7505359008574"/>
    <n v="0.27385426388191408"/>
    <n v="1432"/>
    <n v="18"/>
  </r>
  <r>
    <m/>
    <n v="332258"/>
    <s v="Pink Animal Crew"/>
    <s v="Retail + Online"/>
    <x v="0"/>
    <x v="0"/>
    <s v="OLDER GIRLS JERSEY"/>
    <s v="£11 - £16"/>
    <n v="12"/>
    <s v="£11 - £15"/>
    <n v="2938"/>
    <s v="2,501-3,000"/>
    <n v="0.6933287950987066"/>
    <n v="0.30122532334921714"/>
    <n v="19865.756866032621"/>
    <n v="-13386.68"/>
    <n v="6479.0768660326212"/>
    <n v="0.32614296599546344"/>
    <n v="2037"/>
    <n v="27"/>
  </r>
  <r>
    <m/>
    <n v="335769"/>
    <s v="Blue Stripe Sundress"/>
    <s v="Retail + Online"/>
    <x v="1"/>
    <x v="0"/>
    <s v="OLDER GIRLS WOVEN DRESSES"/>
    <s v="£14 - £19"/>
    <n v="16"/>
    <s v="£16 - £20"/>
    <n v="1920"/>
    <s v="1,501-2,000"/>
    <n v="0.36250000000000004"/>
    <n v="0.62656249999999991"/>
    <n v="13717.595452356791"/>
    <n v="-12835.63"/>
    <n v="881.9654523567915"/>
    <n v="6.4294464392100362E-2"/>
    <n v="696.00000000000011"/>
    <n v="17"/>
  </r>
  <r>
    <m/>
    <n v="346011"/>
    <s v="Denim Tencel® Sundress"/>
    <s v="Retail + Online"/>
    <x v="1"/>
    <x v="0"/>
    <s v="OLDER GIRLS WOVEN DRESSES"/>
    <s v="£15 - £20"/>
    <n v="17"/>
    <s v="£16 - £20"/>
    <n v="1755"/>
    <s v="1,501-2,000"/>
    <n v="0.38119658119658117"/>
    <n v="0.59316239316239316"/>
    <n v="13438.746890396196"/>
    <n v="-12119.029999999999"/>
    <n v="1319.7168903961974"/>
    <n v="9.8202377138251917E-2"/>
    <n v="669"/>
    <n v="18"/>
  </r>
  <r>
    <m/>
    <n v="531476"/>
    <s v="Khaki Awesome T-Shirt"/>
    <s v="Online"/>
    <x v="1"/>
    <x v="0"/>
    <s v="BABY BOYS JERSEY "/>
    <s v="£6 - £8"/>
    <n v="7"/>
    <s v="£6 - £10"/>
    <n v="1068"/>
    <s v="1,001-1,500"/>
    <n v="0.76872659176029967"/>
    <n v="0.20692883895131087"/>
    <n v="4306.2874768907577"/>
    <n v="-3270.06"/>
    <n v="1036.2274768907578"/>
    <n v="0.24063128215465512"/>
    <n v="821"/>
    <n v="15"/>
  </r>
  <r>
    <m/>
    <n v="538938"/>
    <s v="Blue Animal Tea dress"/>
    <s v="Retail + Online"/>
    <x v="3"/>
    <x v="0"/>
    <s v="OLDER GIRLS WOVEN DRESSES"/>
    <s v="£14 - £19"/>
    <n v="16"/>
    <s v="£16 - £20"/>
    <n v="1932"/>
    <s v="1,501-2,000"/>
    <n v="0.65269151138716364"/>
    <n v="0.35300207039337472"/>
    <n v="17270.562262037241"/>
    <n v="-13197.18"/>
    <n v="4073.3822620372412"/>
    <n v="0.2358569570714569"/>
    <n v="1261.0000000000002"/>
    <n v="17"/>
  </r>
  <r>
    <m/>
    <n v="540495"/>
    <s v="Ochre Print Tiered Dress"/>
    <s v="Retail + Online"/>
    <x v="3"/>
    <x v="0"/>
    <s v="OLDER GIRLS WOVEN DRESSES"/>
    <s v="£15 - £20"/>
    <n v="17"/>
    <s v="£16 - £20"/>
    <n v="993"/>
    <s v="501-1,000"/>
    <n v="0.64451158106747231"/>
    <n v="0.34340382678751258"/>
    <n v="9265.8202659989238"/>
    <n v="-7259.54"/>
    <n v="2006.2802659989238"/>
    <n v="0.2165248416657726"/>
    <n v="640"/>
    <n v="16"/>
  </r>
  <r>
    <m/>
    <n v="558864"/>
    <s v="Pink Tie Dye Dress"/>
    <s v="Retail + Online"/>
    <x v="3"/>
    <x v="2"/>
    <s v="OLDER GIRLS WOVEN DRESSES"/>
    <s v="£12 - £17"/>
    <n v="13"/>
    <s v="£11 - £15"/>
    <n v="1830"/>
    <s v="1,501-2,000"/>
    <n v="0.35628415300546451"/>
    <n v="0.63114754098360648"/>
    <n v="11715.714486812092"/>
    <n v="-9103.11"/>
    <n v="2612.6044868120916"/>
    <n v="0.22300001333704361"/>
    <n v="652"/>
    <n v="10"/>
  </r>
  <r>
    <m/>
    <n v="563636"/>
    <s v="Blue Print Floral Smocked Dress"/>
    <s v="Retail + Online"/>
    <x v="3"/>
    <x v="0"/>
    <s v="OLDER GIRLS WOVEN DRESSES"/>
    <s v="£16 - £21"/>
    <n v="18"/>
    <s v="£16 - £20"/>
    <n v="1017"/>
    <s v="1,001-1,500"/>
    <n v="0.96558505408062933"/>
    <n v="6.391347099311695E-2"/>
    <n v="11994.132592235026"/>
    <n v="-7763.91"/>
    <n v="4230.2225922350262"/>
    <n v="0.35269099784453461"/>
    <n v="982"/>
    <n v="17"/>
  </r>
  <r>
    <m/>
    <n v="566057"/>
    <s v="Grey Print Floral Tiered Dress"/>
    <s v="Retail + Online"/>
    <x v="3"/>
    <x v="0"/>
    <s v="OLDER GIRLS WOVEN DRESSES"/>
    <s v="£15 - £20"/>
    <n v="17"/>
    <s v="£16 - £20"/>
    <n v="972"/>
    <s v="501-1,000"/>
    <n v="0.88888888888888895"/>
    <n v="0.12448559670781878"/>
    <n v="10191.06326890584"/>
    <n v="-7107.88"/>
    <n v="3083.1832689058401"/>
    <n v="0.30253793814753394"/>
    <n v="864.00000000000011"/>
    <n v="14"/>
  </r>
  <r>
    <m/>
    <n v="567315"/>
    <s v="Khaki Dino t-shirt"/>
    <s v="Online"/>
    <x v="0"/>
    <x v="0"/>
    <s v="OLDER BOYS JERSEY"/>
    <s v="£6 - £11"/>
    <n v="7"/>
    <s v="£6 - £10"/>
    <n v="2080"/>
    <s v="2,001-2,500"/>
    <n v="0.96442307692307694"/>
    <n v="2.6442307692307709E-2"/>
    <n v="9481.9860097474429"/>
    <n v="-4924.07"/>
    <n v="4557.9160097474432"/>
    <n v="0.48069212558022384"/>
    <n v="2006"/>
    <n v="14"/>
  </r>
  <r>
    <m/>
    <n v="594098"/>
    <s v="Multi Smile Stripe Dress"/>
    <s v="Online"/>
    <x v="1"/>
    <x v="0"/>
    <s v="BABY GIRLS WOVEN DRESSES"/>
    <s v="£12 - £14"/>
    <n v="13"/>
    <s v="£11 - £15"/>
    <n v="1994"/>
    <s v="1,501-2,000"/>
    <n v="0.83149448345035104"/>
    <n v="1.8555667001002973E-2"/>
    <n v="14130.629349999999"/>
    <n v="-11174.1"/>
    <n v="2956.5293499999989"/>
    <n v="0.20922842689947133"/>
    <n v="1658"/>
    <n v="17"/>
  </r>
  <r>
    <m/>
    <n v="625592"/>
    <s v="Animal Print Frill Dress"/>
    <s v="Online"/>
    <x v="3"/>
    <x v="0"/>
    <s v="OLDER GIRLS WOVEN DRESSES"/>
    <s v="£12 - £17"/>
    <n v="14"/>
    <s v="£11 - £15"/>
    <n v="5214"/>
    <s v="5,001-5,500"/>
    <n v="0.43958573072497126"/>
    <n v="0.55523590333716921"/>
    <n v="31892.03263456035"/>
    <n v="-30257.68"/>
    <n v="1634.3526345603495"/>
    <n v="5.1246424249210609E-2"/>
    <n v="2292"/>
    <n v="15"/>
  </r>
  <r>
    <m/>
    <n v="627383"/>
    <s v="White Shark Stripe Tee"/>
    <s v="Online"/>
    <x v="1"/>
    <x v="0"/>
    <s v="BABY BOYS JERSEY "/>
    <s v="£5 - £7"/>
    <n v="6"/>
    <s v="£6 - £10"/>
    <n v="969"/>
    <s v="501-1,000"/>
    <n v="0.96078431372549022"/>
    <n v="0"/>
    <n v="3880.8153000000007"/>
    <n v="-2520.73"/>
    <n v="1360.0853000000006"/>
    <n v="0.35046380589150955"/>
    <n v="931"/>
    <n v="44"/>
  </r>
  <r>
    <m/>
    <m/>
    <s v="White Shark Stripe Tee (repeat)"/>
    <s v="Online"/>
    <x v="1"/>
    <x v="0"/>
    <s v="BABY BOYS JERSEY "/>
    <s v="£5 - £7"/>
    <n v="6"/>
    <s v="£6 - £10"/>
    <n v="1473"/>
    <s v="1,001-1,500"/>
    <n v="0.76238968092328585"/>
    <n v="0.23217922606924635"/>
    <n v="5516.3688500000017"/>
    <n v="-3529.79"/>
    <n v="1986.5788500000017"/>
    <n v="0.36012436876841569"/>
    <n v="1123"/>
    <n v="18"/>
  </r>
  <r>
    <m/>
    <n v="641034"/>
    <s v="Blue/Ecru Floral Maxi Dress"/>
    <s v="Retail + Online"/>
    <x v="3"/>
    <x v="0"/>
    <s v="OLDER GIRLS WOVEN DRESSES"/>
    <s v="£24 - £30"/>
    <n v="27"/>
    <s v="£26 - £30"/>
    <n v="1995"/>
    <s v="1,501-2,000"/>
    <n v="0.58897243107769426"/>
    <n v="0.38897243107769419"/>
    <n v="28837.86222105721"/>
    <n v="-22708.89"/>
    <n v="6128.9722210572108"/>
    <n v="0.21253212786979325"/>
    <n v="1175"/>
    <n v="18"/>
  </r>
  <r>
    <m/>
    <n v="963741"/>
    <s v="Yellow Sequin Heart t-shirt"/>
    <s v="Retail + Online"/>
    <x v="1"/>
    <x v="0"/>
    <s v="OLDER GIRLS JERSEY"/>
    <s v="£9 - £12"/>
    <n v="10"/>
    <s v="£6 - £10"/>
    <n v="4165"/>
    <s v="4,001-4,500"/>
    <n v="0.6381752701080432"/>
    <n v="0.35318127250900366"/>
    <n v="22437.108985246581"/>
    <n v="-15859.35"/>
    <n v="6577.7589852465808"/>
    <n v="0.29316428375740189"/>
    <n v="2658"/>
    <n v="10"/>
  </r>
  <r>
    <s v="ph5 "/>
    <n v="141091"/>
    <s v="Purple Butterfly Zip Through Top"/>
    <s v="Retail + Online"/>
    <x v="1"/>
    <x v="2"/>
    <s v="OLDER GIRLS JERSEY"/>
    <s v="£18 - £23"/>
    <n v="19"/>
    <s v="£16 - £20"/>
    <n v="2038"/>
    <s v="2,001-2,500"/>
    <n v="0.16633954857703637"/>
    <n v="0.77477919528949946"/>
    <n v="13106.051499336898"/>
    <n v="-14619.478349247822"/>
    <n v="-1513.4268499109239"/>
    <n v="-0.11547542369931141"/>
    <n v="339.00000000000011"/>
    <n v="13"/>
  </r>
  <r>
    <m/>
    <n v="159836"/>
    <s v="Monochrome Pineapple Shirt"/>
    <s v="Online"/>
    <x v="0"/>
    <x v="0"/>
    <s v="OLDER BOYS WOVEN SHIRTS"/>
    <s v="£10 - £15"/>
    <n v="12"/>
    <s v="£11 - £15"/>
    <n v="3190"/>
    <s v="3,001-3,500"/>
    <n v="0.46457680250783695"/>
    <n v="0.28714733542319748"/>
    <n v="15202.889327985324"/>
    <n v="-15100.78"/>
    <n v="102.10932798532303"/>
    <n v="6.7164422355796031E-3"/>
    <n v="1481.9999999999998"/>
    <n v="32"/>
  </r>
  <r>
    <m/>
    <n v="180406"/>
    <s v="Grey Marl Elephant AOP T-Shirt"/>
    <s v="Online"/>
    <x v="0"/>
    <x v="2"/>
    <s v="BABY BOYS JERSEY "/>
    <s v="£5 - £7"/>
    <n v="6"/>
    <s v="£6 - £10"/>
    <n v="2970"/>
    <s v="2,501-3,000"/>
    <n v="0.72087542087542089"/>
    <n v="0.23670033670033663"/>
    <n v="9601.5709299351583"/>
    <n v="-5985.8799999999992"/>
    <n v="3615.6909299351591"/>
    <n v="0.37657285003877766"/>
    <n v="2141"/>
    <n v="22"/>
  </r>
  <r>
    <m/>
    <n v="351685"/>
    <s v="Black Black Jumpsuit"/>
    <s v="Retail + Online"/>
    <x v="3"/>
    <x v="2"/>
    <s v="OLDER GIRLS WOVEN DRESSES"/>
    <s v="£17 - £22"/>
    <n v="18"/>
    <s v="£16 - £20"/>
    <n v="4070"/>
    <s v="4,001-4,500"/>
    <n v="0.17764127764127757"/>
    <n v="0.62653562653562656"/>
    <n v="23556.580029240806"/>
    <n v="-29843.439999999999"/>
    <n v="-6286.8599707591929"/>
    <n v="-0.26688339151758478"/>
    <n v="722.99999999999977"/>
    <n v="10"/>
  </r>
  <r>
    <m/>
    <n v="410774"/>
    <s v="Purple Butterfly Crop Top"/>
    <s v="Online"/>
    <x v="1"/>
    <x v="2"/>
    <s v="OLDER GIRLS JERSEY"/>
    <s v="£7 - £10"/>
    <n v="8"/>
    <s v="£6 - £10"/>
    <n v="2046"/>
    <s v="2,001-2,500"/>
    <n v="0.74437927663734116"/>
    <n v="0.23362658846529816"/>
    <n v="9201.7749078976267"/>
    <n v="-6158.5091140142522"/>
    <n v="3043.2657938833745"/>
    <n v="0.33072595497542812"/>
    <n v="1523"/>
    <n v="13"/>
  </r>
  <r>
    <m/>
    <n v="414361"/>
    <s v="Purple Butterfly Leggings"/>
    <s v="Online"/>
    <x v="1"/>
    <x v="2"/>
    <s v="OLDER GIRLS JERSEY"/>
    <s v="£10 - £15"/>
    <n v="11"/>
    <s v="£11 - £15"/>
    <n v="2101"/>
    <s v="2,001-2,500"/>
    <n v="0.86387434554973819"/>
    <n v="0.14754878629224177"/>
    <n v="14617.83044258428"/>
    <n v="-9547.0503342834527"/>
    <n v="5070.7801083008271"/>
    <n v="0.34689006198407962"/>
    <n v="1815"/>
    <n v="13"/>
  </r>
  <r>
    <m/>
    <n v="478941"/>
    <s v="Red Velvet Dress"/>
    <s v="Retail + Online"/>
    <x v="1"/>
    <x v="2"/>
    <s v="OLDER GIRLS WOVEN DRESSES"/>
    <s v="£10 - £15"/>
    <n v="12"/>
    <s v="£11 - £15"/>
    <n v="1974"/>
    <s v="1,501-2,000"/>
    <n v="0.96403242147922985"/>
    <n v="3.7993920972644424E-2"/>
    <n v="14582.231501190483"/>
    <n v="-9479.1437999999998"/>
    <n v="5103.0877011904831"/>
    <n v="0.34995245417506027"/>
    <n v="1902.9999999999998"/>
    <n v="13"/>
  </r>
  <r>
    <m/>
    <n v="485842"/>
    <s v="Black Lace Dress"/>
    <s v="Retail + Online"/>
    <x v="3"/>
    <x v="2"/>
    <s v="OLDER GIRLS WOVEN DRESSES"/>
    <s v="£23 - £29"/>
    <n v="25"/>
    <s v="£21 - £25"/>
    <n v="2055"/>
    <s v="2,001-2,500"/>
    <n v="0.49537712895377128"/>
    <n v="0.47883211678832116"/>
    <n v="24926.332508399038"/>
    <n v="-19599.54"/>
    <n v="5326.7925083990376"/>
    <n v="0.21370141422145239"/>
    <n v="1018"/>
    <n v="13"/>
  </r>
  <r>
    <m/>
    <n v="517010"/>
    <s v="Multi Floral Print Tea Dress"/>
    <s v="Online"/>
    <x v="3"/>
    <x v="0"/>
    <s v="BABY GIRLS WOVEN DRESSES"/>
    <s v="£13 - £15"/>
    <n v="14"/>
    <s v="£11 - £15"/>
    <n v="1917"/>
    <s v="1,501-2,000"/>
    <n v="0.72404799165362543"/>
    <n v="5.4251434533124643E-2"/>
    <n v="12880.220838176261"/>
    <n v="-11343.74"/>
    <n v="1536.4808381762614"/>
    <n v="0.1192899452175709"/>
    <n v="1388"/>
    <n v="31"/>
  </r>
  <r>
    <m/>
    <n v="538837"/>
    <s v="Blue Floral Pleated Dress"/>
    <s v="Online"/>
    <x v="3"/>
    <x v="0"/>
    <s v="OLDER GIRLS WOVEN DRESSES"/>
    <s v="£15 - £20"/>
    <n v="17"/>
    <s v="£16 - £20"/>
    <n v="1033"/>
    <s v="1,001-1,500"/>
    <n v="0.84414327202323325"/>
    <n v="0.16747337850919652"/>
    <n v="11213.813230726819"/>
    <n v="-7300.16"/>
    <n v="3913.6532307268189"/>
    <n v="0.3490028904711085"/>
    <n v="872"/>
    <n v="32"/>
  </r>
  <r>
    <m/>
    <n v="558863"/>
    <s v="Blue Dino All Over Print T-Shirt"/>
    <s v="Retail + Online"/>
    <x v="0"/>
    <x v="2"/>
    <s v="BABY BOYS JERSEY "/>
    <s v="£5 - £7"/>
    <n v="6"/>
    <s v="£6 - £10"/>
    <n v="4972"/>
    <s v="4,501-5,000"/>
    <n v="0.89259855189058723"/>
    <n v="0.10579243765084478"/>
    <n v="17731.69737594551"/>
    <n v="-9225.130000000001"/>
    <n v="8506.5673759455094"/>
    <n v="0.47973790639385488"/>
    <n v="4438"/>
    <n v="24"/>
  </r>
  <r>
    <m/>
    <n v="639140"/>
    <s v="Grey Animal Crew"/>
    <s v="Retail + Online"/>
    <x v="0"/>
    <x v="1"/>
    <s v="OLDER GIRLS JERSEY"/>
    <s v="£11 - £16"/>
    <n v="12"/>
    <s v="£11 - £15"/>
    <n v="5247"/>
    <s v="5,001-5,500"/>
    <n v="0.9731275014293882"/>
    <n v="2.153611587573856E-2"/>
    <n v="41333.232559941214"/>
    <n v="-28683.200000000001"/>
    <n v="12650.032559941214"/>
    <n v="0.30604992100717526"/>
    <n v="5106"/>
    <n v="48"/>
  </r>
  <r>
    <m/>
    <n v="645217"/>
    <s v="Navy Star Print Padded Jacket"/>
    <s v="Online"/>
    <x v="4"/>
    <x v="2"/>
    <s v="BABY GIRLS JACKETS"/>
    <s v="£26 - £30"/>
    <n v="28"/>
    <s v="£26 - £30"/>
    <n v="4234"/>
    <s v="4,001-4,500"/>
    <n v="0.49220595181861121"/>
    <n v="0.10321209258384506"/>
    <n v="42114.355418215091"/>
    <n v="-48454.75"/>
    <n v="-6340.394581784909"/>
    <n v="-0.15055186097048973"/>
    <n v="2084"/>
    <n v="11"/>
  </r>
  <r>
    <m/>
    <n v="661393"/>
    <s v="Green LS Dinosaur T-Shirt"/>
    <s v="Online"/>
    <x v="1"/>
    <x v="2"/>
    <s v="BABY BOYS JERSEY "/>
    <s v="£5 - £7"/>
    <n v="6"/>
    <s v="£6 - £10"/>
    <n v="2052"/>
    <s v="2,001-2,500"/>
    <n v="0.88742690058479534"/>
    <n v="9.8440545808966884E-2"/>
    <n v="7476.9439092968014"/>
    <n v="-4885.5044000000007"/>
    <n v="2591.4395092968007"/>
    <n v="0.34659073823927117"/>
    <n v="1821"/>
    <n v="12"/>
  </r>
  <r>
    <m/>
    <n v="713896"/>
    <s v="Grey Marl Brooklyn Crew Top"/>
    <s v="Online"/>
    <x v="1"/>
    <x v="2"/>
    <s v="OLDER GIRLS JERSEY"/>
    <s v="£11 - £16"/>
    <n v="12"/>
    <s v="£11 - £15"/>
    <n v="1014"/>
    <s v="1,001-1,500"/>
    <n v="0.64891518737672582"/>
    <n v="0.32938856015779094"/>
    <n v="7288.0753789261535"/>
    <n v="-5022.5191999999997"/>
    <n v="2265.5561789261537"/>
    <n v="0.31085795098622698"/>
    <n v="658"/>
    <n v="10"/>
  </r>
  <r>
    <m/>
    <n v="750601"/>
    <s v="Yellow Dino T-shirt"/>
    <s v="Online"/>
    <x v="0"/>
    <x v="2"/>
    <s v="BABY BOYS JERSEY "/>
    <s v="£6 - £8"/>
    <n v="7"/>
    <s v="£6 - £10"/>
    <n v="2005"/>
    <s v="2,001-2,500"/>
    <n v="0.97456359102244394"/>
    <n v="1.2468827930174564E-2"/>
    <n v="8941.2619378151248"/>
    <n v="-4775.9399999999996"/>
    <n v="4165.3219378151252"/>
    <n v="0.46585392160348205"/>
    <n v="1954"/>
    <n v="20"/>
  </r>
  <r>
    <m/>
    <n v="786680"/>
    <s v="Pink Dinosaur T-Shirt"/>
    <s v="Online"/>
    <x v="3"/>
    <x v="2"/>
    <s v="BABY GIRLS JERSEY"/>
    <s v="£7 - £9"/>
    <n v="8"/>
    <s v="£6 - £10"/>
    <n v="2031"/>
    <s v="2,001-2,500"/>
    <n v="0.8537666174298375"/>
    <n v="0.12456917774495324"/>
    <n v="9449.6053066997738"/>
    <n v="-6839.26"/>
    <n v="2610.3453066997736"/>
    <n v="0.27623855409590892"/>
    <n v="1734"/>
    <n v="14"/>
  </r>
  <r>
    <m/>
    <n v="812594"/>
    <s v="Red Corsage Dress "/>
    <s v="Retail + Online"/>
    <x v="3"/>
    <x v="2"/>
    <s v="BABY GIRLS WOVEN DRESSES"/>
    <s v="£14 - £16"/>
    <n v="15"/>
    <s v="£11 - £15"/>
    <n v="2941"/>
    <s v="2,501-3,000"/>
    <n v="0.66167970078204685"/>
    <n v="9.4865691941516506E-2"/>
    <n v="20279.079728605037"/>
    <n v="-17511.349999999999"/>
    <n v="2767.729728605038"/>
    <n v="0.13648201820031136"/>
    <n v="1945.9999999999998"/>
    <n v="10"/>
  </r>
  <r>
    <m/>
    <n v="824435"/>
    <s v="Ecru Dot Print Jumpsuit"/>
    <s v="Retail + Online"/>
    <x v="3"/>
    <x v="2"/>
    <s v="OLDER GIRLS WOVEN DRESSES"/>
    <s v="£16 - £21"/>
    <n v="17"/>
    <s v="£16 - £20"/>
    <n v="2097"/>
    <s v="2,001-2,500"/>
    <n v="0.13733905579399142"/>
    <n v="0.74487362899380072"/>
    <n v="11186.841016160168"/>
    <n v="-14736.549199999999"/>
    <n v="-3549.7081838398317"/>
    <n v="-0.31731104238560576"/>
    <n v="288"/>
    <n v="9"/>
  </r>
  <r>
    <m/>
    <n v="857812"/>
    <s v="Grey Marl Animal Print Dress"/>
    <s v="Retail + Online"/>
    <x v="3"/>
    <x v="2"/>
    <s v="OLDER GIRLS JERSEY"/>
    <s v="£18 - £24"/>
    <n v="19"/>
    <s v="£16 - £20"/>
    <n v="4874"/>
    <s v="4,501-5,000"/>
    <n v="0.83627410750923259"/>
    <n v="0.16680344686089454"/>
    <n v="57058.67132841218"/>
    <n v="-36819.730000000003"/>
    <n v="20238.941328412177"/>
    <n v="0.35470404159821822"/>
    <n v="4075.9999999999995"/>
    <n v="10"/>
  </r>
  <r>
    <m/>
    <n v="879851"/>
    <s v="Red Velvet Dress (baby girls)"/>
    <s v="Retail + Online"/>
    <x v="1"/>
    <x v="2"/>
    <s v="BABY GIRLS WOVEN DRESSES"/>
    <s v="£9 - £11"/>
    <n v="10"/>
    <s v="£6 - £10"/>
    <n v="3989"/>
    <s v="3,501-4,000"/>
    <n v="0.95462521935322131"/>
    <n v="1.8049636500376054E-2"/>
    <n v="24699.919252873544"/>
    <n v="-17555.980199999998"/>
    <n v="7143.9390528735457"/>
    <n v="0.28922924725927729"/>
    <n v="3808"/>
    <n v="12"/>
  </r>
  <r>
    <m/>
    <n v="944070"/>
    <s v="Red Lace Dress"/>
    <s v="Retail + Online"/>
    <x v="3"/>
    <x v="2"/>
    <s v="OLDER GIRLS WOVEN DRESSES"/>
    <s v="£23 - £29"/>
    <n v="25"/>
    <s v="£21 - £25"/>
    <n v="3020"/>
    <s v="3,001-3,500"/>
    <n v="0.63940397350993372"/>
    <n v="0.35695364238410598"/>
    <n v="39557.877416289477"/>
    <n v="-28794.45"/>
    <n v="10763.427416289476"/>
    <n v="0.27209314855344641"/>
    <n v="1930.9999999999998"/>
    <n v="13"/>
  </r>
  <r>
    <m/>
    <n v="965740"/>
    <s v="Black Velvet Dress"/>
    <s v="Retail + Online"/>
    <x v="1"/>
    <x v="2"/>
    <s v="OLDER GIRLS WOVEN DRESSES"/>
    <s v="£10 - £15"/>
    <n v="12"/>
    <s v="£11 - £15"/>
    <n v="2954"/>
    <s v="2,501-3,000"/>
    <n v="0.96005416384563314"/>
    <n v="4.8070412999322909E-2"/>
    <n v="21578.197820078251"/>
    <n v="-14303.138043705461"/>
    <n v="7275.0597763727892"/>
    <n v="0.33714862737996748"/>
    <n v="2836.0000000000005"/>
    <n v="13"/>
  </r>
  <r>
    <s v="ph6 "/>
    <n v="136663"/>
    <s v="Collar Top Mint Floral"/>
    <s v="Retail + Online"/>
    <x v="0"/>
    <x v="3"/>
    <s v="BABY GIRLS JERSEY"/>
    <s v="£6- £8"/>
    <n v="7"/>
    <s v="£6 - £10"/>
    <n v="4202"/>
    <s v="4,001-4,500"/>
    <n v="0.80866254164683482"/>
    <n v="0.10613993336506422"/>
    <n v="15114.709915184509"/>
    <n v="-11050.17"/>
    <n v="4064.5399151845086"/>
    <n v="0.26891286289928718"/>
    <n v="3398"/>
    <n v="16"/>
  </r>
  <r>
    <m/>
    <n v="220871"/>
    <s v="LS Animal T-Shirt"/>
    <s v="Retail + Online"/>
    <x v="0"/>
    <x v="3"/>
    <s v="BABY GIRLS JERSEY"/>
    <s v="£5- £7"/>
    <n v="6"/>
    <s v="£6 - £10"/>
    <n v="2106"/>
    <s v="2,001-2,500"/>
    <n v="0.69278252611585955"/>
    <n v="0.22981956315289642"/>
    <n v="6158.0940095437363"/>
    <n v="-4374.0134880000005"/>
    <n v="1784.0805215437358"/>
    <n v="0.28971310258966337"/>
    <n v="1459.0000000000002"/>
    <n v="13"/>
  </r>
  <r>
    <m/>
    <n v="261973"/>
    <s v="Bright Spot T-Shirts"/>
    <s v="Retail + Online"/>
    <x v="0"/>
    <x v="3"/>
    <s v="BABY GIRLS JERSEY"/>
    <s v="£9- £11"/>
    <n v="10"/>
    <s v="£6 - £10"/>
    <n v="2023"/>
    <s v="2,001-2,500"/>
    <n v="0.82155215027187345"/>
    <n v="0.10182896688086995"/>
    <n v="10745.988726911111"/>
    <n v="-8192.6754600000004"/>
    <n v="2553.313266911111"/>
    <n v="0.23760617396860512"/>
    <n v="1662"/>
    <n v="13"/>
  </r>
  <r>
    <m/>
    <n v="375214"/>
    <s v="Blue LS Truck T-Shirt "/>
    <s v="Online"/>
    <x v="2"/>
    <x v="2"/>
    <s v="BABY BOYS JERSEY "/>
    <s v="£7- £9"/>
    <n v="8"/>
    <s v="£6 - £10"/>
    <n v="2889"/>
    <s v="2,501-3,000"/>
    <n v="0.69297334717895476"/>
    <n v="0.2679127725856697"/>
    <n v="13172.338230562205"/>
    <n v="-9444.5619000000006"/>
    <n v="3727.7763305622047"/>
    <n v="0.28300035007551583"/>
    <n v="2002.0000000000002"/>
    <n v="20"/>
  </r>
  <r>
    <m/>
    <n v="394747"/>
    <s v="Green LS Alligator T-Shirt"/>
    <s v="Online"/>
    <x v="1"/>
    <x v="2"/>
    <s v="BABY BOYS JERSEY "/>
    <s v="£5 - £7"/>
    <n v="6"/>
    <s v="£6 - £10"/>
    <n v="1778"/>
    <s v="1,501-2,000"/>
    <n v="0.51631046119235102"/>
    <n v="0.29752530933633292"/>
    <n v="4710.0709595964427"/>
    <n v="-4156.7111999999997"/>
    <n v="553.35975959644293"/>
    <n v="0.11748437854614713"/>
    <n v="918.00000000000011"/>
    <n v="18"/>
  </r>
  <r>
    <m/>
    <n v="428754"/>
    <s v="ES Char Stripe T-Shirt"/>
    <s v="Online"/>
    <x v="0"/>
    <x v="3"/>
    <s v="BABY GIRLS JERSEY"/>
    <s v="£6 - £8"/>
    <n v="7"/>
    <s v="£6 - £10"/>
    <n v="3040"/>
    <s v="3,001-3,500"/>
    <n v="0.91348684210526321"/>
    <n v="7.7302631578947345E-2"/>
    <n v="13610.297905324413"/>
    <n v="-8322.0779999999995"/>
    <n v="5288.219905324413"/>
    <n v="0.38854549269312"/>
    <n v="2777"/>
    <n v="19"/>
  </r>
  <r>
    <m/>
    <n v="447356"/>
    <s v="Collar Top Ochre Star"/>
    <s v="Retail + Online"/>
    <x v="0"/>
    <x v="3"/>
    <s v="BABY GIRLS JERSEY"/>
    <s v="£6- £8"/>
    <n v="7"/>
    <s v="£6 - £10"/>
    <n v="4202"/>
    <s v="4,001-4,500"/>
    <n v="0.81128034269395533"/>
    <n v="0.13588767253688716"/>
    <n v="15238.429919273474"/>
    <n v="-11041.02"/>
    <n v="4197.4099192734739"/>
    <n v="0.27544897614186714"/>
    <n v="3409.0000000000005"/>
    <n v="15"/>
  </r>
  <r>
    <m/>
    <n v="448928"/>
    <s v="Purple Rib Top"/>
    <s v="Retail + Online"/>
    <x v="0"/>
    <x v="3"/>
    <s v="OLDER GIRLS JERSEY"/>
    <s v="£4.5 - £7.5"/>
    <n v="5"/>
    <s v="£1 - £5"/>
    <n v="1968"/>
    <s v="1,501-2,000"/>
    <n v="0.7667682926829269"/>
    <n v="0.22357723577235766"/>
    <n v="5466.1685988921008"/>
    <n v="-3852.49"/>
    <n v="1613.678598892101"/>
    <n v="0.29521200630715383"/>
    <n v="1509.0000000000002"/>
    <n v="13"/>
  </r>
  <r>
    <m/>
    <n v="489080"/>
    <s v="Grey Camo Crew Set"/>
    <s v="Retail + Online"/>
    <x v="0"/>
    <x v="2"/>
    <s v="OLDER GIRLS JERSEY"/>
    <s v="£22 - £27"/>
    <n v="23"/>
    <s v="£21 - £25"/>
    <n v="3095"/>
    <s v="3,001-3,500"/>
    <n v="0.99289176090468501"/>
    <n v="2.5848142164781596E-3"/>
    <n v="46444.592890605236"/>
    <n v="-27940.145859999997"/>
    <n v="18504.447030605239"/>
    <n v="0.39841983488132371"/>
    <n v="3073"/>
    <n v="19"/>
  </r>
  <r>
    <m/>
    <n v="504390"/>
    <s v="Black Narrow Channel Jacket"/>
    <s v="Retail + Online"/>
    <x v="4"/>
    <x v="2"/>
    <s v="OLDER GIRLS JACKETS"/>
    <s v="£20 - £26"/>
    <n v="22"/>
    <s v="£21 - £25"/>
    <n v="5263"/>
    <s v="5,001-5,500"/>
    <n v="0.82462473874216236"/>
    <n v="0.20919627588827661"/>
    <n v="69342.0437153229"/>
    <n v="-53515.22"/>
    <n v="15826.823715322898"/>
    <n v="0.22824282163211693"/>
    <n v="4340.0000000000009"/>
    <n v="28"/>
  </r>
  <r>
    <m/>
    <n v="591623"/>
    <s v="Ecru Safari AOP T-Shirt"/>
    <s v="Online"/>
    <x v="0"/>
    <x v="2"/>
    <s v="BABY BOYS JERSEY "/>
    <s v="£6 - £8"/>
    <n v="7"/>
    <s v="£6 - £10"/>
    <n v="2928"/>
    <s v="2,501-3,000"/>
    <n v="0.94945355191256831"/>
    <n v="0"/>
    <n v="11830.693500000001"/>
    <n v="-7211.07"/>
    <n v="4619.6235000000015"/>
    <n v="0.39047782786359914"/>
    <n v="2780"/>
    <n v="36"/>
  </r>
  <r>
    <m/>
    <m/>
    <s v="Ecru Safari AOP T-Shirt (repeat)"/>
    <s v="Online"/>
    <x v="0"/>
    <x v="2"/>
    <s v="BABY BOYS JERSEY "/>
    <s v="£6 - £8"/>
    <n v="7"/>
    <s v="£6 - £10"/>
    <n v="1896"/>
    <s v="1,501-2,000"/>
    <n v="0.73470464135021107"/>
    <n v="0.27215189873417722"/>
    <n v="7457.3376192879696"/>
    <n v="-5123.9270000000006"/>
    <n v="2333.410619287969"/>
    <n v="0.31290129781072784"/>
    <n v="1393.0000000000002"/>
    <n v="16"/>
  </r>
  <r>
    <m/>
    <n v="624365"/>
    <s v="Green Dino Print T-shirt"/>
    <s v="Online"/>
    <x v="0"/>
    <x v="2"/>
    <s v="BABY BOYS JERSEY "/>
    <s v="£5 - £7"/>
    <n v="6"/>
    <s v="£6 - £10"/>
    <n v="1946"/>
    <s v="1,501-2,000"/>
    <n v="0.99075025693730734"/>
    <n v="0"/>
    <n v="7472.3674999999967"/>
    <n v="-4246.3"/>
    <n v="3226.0674999999965"/>
    <n v="0.43173298154835105"/>
    <n v="1928"/>
    <n v="33"/>
  </r>
  <r>
    <m/>
    <m/>
    <s v="Green Dino Print T-shirt(repeat)"/>
    <s v="Online"/>
    <x v="0"/>
    <x v="2"/>
    <s v="BABY BOYS JERSEY "/>
    <s v="£5 - £7"/>
    <n v="6"/>
    <s v="£6 - £10"/>
    <n v="1984"/>
    <s v="1,501-2,000"/>
    <n v="0.52469758064516125"/>
    <n v="0.37701612903225812"/>
    <n v="5572.0630345872369"/>
    <n v="-4263.1546399999997"/>
    <n v="1308.9083945872371"/>
    <n v="0.23490552537946971"/>
    <n v="1041"/>
    <n v="13"/>
  </r>
  <r>
    <m/>
    <n v="662574"/>
    <s v="Black Long Sleeve Hoody"/>
    <s v="Online"/>
    <x v="0"/>
    <x v="2"/>
    <s v="OLDER BOYS JERSEY"/>
    <s v="£8 - £13"/>
    <n v="10"/>
    <s v="£6 - £10"/>
    <n v="4199"/>
    <s v="4,001-4,500"/>
    <n v="0.23505596570612053"/>
    <n v="0.63276970707311264"/>
    <n v="12098.25889936249"/>
    <n v="-13727.333499999999"/>
    <n v="-1629.0746006375084"/>
    <n v="-0.1346536401798569"/>
    <n v="987.00000000000011"/>
    <n v="24"/>
  </r>
  <r>
    <m/>
    <n v="734130"/>
    <s v="Grey Zebra Neck Sweater"/>
    <s v="Retail + Online"/>
    <x v="0"/>
    <x v="3"/>
    <s v="OLDER GIRLS JERSEY"/>
    <s v="£9- £12"/>
    <n v="7"/>
    <s v="£6 - £10"/>
    <n v="3019"/>
    <s v="3,001-3,500"/>
    <n v="0.51970851275256713"/>
    <n v="0.36999006293474657"/>
    <n v="12156.375978222208"/>
    <n v="-9883.7903000000006"/>
    <n v="2272.5856782222072"/>
    <n v="0.18694598474853674"/>
    <n v="1569.0000000000002"/>
    <n v="15"/>
  </r>
  <r>
    <m/>
    <n v="768582"/>
    <s v="Blue Rib Top"/>
    <s v="Online"/>
    <x v="0"/>
    <x v="3"/>
    <s v="OLDER GIRLS JERSEY"/>
    <s v="£4.5 - £7.5"/>
    <n v="6"/>
    <s v="£6 - £10"/>
    <n v="1000"/>
    <s v="1,001-1,500"/>
    <n v="0.86499999999999999"/>
    <n v="0.122"/>
    <n v="3263.6544593198091"/>
    <n v="-2022.2"/>
    <n v="1241.4544593198091"/>
    <n v="0.38038783663958881"/>
    <n v="865"/>
    <n v="11"/>
  </r>
  <r>
    <m/>
    <n v="774058"/>
    <s v="Navy LS Monkey T-Shirt"/>
    <s v="Online"/>
    <x v="1"/>
    <x v="2"/>
    <s v="BABY BOYS JERSEY "/>
    <s v="£5 - £7"/>
    <n v="3"/>
    <s v="£1 - £5"/>
    <n v="2074"/>
    <s v="2,001-2,500"/>
    <n v="0.32111861137897779"/>
    <n v="0.59161041465766639"/>
    <n v="4393.1619092623196"/>
    <n v="-4835.2367000000004"/>
    <n v="-442.07479073768081"/>
    <n v="-0.10062793037644088"/>
    <n v="665.99999999999989"/>
    <n v="21"/>
  </r>
  <r>
    <m/>
    <n v="775319"/>
    <s v="White Skate of Mind T-Shirt"/>
    <s v="Online"/>
    <x v="0"/>
    <x v="2"/>
    <s v="OLDER BOYS JERSEY"/>
    <s v="£8 - £13"/>
    <n v="9"/>
    <s v="£6 - £10"/>
    <n v="4213"/>
    <s v="4,001-4,500"/>
    <n v="0.23000237360550679"/>
    <n v="0.61239022074531213"/>
    <n v="10918.979566932032"/>
    <n v="-11993.04578"/>
    <n v="-1074.0662130679684"/>
    <n v="-9.8366903837860648E-2"/>
    <n v="969.00000000000011"/>
    <n v="27"/>
  </r>
  <r>
    <m/>
    <n v="777329"/>
    <s v="Black Unicorn Tie Jumpsuit"/>
    <s v="Retail + Online"/>
    <x v="1"/>
    <x v="2"/>
    <s v="OLDER GIRLS WOVEN DRESSES"/>
    <s v="£16 - £21"/>
    <n v="17"/>
    <s v="£16 - £20"/>
    <n v="5284"/>
    <s v="5,001-5,500"/>
    <n v="0.46025738077214234"/>
    <n v="0.47161241483724453"/>
    <n v="35897.776471655598"/>
    <n v="-35254.994400000003"/>
    <n v="642.78207165559434"/>
    <n v="1.7905902115222274E-2"/>
    <n v="2432"/>
    <n v="21"/>
  </r>
  <r>
    <m/>
    <n v="803286"/>
    <s v="Collar Top White Printed"/>
    <s v="Retail + Online"/>
    <x v="0"/>
    <x v="3"/>
    <s v="BABY GIRLS JERSEY"/>
    <s v="£6- £8"/>
    <n v="7"/>
    <s v="£6 - £10"/>
    <n v="4231"/>
    <s v="4,001-4,500"/>
    <n v="0.84211770267076336"/>
    <n v="0.10446702907114158"/>
    <n v="15734.087345015007"/>
    <n v="-11168.562804000001"/>
    <n v="4565.5245410150055"/>
    <n v="0.29016773842058846"/>
    <n v="3562.9999999999995"/>
    <n v="15"/>
  </r>
  <r>
    <m/>
    <n v="808898"/>
    <s v="CORAL RIB TOP"/>
    <s v="Online"/>
    <x v="0"/>
    <x v="3"/>
    <s v="OLDER GIRLS JERSEY"/>
    <s v="£4.5 - £7.5"/>
    <n v="6"/>
    <s v="£6 - £10"/>
    <n v="999"/>
    <s v="501-1,000"/>
    <n v="0.62562562562562563"/>
    <n v="0.27227227227227224"/>
    <n v="2607.3848064018152"/>
    <n v="-2044.532948"/>
    <n v="562.85185840181521"/>
    <n v="0.21586835093150267"/>
    <n v="625"/>
    <n v="11"/>
  </r>
  <r>
    <m/>
    <n v="825018"/>
    <s v="Floral Tiered Dress"/>
    <s v="Online"/>
    <x v="5"/>
    <x v="3"/>
    <s v="OLDER GIRLS WOVEN DRESSES"/>
    <s v="£15 - £20"/>
    <n v="17"/>
    <s v="£16 - £20"/>
    <n v="574"/>
    <s v="501-1,000"/>
    <n v="0.74216027874564461"/>
    <n v="0.18815331010452963"/>
    <n v="5079.961241051039"/>
    <n v="-3813.8674311058821"/>
    <n v="1266.0938099451569"/>
    <n v="0.24923296652617832"/>
    <n v="426"/>
    <n v="15"/>
  </r>
  <r>
    <m/>
    <n v="830899"/>
    <s v="Blue Apple Graphic T-Shirt "/>
    <s v="Online"/>
    <x v="1"/>
    <x v="3"/>
    <s v="BABY BOYS JERSEY "/>
    <s v="£4.5 - £6.5"/>
    <n v="5"/>
    <s v="£1 - £5"/>
    <n v="2194"/>
    <s v="2,001-2,500"/>
    <n v="0.9079307201458523"/>
    <n v="6.244302643573385E-2"/>
    <n v="7147.269207333934"/>
    <n v="-5216.3230121931911"/>
    <n v="1930.9461951407429"/>
    <n v="0.27016558899997306"/>
    <n v="1992"/>
    <n v="11"/>
  </r>
  <r>
    <m/>
    <n v="872125"/>
    <s v="Pink AP Rainbow J Dress"/>
    <s v="Online"/>
    <x v="3"/>
    <x v="2"/>
    <s v="OLDER GIRLS JERSEY"/>
    <s v="£18 - £24"/>
    <n v="19"/>
    <s v="£16 - £20"/>
    <n v="3029"/>
    <s v="3,001-3,500"/>
    <n v="0.49356223175965669"/>
    <n v="0.38560581049851433"/>
    <n v="25282.570619020633"/>
    <n v="-23056.815200000001"/>
    <n v="2225.755419020632"/>
    <n v="8.8035170654132272E-2"/>
    <n v="1495"/>
    <n v="15"/>
  </r>
  <r>
    <m/>
    <n v="872834"/>
    <s v="Ecru Sequin Crew"/>
    <s v="Retail + Online"/>
    <x v="0"/>
    <x v="3"/>
    <s v="OLDER GIRLS JERSEY"/>
    <s v="£9 - £12"/>
    <n v="10"/>
    <s v="£6 - £10"/>
    <n v="3037"/>
    <s v="3,001-3,500"/>
    <n v="0.2739545604214686"/>
    <n v="0.59170233783338821"/>
    <n v="8633.8518640030743"/>
    <n v="-10198.657600000002"/>
    <n v="-1564.805735996928"/>
    <n v="-0.18124074406708754"/>
    <n v="832.00000000000011"/>
    <n v="13"/>
  </r>
  <r>
    <m/>
    <n v="894205"/>
    <s v="Collar Top Charcoal Spot"/>
    <s v="Retail + Online"/>
    <x v="0"/>
    <x v="3"/>
    <s v="BABY GIRLS JERSEY"/>
    <s v="£6- £8"/>
    <n v="7"/>
    <s v="£6 - £10"/>
    <n v="4271"/>
    <s v="4,001-4,500"/>
    <n v="0.63193631468040268"/>
    <n v="0.30999765862795603"/>
    <n v="12741.819951631498"/>
    <n v="-11244.216467999999"/>
    <n v="1497.6034836314993"/>
    <n v="0.11753450365147736"/>
    <n v="2699"/>
    <n v="13"/>
  </r>
  <r>
    <m/>
    <n v="933172"/>
    <s v="Collar Top White Printed"/>
    <s v="Retail + Online"/>
    <x v="0"/>
    <x v="3"/>
    <s v="BABY GIRLS JERSEY"/>
    <s v="£5- £7"/>
    <n v="6"/>
    <s v="£6 - £10"/>
    <n v="4030"/>
    <s v="4,001-4,500"/>
    <n v="0.84838709677419355"/>
    <n v="9.1563275434243141E-2"/>
    <n v="12940.678810088579"/>
    <n v="-8247.15"/>
    <n v="4693.5288100885791"/>
    <n v="0.36269571936438871"/>
    <n v="3419"/>
    <n v="15"/>
  </r>
  <r>
    <m/>
    <n v="941674"/>
    <s v="SCATTER STAR LS TEE"/>
    <s v="Retail + Online"/>
    <x v="3"/>
    <x v="2"/>
    <s v="OLDER GIRLS JERSEY"/>
    <s v="£10 - £13"/>
    <n v="11"/>
    <s v="£11 - £15"/>
    <n v="4941"/>
    <s v="4,501-5,000"/>
    <n v="0.61040275247925524"/>
    <n v="0.27221210281319563"/>
    <n v="24537.796821972304"/>
    <n v="-21209.83"/>
    <n v="3327.9668219723026"/>
    <n v="0.13562614631287043"/>
    <n v="3016"/>
    <n v="19"/>
  </r>
  <r>
    <m/>
    <n v="994179"/>
    <s v="Green Ditsy Tiered Dress"/>
    <s v="Online"/>
    <x v="5"/>
    <x v="3"/>
    <s v="OLDER GIRLS WOVEN DRESSES"/>
    <s v="£15 - £20"/>
    <n v="17"/>
    <s v="£16 - £20"/>
    <n v="1036"/>
    <s v="1,001-1,500"/>
    <n v="0.81274131274131278"/>
    <n v="0.13513513513513509"/>
    <n v="9585.138638429391"/>
    <n v="-6952.4960168682364"/>
    <n v="2632.6426215611546"/>
    <n v="0.27465879429288426"/>
    <n v="842"/>
    <n v="15"/>
  </r>
  <r>
    <s v="ph7 "/>
    <n v="121288"/>
    <s v="Red Floral Tiered Dress"/>
    <s v="Retail + Online"/>
    <x v="3"/>
    <x v="3"/>
    <s v="OLDER GIRLS WOVEN DRESSES"/>
    <s v="£13 - £18"/>
    <n v="14"/>
    <s v="£11 - £15"/>
    <n v="2120"/>
    <s v="2,001-2,500"/>
    <n v="0.73867924528301887"/>
    <n v="0.24716981132075466"/>
    <n v="17048.651329864562"/>
    <n v="-12257.001199999999"/>
    <n v="4791.6501298645635"/>
    <n v="0.28105743012474577"/>
    <n v="1566"/>
    <n v="22"/>
  </r>
  <r>
    <m/>
    <n v="230414"/>
    <s v="Charcoal T-Rex T-Shirt"/>
    <s v="Online"/>
    <x v="5"/>
    <x v="3"/>
    <s v="OLDER BOYS JERSEY"/>
    <s v="£9 - £14"/>
    <n v="10"/>
    <s v="£6 - £10"/>
    <n v="2053"/>
    <s v="2,001-2,500"/>
    <n v="0.93521675596687781"/>
    <n v="5.1144666341938594E-2"/>
    <n v="13225.810351799395"/>
    <n v="-8651.0278215882372"/>
    <n v="4574.7825302111578"/>
    <n v="0.34589808930601751"/>
    <n v="1920.0000000000002"/>
    <n v="29"/>
  </r>
  <r>
    <m/>
    <n v="257808"/>
    <s v="Print Vibes Glow Splat T-Shirt "/>
    <s v="Online"/>
    <x v="5"/>
    <x v="2"/>
    <s v="OLDER BOYS JERSEY"/>
    <s v="£10 - £15"/>
    <n v="11"/>
    <s v="£11 - £15"/>
    <n v="1092"/>
    <s v="1,001-1,500"/>
    <n v="0.97435897435897434"/>
    <n v="2.5641025641025661E-2"/>
    <n v="7618.2336755004462"/>
    <n v="-5150.9184588235294"/>
    <n v="2467.3152166769169"/>
    <n v="0.32386972122049507"/>
    <n v="1064"/>
    <n v="19"/>
  </r>
  <r>
    <m/>
    <n v="296294"/>
    <s v="Pink Button Down Dress"/>
    <s v="Online"/>
    <x v="3"/>
    <x v="3"/>
    <s v="OLDER GIRLS WOVEN DRESSES"/>
    <s v="£12 - £15"/>
    <n v="13"/>
    <s v="£11 - £15"/>
    <n v="1256"/>
    <s v="1,001-1,500"/>
    <n v="0.86863057324840764"/>
    <n v="9.3949044585987296E-2"/>
    <n v="9989.0509593850711"/>
    <n v="-6520.2400000000007"/>
    <n v="3468.8109593850704"/>
    <n v="0.34726131376134367"/>
    <n v="1091"/>
    <n v="20"/>
  </r>
  <r>
    <m/>
    <n v="430037"/>
    <s v="Multi 3 Pack SS T-Shirts"/>
    <s v="Retail + Online"/>
    <x v="0"/>
    <x v="3"/>
    <s v="OLDER GIRLS JERSEY"/>
    <s v="£10- £15"/>
    <n v="11"/>
    <s v="£11 - £15"/>
    <n v="1999"/>
    <s v="1,501-2,000"/>
    <n v="0.64932466233116548"/>
    <n v="0.30915457728864437"/>
    <n v="11385.893689415911"/>
    <n v="-6174.1873559999995"/>
    <n v="5211.7063334159111"/>
    <n v="0.45773361982648797"/>
    <n v="1297.9999999999998"/>
    <n v="18"/>
  </r>
  <r>
    <m/>
    <n v="575229"/>
    <s v="Animal Print Padded Jacket"/>
    <s v="Retail + Online"/>
    <x v="4"/>
    <x v="2"/>
    <s v="BABY GIRLS JACKETS"/>
    <s v="£25 - £29"/>
    <n v="27"/>
    <s v="£26 - £30"/>
    <n v="2078"/>
    <s v="2,001-2,500"/>
    <n v="0.76275264677574595"/>
    <n v="0.16506256015399423"/>
    <n v="31066.256500618649"/>
    <n v="-23702.75"/>
    <n v="7363.5065006186487"/>
    <n v="0.23702587083422855"/>
    <n v="1585"/>
    <n v="36"/>
  </r>
  <r>
    <m/>
    <n v="598495"/>
    <s v="Multi 5 Pack T-Shirts "/>
    <s v="Online"/>
    <x v="0"/>
    <x v="3"/>
    <s v="BABY GIRLS JERSEY"/>
    <s v="£18- £22"/>
    <n v="20"/>
    <s v="£16 - £20"/>
    <n v="2959"/>
    <s v="2,501-3,000"/>
    <n v="0.93004393376140593"/>
    <n v="6.6238594119634953E-2"/>
    <n v="35465.338832213194"/>
    <n v="-20297.869146491907"/>
    <n v="15167.469685721288"/>
    <n v="0.42767023198280185"/>
    <n v="2752"/>
    <n v="15"/>
  </r>
  <r>
    <m/>
    <n v="760512"/>
    <s v="Blue Stripe T-Shirt"/>
    <s v="Online"/>
    <x v="0"/>
    <x v="3"/>
    <s v="OLDER GIRLS JERSEY"/>
    <s v="£4- £7"/>
    <n v="5"/>
    <s v="£1 - £5"/>
    <n v="1013"/>
    <s v="1,001-1,500"/>
    <n v="0.8282329713721619"/>
    <n v="0.15202369200394872"/>
    <n v="2986.7407175590183"/>
    <n v="-1700.3811599999999"/>
    <n v="1286.3595575590184"/>
    <n v="0.43069006626404616"/>
    <n v="839"/>
    <n v="22"/>
  </r>
  <r>
    <m/>
    <n v="771202"/>
    <s v="Orange T-Rex Graphic T-Shirt"/>
    <s v="Online"/>
    <x v="0"/>
    <x v="2"/>
    <s v="OLDER BOYS JERSEY"/>
    <s v="£6 - £11"/>
    <n v="7"/>
    <s v="£6 - £10"/>
    <n v="2103"/>
    <s v="2,001-2,500"/>
    <n v="0.59296243461721354"/>
    <n v="0.38611507370423204"/>
    <n v="8224.3725714166594"/>
    <n v="-4475.2543999999998"/>
    <n v="3749.1181714166596"/>
    <n v="0.45585461247785725"/>
    <n v="1247"/>
    <n v="39"/>
  </r>
  <r>
    <m/>
    <n v="795627"/>
    <s v="Pink Animal AOP T-Shirt"/>
    <s v="Retail + Online"/>
    <x v="0"/>
    <x v="3"/>
    <s v="OLDER GIRLS JERSEY"/>
    <s v="£4- £7"/>
    <n v="5"/>
    <s v="£1 - £5"/>
    <n v="4189"/>
    <s v="4,001-4,500"/>
    <n v="0.8901885891620912"/>
    <n v="9.7397947004058238E-2"/>
    <n v="11654.900729429015"/>
    <n v="-6860.8883799999994"/>
    <n v="4794.0123494290156"/>
    <n v="0.41133017438097724"/>
    <n v="3729"/>
    <n v="22"/>
  </r>
  <r>
    <m/>
    <n v="815870"/>
    <s v="Blue Skate Graphic T-Shirt"/>
    <s v="Online"/>
    <x v="0"/>
    <x v="2"/>
    <s v="OLDER BOYS JERSEY"/>
    <s v="£6 - £11"/>
    <n v="7"/>
    <s v="£6 - £10"/>
    <n v="2101"/>
    <s v="2,001-2,500"/>
    <n v="0.77391718229414563"/>
    <n v="0.21085197524988097"/>
    <n v="8526.7985425509614"/>
    <n v="-4401.0429999999997"/>
    <n v="4125.7555425509618"/>
    <n v="0.48385751369196295"/>
    <n v="1626"/>
    <n v="39"/>
  </r>
  <r>
    <m/>
    <n v="856007"/>
    <s v="Lilac Floral Tiered Dress "/>
    <s v="Retail + Online"/>
    <x v="3"/>
    <x v="3"/>
    <s v="OLDER GIRLS WOVEN DRESSES"/>
    <s v="£15 - £20"/>
    <n v="16"/>
    <s v="£16 - £20"/>
    <n v="3145"/>
    <s v="3,001-3,500"/>
    <n v="0.70206677265500783"/>
    <n v="0.27885532591414952"/>
    <n v="27939.736060862091"/>
    <n v="-20775.270400000001"/>
    <n v="7164.4656608620899"/>
    <n v="0.25642567436054109"/>
    <n v="2207.9999999999995"/>
    <n v="25"/>
  </r>
  <r>
    <m/>
    <n v="860650"/>
    <s v="Pink Corsage Dress"/>
    <s v="Retail + Online"/>
    <x v="3"/>
    <x v="3"/>
    <s v="OLDER GIRLS WOVEN DRESSES"/>
    <s v="£20 - £25"/>
    <n v="21"/>
    <s v="£21 - £25"/>
    <n v="3091"/>
    <s v="3,001-3,500"/>
    <n v="0.4458104173406664"/>
    <n v="0.47525072791976708"/>
    <n v="32404.611046892274"/>
    <n v="-26841.644"/>
    <n v="5562.9670468922741"/>
    <n v="0.17167208206394391"/>
    <n v="1377.9999999999998"/>
    <n v="15"/>
  </r>
  <r>
    <m/>
    <n v="866599"/>
    <s v="Ecru Fruit Stripe T-Shirt "/>
    <s v="Online"/>
    <x v="1"/>
    <x v="3"/>
    <s v="BABY BOYS JERSEY "/>
    <s v="£5 - £7"/>
    <n v="6"/>
    <s v="£6 - £10"/>
    <n v="3078"/>
    <s v="3,001-3,500"/>
    <n v="0.62605588044184546"/>
    <n v="0.32423651721897329"/>
    <n v="10375.135387735543"/>
    <n v="-7775.7210688836103"/>
    <n v="2599.4143188519329"/>
    <n v="0.25054268900670951"/>
    <n v="1927.0000000000002"/>
    <n v="17"/>
  </r>
  <r>
    <m/>
    <n v="870514"/>
    <s v="Blue T-Shirt"/>
    <s v="Online"/>
    <x v="0"/>
    <x v="3"/>
    <s v="OLDER GIRLS JERSEY"/>
    <s v="£3.5- £6.5"/>
    <n v="4"/>
    <s v="£1 - £5"/>
    <n v="785"/>
    <s v="501-1,000"/>
    <n v="0.92611464968152868"/>
    <n v="5.8598726114649669E-2"/>
    <n v="2137.4663289208206"/>
    <n v="-1158.8689599999998"/>
    <n v="978.59736892082083"/>
    <n v="0.45783054248854627"/>
    <n v="727"/>
    <n v="20"/>
  </r>
  <r>
    <m/>
    <n v="890600"/>
    <s v="Dalmatian T-Shirt"/>
    <s v="Online"/>
    <x v="0"/>
    <x v="3"/>
    <s v="OLDER GIRLS JERSEY"/>
    <s v="£4- £7"/>
    <n v="5"/>
    <s v="£1 - £5"/>
    <n v="1038"/>
    <s v="1,001-1,500"/>
    <n v="0.98265895953757232"/>
    <n v="1.0597302504816941E-2"/>
    <n v="3166.0850941814424"/>
    <n v="-1784.1212600000001"/>
    <n v="1381.9638341814423"/>
    <n v="0.43648979514833108"/>
    <n v="1020.0000000000001"/>
    <n v="22"/>
  </r>
  <r>
    <m/>
    <n v="996592"/>
    <s v="Turquoise AOP Dress"/>
    <s v="Retail + Online"/>
    <x v="0"/>
    <x v="3"/>
    <s v="BABY GIRLS JERSEY"/>
    <s v="£6- £8"/>
    <n v="7"/>
    <s v="£6 - £10"/>
    <n v="5505"/>
    <s v="5,501-6,000"/>
    <n v="0.82742960944595823"/>
    <n v="0.16457765667574931"/>
    <n v="20121.770572289479"/>
    <n v="-14852.122143870471"/>
    <n v="5269.6484284190083"/>
    <n v="0.2618879093908395"/>
    <n v="4555"/>
    <n v="23"/>
  </r>
  <r>
    <s v="ph8 "/>
    <n v="212064"/>
    <s v="Navy Tie Back Jumpsuit"/>
    <s v="Retail + Online"/>
    <x v="1"/>
    <x v="3"/>
    <s v="OLDER GIRLS WOVEN DRESSES"/>
    <s v="£17 - £22"/>
    <n v="19"/>
    <s v="£16 - £20"/>
    <n v="2626"/>
    <s v="2,501-3,000"/>
    <n v="0.71820258948971816"/>
    <n v="0.15308453922315313"/>
    <n v="25220.349573372485"/>
    <n v="-20122.733309580362"/>
    <n v="5097.6162637921225"/>
    <n v="0.20212314063934148"/>
    <n v="1885.9999999999998"/>
    <n v="15"/>
  </r>
  <r>
    <m/>
    <n v="223057"/>
    <s v="Blue Jumpsuit "/>
    <s v="Retail + Online"/>
    <x v="3"/>
    <x v="3"/>
    <s v="OLDER GIRLS WOVEN DRESSES"/>
    <s v="£16 - £21"/>
    <n v="17"/>
    <s v="£16 - £20"/>
    <n v="1666"/>
    <s v="1,501-2,000"/>
    <n v="0.57442977190876343"/>
    <n v="0.18247298919567834"/>
    <n v="12422.650369053366"/>
    <n v="-12003.82"/>
    <n v="418.83036905336667"/>
    <n v="3.3715057303450653E-2"/>
    <n v="956.99999999999989"/>
    <n v="29"/>
  </r>
  <r>
    <m/>
    <n v="239040"/>
    <s v="Waterproof Jacket "/>
    <s v="Retail + Online"/>
    <x v="6"/>
    <x v="3"/>
    <s v="Older Boys Jackets"/>
    <s v="£34 - £40"/>
    <n v="35"/>
    <s v="£31 - £35"/>
    <n v="5252"/>
    <s v="5,001-5,500"/>
    <n v="0.81702208682406696"/>
    <n v="8.035034272658037E-2"/>
    <n v="102549.99350042145"/>
    <n v="-86132.01"/>
    <n v="16417.983500421455"/>
    <n v="0.16009736266198771"/>
    <n v="4291"/>
    <n v="27"/>
  </r>
  <r>
    <m/>
    <n v="248869"/>
    <s v="White T-Rex Print T-Shirt"/>
    <s v="Online"/>
    <x v="5"/>
    <x v="3"/>
    <s v="OLDER BOYS JERSEY"/>
    <s v="£8 - £13"/>
    <n v="9"/>
    <s v="£6 - £10"/>
    <n v="2057"/>
    <s v="2,001-2,500"/>
    <n v="0.79290228488089454"/>
    <n v="0.16480311132717551"/>
    <n v="10576.664881729568"/>
    <n v="-7606.5723699999999"/>
    <n v="2970.0925117295683"/>
    <n v="0.28081560160426283"/>
    <n v="1631"/>
    <n v="39"/>
  </r>
  <r>
    <m/>
    <n v="256416"/>
    <s v="Ochre Jumpsuit "/>
    <s v="Retail + Online"/>
    <x v="3"/>
    <x v="3"/>
    <s v="OLDER GIRLS WOVEN DRESSES"/>
    <s v="£16 - £21"/>
    <n v="17"/>
    <s v="£16 - £20"/>
    <n v="1448"/>
    <s v="1,001-1,500"/>
    <n v="0.69198895027624308"/>
    <n v="0.17196132596685088"/>
    <n v="12620.72786982204"/>
    <n v="-10439.42"/>
    <n v="2181.3078698220397"/>
    <n v="0.17283534613228274"/>
    <n v="1002"/>
    <n v="30"/>
  </r>
  <r>
    <m/>
    <n v="266851"/>
    <s v="Grey Animal Print Dress"/>
    <s v="Retail + Online"/>
    <x v="3"/>
    <x v="3"/>
    <s v="OLDER GIRLS JERSEY"/>
    <s v="£18 - £22"/>
    <n v="19"/>
    <s v="£16 - £20"/>
    <n v="6263"/>
    <s v="over 6,000"/>
    <n v="0.80760019160146901"/>
    <n v="0.15168449624780456"/>
    <n v="68576.698709755845"/>
    <n v="-48340.376400000001"/>
    <n v="20236.322309755844"/>
    <n v="0.29509035416540091"/>
    <n v="5058"/>
    <n v="26"/>
  </r>
  <r>
    <m/>
    <n v="484615"/>
    <s v="Leopard 3 Pack Rib T-Shirts"/>
    <s v="Retail + Online"/>
    <x v="0"/>
    <x v="3"/>
    <s v="BABY GIRLS JERSEY"/>
    <s v="£14- £16"/>
    <n v="15"/>
    <s v="£11 - £15"/>
    <n v="5261"/>
    <s v="5,001-5,500"/>
    <n v="0.88329214978141035"/>
    <n v="8.42045238547805E-2"/>
    <n v="45998.853205987034"/>
    <n v="-31655.745277563608"/>
    <n v="14343.107928423426"/>
    <n v="0.31181446772582977"/>
    <n v="4647"/>
    <n v="27"/>
  </r>
  <r>
    <m/>
    <n v="651628"/>
    <s v="Black Floral Tiered Dress"/>
    <s v="Retail + Online"/>
    <x v="3"/>
    <x v="3"/>
    <s v="OLDER GIRLS WOVEN DRESSES"/>
    <s v="£13 - £18"/>
    <n v="14"/>
    <s v="£11 - £15"/>
    <n v="2959"/>
    <s v="2,501-3,000"/>
    <n v="0.74417032781345049"/>
    <n v="0.18418384589388304"/>
    <n v="22630.418917418821"/>
    <n v="-17102.305200000003"/>
    <n v="5528.1137174188189"/>
    <n v="0.24427801083097864"/>
    <n v="2202"/>
    <n v="28"/>
  </r>
  <r>
    <m/>
    <n v="854064"/>
    <s v="Black Tiered Dress"/>
    <s v="Retail + Online"/>
    <x v="3"/>
    <x v="3"/>
    <s v="OLDER GIRLS WOVEN DRESSES"/>
    <s v="£18 - £23"/>
    <n v="19"/>
    <s v="£16 - £20"/>
    <n v="2043"/>
    <s v="2,001-2,500"/>
    <n v="0.81106216348507099"/>
    <n v="0.12922173274596183"/>
    <n v="21541.033966605733"/>
    <n v="-15949.5344"/>
    <n v="5591.499566605733"/>
    <n v="0.25957433497732874"/>
    <n v="1657"/>
    <n v="25"/>
  </r>
  <r>
    <m/>
    <n v="898100"/>
    <s v="Multi 3 Pack Leggings"/>
    <s v="Retail + Online"/>
    <x v="0"/>
    <x v="3"/>
    <s v="BABY GIRLS JERSEY"/>
    <s v="£14- £18"/>
    <n v="16"/>
    <s v="£16 - £20"/>
    <n v="2828"/>
    <s v="2,501-3,000"/>
    <n v="0.7347949080622348"/>
    <n v="0.20438472418670439"/>
    <n v="24859.354945127059"/>
    <n v="-16131.277835999999"/>
    <n v="8728.0771091270599"/>
    <n v="0.35109829391763608"/>
    <n v="2078"/>
    <n v="16"/>
  </r>
  <r>
    <m/>
    <n v="905408"/>
    <s v="White Apple All Over Print Top"/>
    <s v="Retail + Online"/>
    <x v="0"/>
    <x v="2"/>
    <s v="BABY GIRLS JERSEY"/>
    <s v="£5- £7"/>
    <n v="6"/>
    <s v="£6 - £10"/>
    <n v="4151"/>
    <s v="4,001-4,500"/>
    <n v="0.53119730185497471"/>
    <n v="0.20236087689713322"/>
    <n v="9792.540883403979"/>
    <n v="-8464.7005349999999"/>
    <n v="1327.8403484039791"/>
    <n v="0.13559712072832411"/>
    <n v="2205"/>
    <n v="41"/>
  </r>
  <r>
    <m/>
    <n v="949727"/>
    <s v="Black Corsage Dress "/>
    <s v="Retail + Online"/>
    <x v="3"/>
    <x v="2"/>
    <s v="BABY GIRLS WOVEN DRESSES"/>
    <s v="£14 - £16"/>
    <n v="15"/>
    <s v="£11 - £15"/>
    <n v="2961"/>
    <s v="2,501-3,000"/>
    <n v="0.72205336035123269"/>
    <n v="0"/>
    <n v="20406.282766539047"/>
    <n v="-17650.05"/>
    <n v="2756.2327665390476"/>
    <n v="0.13506785131187865"/>
    <n v="2138"/>
    <n v="46"/>
  </r>
  <r>
    <m/>
    <n v="974603"/>
    <s v="Animal Print Tiered Dress"/>
    <s v="Retail + Online"/>
    <x v="3"/>
    <x v="3"/>
    <s v="OLDER GIRLS WOVEN DRESSES"/>
    <s v="£15 - £20"/>
    <n v="16"/>
    <s v="£16 - £20"/>
    <n v="2098"/>
    <s v="2,001-2,500"/>
    <n v="0.67445185891325066"/>
    <n v="0.24499523355576747"/>
    <n v="17487.020465019348"/>
    <n v="-14745.326959999999"/>
    <n v="2741.6935050193497"/>
    <n v="0.15678448541326828"/>
    <n v="1414.9999999999998"/>
    <n v="28"/>
  </r>
  <r>
    <m/>
    <m/>
    <m/>
    <m/>
    <x v="7"/>
    <x v="4"/>
    <m/>
    <m/>
    <m/>
    <m/>
    <m/>
    <m/>
    <m/>
    <m/>
    <m/>
    <m/>
    <m/>
    <m/>
    <m/>
    <m/>
  </r>
  <r>
    <m/>
    <m/>
    <m/>
    <m/>
    <x v="7"/>
    <x v="4"/>
    <m/>
    <m/>
    <m/>
    <m/>
    <m/>
    <m/>
    <m/>
    <m/>
    <m/>
    <m/>
    <m/>
    <m/>
    <m/>
    <m/>
  </r>
  <r>
    <m/>
    <s v="Total items:"/>
    <n v="121"/>
    <m/>
    <x v="7"/>
    <x v="4"/>
    <m/>
    <m/>
    <m/>
    <m/>
    <n v="309338"/>
    <m/>
    <m/>
    <m/>
    <n v="2011563.815041404"/>
    <n v="-1541320.8633932201"/>
    <n v="470242.95164818381"/>
    <n v="0.23376984022677144"/>
    <n v="219126"/>
    <m/>
  </r>
  <r>
    <m/>
    <m/>
    <m/>
    <m/>
    <x v="7"/>
    <x v="4"/>
    <m/>
    <m/>
    <m/>
    <m/>
    <m/>
    <m/>
    <m/>
    <m/>
    <m/>
    <m/>
    <m/>
    <m/>
    <m/>
    <m/>
  </r>
  <r>
    <m/>
    <m/>
    <m/>
    <m/>
    <x v="7"/>
    <x v="4"/>
    <m/>
    <m/>
    <m/>
    <m/>
    <m/>
    <m/>
    <m/>
    <m/>
    <m/>
    <m/>
    <m/>
    <m/>
    <m/>
    <m/>
  </r>
  <r>
    <m/>
    <m/>
    <m/>
    <m/>
    <x v="7"/>
    <x v="4"/>
    <m/>
    <m/>
    <m/>
    <m/>
    <m/>
    <m/>
    <m/>
    <m/>
    <m/>
    <m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27">
  <r>
    <s v="ph2 "/>
    <n v="300629"/>
    <s v="Its All Good T-shirt"/>
    <s v="Online"/>
    <x v="0"/>
    <s v="S/S 2019"/>
    <x v="0"/>
    <s v="£4 - £6"/>
    <n v="5"/>
    <s v="£1 - £5"/>
    <n v="1957"/>
    <s v="1,501-2,000"/>
    <n v="0.79253960143076141"/>
    <n v="0.19468574348492584"/>
    <n v="6142.1136000000006"/>
    <n v="-3728.57"/>
    <n v="2413.5436000000004"/>
    <n v="0.39295000991189744"/>
    <n v="1551"/>
    <n v="9"/>
  </r>
  <r>
    <m/>
    <n v="341585"/>
    <s v="Blue Snow Way Tee"/>
    <s v="Online"/>
    <x v="0"/>
    <s v="S/S 2019"/>
    <x v="1"/>
    <s v="£6 - £11"/>
    <n v="7"/>
    <s v="£6 - £10"/>
    <n v="1998"/>
    <s v="1,501-2,000"/>
    <n v="0.23623623623623624"/>
    <n v="0.71271271271271275"/>
    <n v="6167.3396346188902"/>
    <n v="-5970.75"/>
    <n v="196.58963461889016"/>
    <n v="3.1875921591115422E-2"/>
    <n v="472"/>
    <n v="16"/>
  </r>
  <r>
    <m/>
    <n v="348542"/>
    <s v="White Tiger print Tee"/>
    <s v="Online"/>
    <x v="1"/>
    <s v="A/W 2018"/>
    <x v="1"/>
    <s v="£6 - £11"/>
    <n v="7"/>
    <s v="£6 - £10"/>
    <n v="906"/>
    <s v="501-1,000"/>
    <n v="0.9701986754966887"/>
    <n v="2.5386313465783683E-2"/>
    <n v="4358.4517794738395"/>
    <n v="-2968.91"/>
    <n v="1389.5417794738396"/>
    <n v="0.31881545323454002"/>
    <n v="879"/>
    <n v="18"/>
  </r>
  <r>
    <m/>
    <n v="620698"/>
    <s v="Green Surfboard t-shirt"/>
    <s v="Online"/>
    <x v="2"/>
    <s v="S/S 2019"/>
    <x v="1"/>
    <s v="£6 - £11"/>
    <n v="8"/>
    <s v="£6 - £10"/>
    <n v="862"/>
    <s v="501-1,000"/>
    <n v="0.80626450116009285"/>
    <n v="0.13225058004640367"/>
    <n v="4032.9495407743261"/>
    <n v="-3258.8"/>
    <n v="774.14954077432594"/>
    <n v="0.19195616829505119"/>
    <n v="695"/>
    <n v="9"/>
  </r>
  <r>
    <m/>
    <n v="915910"/>
    <s v="Ochre Cactus Print Tee"/>
    <s v="Online"/>
    <x v="1"/>
    <s v="A/W 2018"/>
    <x v="1"/>
    <s v="£6 - £11"/>
    <n v="7"/>
    <s v="£6 - £10"/>
    <n v="1004"/>
    <s v="1,001-1,500"/>
    <n v="0.95318725099601598"/>
    <n v="3.3864541832669293E-2"/>
    <n v="4823.7386752409639"/>
    <n v="-3313.16"/>
    <n v="1510.578675240964"/>
    <n v="0.31315516385545178"/>
    <n v="957"/>
    <n v="18"/>
  </r>
  <r>
    <s v="ph3 "/>
    <n v="108731"/>
    <s v="Coral Hawian Tee"/>
    <s v="Online"/>
    <x v="0"/>
    <s v="S/S 2019"/>
    <x v="1"/>
    <s v="£6 - £11"/>
    <n v="7"/>
    <s v="£6 - £10"/>
    <n v="1998"/>
    <s v="1,501-2,000"/>
    <n v="0.66966966966966968"/>
    <n v="0.30980980980980977"/>
    <n v="8511.899053395724"/>
    <n v="-5532.65"/>
    <n v="2979.2490533957243"/>
    <n v="0.35000991373448997"/>
    <n v="1338"/>
    <n v="32"/>
  </r>
  <r>
    <m/>
    <n v="308251"/>
    <s v="White Croc LS T-shirt"/>
    <s v="Online"/>
    <x v="0"/>
    <s v="S/S 2019"/>
    <x v="0"/>
    <s v="£5 - £7"/>
    <n v="6"/>
    <s v="£6 - £10"/>
    <n v="2062"/>
    <s v="2,001-2,500"/>
    <n v="0.97866149369544131"/>
    <n v="1.3094083414161073E-2"/>
    <n v="7793.9974499999998"/>
    <n v="-4183.01"/>
    <n v="3610.9874499999996"/>
    <n v="0.46330364786044415"/>
    <n v="2018"/>
    <n v="21"/>
  </r>
  <r>
    <m/>
    <n v="309621"/>
    <s v="Red Look Sharp Tee"/>
    <s v="Retail + Online"/>
    <x v="0"/>
    <s v="S/S 2019"/>
    <x v="0"/>
    <s v="£4 - £6"/>
    <n v="5"/>
    <s v="£1 - £5"/>
    <n v="1944"/>
    <s v="1,501-2,000"/>
    <n v="0.97222222222222221"/>
    <n v="0"/>
    <n v="6138.8985000000002"/>
    <n v="-3702.7"/>
    <n v="2436.1985000000004"/>
    <n v="0.39684619317292841"/>
    <n v="1890"/>
    <n v="31"/>
  </r>
  <r>
    <m/>
    <m/>
    <s v="Red Look Sharp Tee (repeat)"/>
    <s v="Retail + Online"/>
    <x v="0"/>
    <s v="S/S 2019"/>
    <x v="0"/>
    <s v="£4 - £6"/>
    <n v="5"/>
    <s v="£1 - £5"/>
    <n v="2048"/>
    <s v="2,001-2,500"/>
    <n v="0.82177734375"/>
    <n v="0.134765625"/>
    <n v="6005.5232147058823"/>
    <n v="-3578.07"/>
    <n v="2427.4532147058821"/>
    <n v="0.40420345204256536"/>
    <n v="1683"/>
    <n v="10"/>
  </r>
  <r>
    <m/>
    <n v="314421"/>
    <s v="Red Skate Sweat Top"/>
    <s v="Online"/>
    <x v="0"/>
    <s v="S/S 2019"/>
    <x v="1"/>
    <s v="£8 - £13"/>
    <n v="9"/>
    <s v="£6 - £10"/>
    <n v="3059"/>
    <s v="3,001-3,500"/>
    <n v="0.57796665576985939"/>
    <n v="0.40863027133050023"/>
    <n v="15536.7518238168"/>
    <n v="-12292.9"/>
    <n v="3243.8518238167999"/>
    <n v="0.20878571406696428"/>
    <n v="1768"/>
    <n v="23"/>
  </r>
  <r>
    <m/>
    <n v="331351"/>
    <s v="Yellow Make it Snappy Set"/>
    <s v="Online"/>
    <x v="1"/>
    <s v="S/S 2019"/>
    <x v="0"/>
    <s v="£12 - £16"/>
    <n v="14"/>
    <s v="£11 - £15"/>
    <n v="1700"/>
    <s v="1,501-2,000"/>
    <n v="0.78941176470588237"/>
    <n v="0.19470588235294117"/>
    <n v="14678.324150000002"/>
    <n v="-10767.42"/>
    <n v="3910.9041500000021"/>
    <n v="0.26644078097975521"/>
    <n v="1342"/>
    <n v="21"/>
  </r>
  <r>
    <m/>
    <n v="346456"/>
    <s v="Pale Blue Gingham Shirt"/>
    <s v="Online"/>
    <x v="0"/>
    <s v="S/S 2019"/>
    <x v="2"/>
    <s v="£13 - £18"/>
    <n v="15"/>
    <s v="£11 - £15"/>
    <n v="1048"/>
    <s v="1,001-1,500"/>
    <n v="0.55534351145038163"/>
    <n v="0.4169847328244275"/>
    <n v="8013.3482816592905"/>
    <n v="-6327.69"/>
    <n v="1685.6582816592909"/>
    <n v="0.21035629831756777"/>
    <n v="582"/>
    <n v="33"/>
  </r>
  <r>
    <m/>
    <n v="533376"/>
    <s v="Pink Tiger Print Set"/>
    <s v="Online"/>
    <x v="1"/>
    <s v="S/S 2019"/>
    <x v="3"/>
    <s v="£12 - £16"/>
    <n v="13"/>
    <s v="£11 - £15"/>
    <n v="1541"/>
    <s v="1,501-2,000"/>
    <n v="0.83582089552238814"/>
    <n v="8.5658663205710472E-2"/>
    <n v="11650.874050000002"/>
    <n v="-9392.14"/>
    <n v="2258.7340500000028"/>
    <n v="0.19386820596519988"/>
    <n v="1288.0000000000002"/>
    <n v="21"/>
  </r>
  <r>
    <m/>
    <n v="607770"/>
    <s v="Yellow Joggers Planet Set"/>
    <s v="Online"/>
    <x v="1"/>
    <s v="S/S 2019"/>
    <x v="3"/>
    <s v="£12 - £16"/>
    <n v="14"/>
    <s v="£11 - £15"/>
    <n v="1542"/>
    <s v="1,501-2,000"/>
    <n v="0.85214007782101164"/>
    <n v="9.4033722438391698E-2"/>
    <n v="12426.170099999999"/>
    <n v="-9390.4399999999987"/>
    <n v="3035.7301000000007"/>
    <n v="0.24430134752460864"/>
    <n v="1314"/>
    <n v="21"/>
  </r>
  <r>
    <m/>
    <n v="610680"/>
    <s v="Grey Dino Sweat Top"/>
    <s v="Online"/>
    <x v="0"/>
    <s v="S/S 2019"/>
    <x v="1"/>
    <s v="£8 - £13"/>
    <n v="9"/>
    <s v="£6 - £10"/>
    <n v="3115"/>
    <s v="3,001-3,500"/>
    <n v="0.80674157303370797"/>
    <n v="0.18683788121990363"/>
    <n v="17363.128045370824"/>
    <n v="-12539.25"/>
    <n v="4823.8780453708241"/>
    <n v="0.27782309919996911"/>
    <n v="2513.0000000000005"/>
    <n v="23"/>
  </r>
  <r>
    <m/>
    <n v="624836"/>
    <s v="Car Print T-shirt"/>
    <s v="Online"/>
    <x v="0"/>
    <s v="S/S 2019"/>
    <x v="0"/>
    <s v="£5 - £7"/>
    <n v="6"/>
    <s v="£6 - £10"/>
    <n v="2101"/>
    <s v="2,001-2,500"/>
    <n v="0.9757258448357925"/>
    <n v="0"/>
    <n v="8288.6521500000017"/>
    <n v="-4668.29"/>
    <n v="3620.3621500000017"/>
    <n v="0.43678538856284382"/>
    <n v="2050"/>
    <n v="25"/>
  </r>
  <r>
    <m/>
    <m/>
    <s v="Car Print T-shirt (repeat)"/>
    <s v="Online"/>
    <x v="0"/>
    <s v="S/S 2019"/>
    <x v="0"/>
    <s v="£5 - £7"/>
    <n v="6"/>
    <s v="£6 - £10"/>
    <n v="3140"/>
    <s v="3,001-3,500"/>
    <n v="0.94585987261146487"/>
    <n v="2.3566878980891826E-2"/>
    <n v="12342.324500000001"/>
    <n v="-6549.16"/>
    <n v="5793.1645000000008"/>
    <n v="0.46937386065323439"/>
    <n v="2969.9999999999995"/>
    <n v="10"/>
  </r>
  <r>
    <m/>
    <n v="632600"/>
    <s v="Blue You can Joggers Set"/>
    <s v="Online"/>
    <x v="1"/>
    <s v="S/S 2019"/>
    <x v="3"/>
    <s v="£12 - £16"/>
    <n v="14"/>
    <s v="£11 - £15"/>
    <n v="1544"/>
    <s v="1,501-2,000"/>
    <n v="0.79857512953367871"/>
    <n v="0.16709844559585496"/>
    <n v="12483.937036099733"/>
    <n v="-9473.48"/>
    <n v="3010.4570360997332"/>
    <n v="0.24114644501926041"/>
    <n v="1233"/>
    <n v="21"/>
  </r>
  <r>
    <m/>
    <n v="644412"/>
    <s v="Navy Animal Crew"/>
    <s v="Retail + Online"/>
    <x v="0"/>
    <s v="A/W 2018"/>
    <x v="4"/>
    <s v="£11 - £16"/>
    <n v="12"/>
    <s v="£11 - £15"/>
    <n v="2938"/>
    <s v="2,501-3,000"/>
    <n v="0.6269571136827774"/>
    <n v="0.37031994554118453"/>
    <n v="19819.923278337988"/>
    <n v="-16149.919999999998"/>
    <n v="3670.0032783379902"/>
    <n v="0.18516738066030194"/>
    <n v="1842"/>
    <n v="23"/>
  </r>
  <r>
    <m/>
    <n v="645203"/>
    <s v="Indigo Gingham Shirt"/>
    <s v="Online"/>
    <x v="0"/>
    <s v="S/S 2019"/>
    <x v="2"/>
    <s v="£13 - £18"/>
    <n v="15"/>
    <s v="£11 - £15"/>
    <n v="1009"/>
    <s v="1,001-1,500"/>
    <n v="0.4311199207135778"/>
    <n v="0.55203171456888001"/>
    <n v="7396.0901866846079"/>
    <n v="-6091.89"/>
    <n v="1304.2001866846076"/>
    <n v="0.17633643638264396"/>
    <n v="435"/>
    <n v="30"/>
  </r>
  <r>
    <s v="ph4 "/>
    <n v="168439"/>
    <s v="Grey Sequin Heart t-shirt"/>
    <s v="Retail + Online"/>
    <x v="1"/>
    <s v="S/S 2019"/>
    <x v="4"/>
    <s v="£9 - £12"/>
    <n v="10"/>
    <s v="£6 - £10"/>
    <n v="4012"/>
    <s v="4,001-4,500"/>
    <n v="0.68295114656031908"/>
    <n v="0.30957128614157525"/>
    <n v="22408.947318632854"/>
    <n v="-15430.3"/>
    <n v="6978.6473186328549"/>
    <n v="0.31142236265735551"/>
    <n v="2740"/>
    <n v="11"/>
  </r>
  <r>
    <m/>
    <n v="329849"/>
    <s v="White Broderie Sundress"/>
    <s v="Retail + Online"/>
    <x v="1"/>
    <s v="S/S 2019"/>
    <x v="5"/>
    <s v="£20 - £26"/>
    <n v="23"/>
    <s v="£21 - £25"/>
    <n v="2002"/>
    <s v="2,001-2,500"/>
    <n v="0.71528471528471527"/>
    <n v="0.27772227772227775"/>
    <n v="26279.490535900859"/>
    <n v="-19082.740000000002"/>
    <n v="7196.7505359008574"/>
    <n v="0.27385426388191408"/>
    <n v="1432"/>
    <n v="18"/>
  </r>
  <r>
    <m/>
    <n v="332258"/>
    <s v="Pink Animal Crew"/>
    <s v="Retail + Online"/>
    <x v="0"/>
    <s v="S/S 2019"/>
    <x v="4"/>
    <s v="£11 - £16"/>
    <n v="12"/>
    <s v="£11 - £15"/>
    <n v="2938"/>
    <s v="2,501-3,000"/>
    <n v="0.6933287950987066"/>
    <n v="0.30122532334921714"/>
    <n v="19865.756866032621"/>
    <n v="-13386.68"/>
    <n v="6479.0768660326212"/>
    <n v="0.32614296599546344"/>
    <n v="2037"/>
    <n v="27"/>
  </r>
  <r>
    <m/>
    <n v="335769"/>
    <s v="Blue Stripe Sundress"/>
    <s v="Retail + Online"/>
    <x v="1"/>
    <s v="S/S 2019"/>
    <x v="5"/>
    <s v="£14 - £19"/>
    <n v="16"/>
    <s v="£16 - £20"/>
    <n v="1920"/>
    <s v="1,501-2,000"/>
    <n v="0.36250000000000004"/>
    <n v="0.62656249999999991"/>
    <n v="13717.595452356791"/>
    <n v="-12835.63"/>
    <n v="881.9654523567915"/>
    <n v="6.4294464392100362E-2"/>
    <n v="696.00000000000011"/>
    <n v="17"/>
  </r>
  <r>
    <m/>
    <n v="346011"/>
    <s v="Denim Tencel® Sundress"/>
    <s v="Retail + Online"/>
    <x v="1"/>
    <s v="S/S 2019"/>
    <x v="5"/>
    <s v="£15 - £20"/>
    <n v="17"/>
    <s v="£16 - £20"/>
    <n v="1755"/>
    <s v="1,501-2,000"/>
    <n v="0.38119658119658117"/>
    <n v="0.59316239316239316"/>
    <n v="13438.746890396196"/>
    <n v="-12119.029999999999"/>
    <n v="1319.7168903961974"/>
    <n v="9.8202377138251917E-2"/>
    <n v="669"/>
    <n v="18"/>
  </r>
  <r>
    <m/>
    <n v="531476"/>
    <s v="Khaki Awesome T-Shirt"/>
    <s v="Online"/>
    <x v="1"/>
    <s v="S/S 2019"/>
    <x v="0"/>
    <s v="£6 - £8"/>
    <n v="7"/>
    <s v="£6 - £10"/>
    <n v="1068"/>
    <s v="1,001-1,500"/>
    <n v="0.76872659176029967"/>
    <n v="0.20692883895131087"/>
    <n v="4306.2874768907577"/>
    <n v="-3270.06"/>
    <n v="1036.2274768907578"/>
    <n v="0.24063128215465512"/>
    <n v="821"/>
    <n v="15"/>
  </r>
  <r>
    <m/>
    <n v="538938"/>
    <s v="Blue Animal Tea dress"/>
    <s v="Retail + Online"/>
    <x v="3"/>
    <s v="S/S 2019"/>
    <x v="5"/>
    <s v="£14 - £19"/>
    <n v="16"/>
    <s v="£16 - £20"/>
    <n v="1932"/>
    <s v="1,501-2,000"/>
    <n v="0.65269151138716364"/>
    <n v="0.35300207039337472"/>
    <n v="17270.562262037241"/>
    <n v="-13197.18"/>
    <n v="4073.3822620372412"/>
    <n v="0.2358569570714569"/>
    <n v="1261.0000000000002"/>
    <n v="17"/>
  </r>
  <r>
    <m/>
    <n v="540495"/>
    <s v="Ochre Print Tiered Dress"/>
    <s v="Retail + Online"/>
    <x v="3"/>
    <s v="S/S 2019"/>
    <x v="5"/>
    <s v="£15 - £20"/>
    <n v="17"/>
    <s v="£16 - £20"/>
    <n v="993"/>
    <s v="501-1,000"/>
    <n v="0.64451158106747231"/>
    <n v="0.34340382678751258"/>
    <n v="9265.8202659989238"/>
    <n v="-7259.54"/>
    <n v="2006.2802659989238"/>
    <n v="0.2165248416657726"/>
    <n v="640"/>
    <n v="16"/>
  </r>
  <r>
    <m/>
    <n v="558864"/>
    <s v="Pink Tie Dye Dress"/>
    <s v="Retail + Online"/>
    <x v="3"/>
    <s v="A/W 2019"/>
    <x v="5"/>
    <s v="£12 - £17"/>
    <n v="13"/>
    <s v="£11 - £15"/>
    <n v="1830"/>
    <s v="1,501-2,000"/>
    <n v="0.35628415300546451"/>
    <n v="0.63114754098360648"/>
    <n v="11715.714486812092"/>
    <n v="-9103.11"/>
    <n v="2612.6044868120916"/>
    <n v="0.22300001333704361"/>
    <n v="652"/>
    <n v="10"/>
  </r>
  <r>
    <m/>
    <n v="563636"/>
    <s v="Blue Print Floral Smocked Dress"/>
    <s v="Retail + Online"/>
    <x v="3"/>
    <s v="S/S 2019"/>
    <x v="5"/>
    <s v="£16 - £21"/>
    <n v="18"/>
    <s v="£16 - £20"/>
    <n v="1017"/>
    <s v="1,001-1,500"/>
    <n v="0.96558505408062933"/>
    <n v="6.391347099311695E-2"/>
    <n v="11994.132592235026"/>
    <n v="-7763.91"/>
    <n v="4230.2225922350262"/>
    <n v="0.35269099784453461"/>
    <n v="982"/>
    <n v="17"/>
  </r>
  <r>
    <m/>
    <n v="566057"/>
    <s v="Grey Print Floral Tiered Dress"/>
    <s v="Retail + Online"/>
    <x v="3"/>
    <s v="S/S 2019"/>
    <x v="5"/>
    <s v="£15 - £20"/>
    <n v="17"/>
    <s v="£16 - £20"/>
    <n v="972"/>
    <s v="501-1,000"/>
    <n v="0.88888888888888895"/>
    <n v="0.12448559670781878"/>
    <n v="10191.06326890584"/>
    <n v="-7107.88"/>
    <n v="3083.1832689058401"/>
    <n v="0.30253793814753394"/>
    <n v="864.00000000000011"/>
    <n v="14"/>
  </r>
  <r>
    <m/>
    <n v="567315"/>
    <s v="Khaki Dino t-shirt"/>
    <s v="Online"/>
    <x v="0"/>
    <s v="S/S 2019"/>
    <x v="1"/>
    <s v="£6 - £11"/>
    <n v="7"/>
    <s v="£6 - £10"/>
    <n v="2080"/>
    <s v="2,001-2,500"/>
    <n v="0.96442307692307694"/>
    <n v="2.6442307692307709E-2"/>
    <n v="9481.9860097474429"/>
    <n v="-4924.07"/>
    <n v="4557.9160097474432"/>
    <n v="0.48069212558022384"/>
    <n v="2006"/>
    <n v="14"/>
  </r>
  <r>
    <m/>
    <n v="594098"/>
    <s v="Multi Smile Stripe Dress"/>
    <s v="Online"/>
    <x v="1"/>
    <s v="S/S 2019"/>
    <x v="6"/>
    <s v="£12 - £14"/>
    <n v="13"/>
    <s v="£11 - £15"/>
    <n v="1994"/>
    <s v="1,501-2,000"/>
    <n v="0.83149448345035104"/>
    <n v="1.8555667001002973E-2"/>
    <n v="14130.629349999999"/>
    <n v="-11174.1"/>
    <n v="2956.5293499999989"/>
    <n v="0.20922842689947133"/>
    <n v="1658"/>
    <n v="17"/>
  </r>
  <r>
    <m/>
    <n v="625592"/>
    <s v="Animal Print Frill Dress"/>
    <s v="Online"/>
    <x v="3"/>
    <s v="S/S 2019"/>
    <x v="5"/>
    <s v="£12 - £17"/>
    <n v="14"/>
    <s v="£11 - £15"/>
    <n v="5214"/>
    <s v="5,001-5,500"/>
    <n v="0.43958573072497126"/>
    <n v="0.55523590333716921"/>
    <n v="31892.03263456035"/>
    <n v="-30257.68"/>
    <n v="1634.3526345603495"/>
    <n v="5.1246424249210609E-2"/>
    <n v="2292"/>
    <n v="15"/>
  </r>
  <r>
    <m/>
    <n v="627383"/>
    <s v="White Shark Stripe Tee"/>
    <s v="Online"/>
    <x v="1"/>
    <s v="S/S 2019"/>
    <x v="0"/>
    <s v="£5 - £7"/>
    <n v="6"/>
    <s v="£6 - £10"/>
    <n v="969"/>
    <s v="501-1,000"/>
    <n v="0.96078431372549022"/>
    <n v="0"/>
    <n v="3880.8153000000007"/>
    <n v="-2520.73"/>
    <n v="1360.0853000000006"/>
    <n v="0.35046380589150955"/>
    <n v="931"/>
    <n v="44"/>
  </r>
  <r>
    <m/>
    <m/>
    <s v="White Shark Stripe Tee (repeat)"/>
    <s v="Online"/>
    <x v="1"/>
    <s v="S/S 2019"/>
    <x v="0"/>
    <s v="£5 - £7"/>
    <n v="6"/>
    <s v="£6 - £10"/>
    <n v="1473"/>
    <s v="1,001-1,500"/>
    <n v="0.76238968092328585"/>
    <n v="0.23217922606924635"/>
    <n v="5516.3688500000017"/>
    <n v="-3529.79"/>
    <n v="1986.5788500000017"/>
    <n v="0.36012436876841569"/>
    <n v="1123"/>
    <n v="18"/>
  </r>
  <r>
    <m/>
    <n v="641034"/>
    <s v="Blue/Ecru Floral Maxi Dress"/>
    <s v="Retail + Online"/>
    <x v="3"/>
    <s v="S/S 2019"/>
    <x v="5"/>
    <s v="£24 - £30"/>
    <n v="27"/>
    <s v="£26 - £30"/>
    <n v="1995"/>
    <s v="1,501-2,000"/>
    <n v="0.58897243107769426"/>
    <n v="0.38897243107769419"/>
    <n v="28837.86222105721"/>
    <n v="-22708.89"/>
    <n v="6128.9722210572108"/>
    <n v="0.21253212786979325"/>
    <n v="1175"/>
    <n v="18"/>
  </r>
  <r>
    <m/>
    <n v="963741"/>
    <s v="Yellow Sequin Heart t-shirt"/>
    <s v="Retail + Online"/>
    <x v="1"/>
    <s v="S/S 2019"/>
    <x v="4"/>
    <s v="£9 - £12"/>
    <n v="10"/>
    <s v="£6 - £10"/>
    <n v="4165"/>
    <s v="4,001-4,500"/>
    <n v="0.6381752701080432"/>
    <n v="0.35318127250900366"/>
    <n v="22437.108985246581"/>
    <n v="-15859.35"/>
    <n v="6577.7589852465808"/>
    <n v="0.29316428375740189"/>
    <n v="2658"/>
    <n v="10"/>
  </r>
  <r>
    <s v="ph5 "/>
    <n v="141091"/>
    <s v="Purple Butterfly Zip Through Top"/>
    <s v="Retail + Online"/>
    <x v="1"/>
    <s v="A/W 2019"/>
    <x v="4"/>
    <s v="£18 - £23"/>
    <n v="19"/>
    <s v="£16 - £20"/>
    <n v="2038"/>
    <s v="2,001-2,500"/>
    <n v="0.16633954857703637"/>
    <n v="0.77477919528949946"/>
    <n v="13106.051499336898"/>
    <n v="-14619.478349247822"/>
    <n v="-1513.4268499109239"/>
    <n v="-0.11547542369931141"/>
    <n v="339.00000000000011"/>
    <n v="13"/>
  </r>
  <r>
    <m/>
    <n v="159836"/>
    <s v="Monochrome Pineapple Shirt"/>
    <s v="Online"/>
    <x v="0"/>
    <s v="S/S 2019"/>
    <x v="2"/>
    <s v="£10 - £15"/>
    <n v="12"/>
    <s v="£11 - £15"/>
    <n v="3190"/>
    <s v="3,001-3,500"/>
    <n v="0.46457680250783695"/>
    <n v="0.28714733542319748"/>
    <n v="15202.889327985324"/>
    <n v="-15100.78"/>
    <n v="102.10932798532303"/>
    <n v="6.7164422355796031E-3"/>
    <n v="1481.9999999999998"/>
    <n v="32"/>
  </r>
  <r>
    <m/>
    <n v="180406"/>
    <s v="Grey Marl Elephant AOP T-Shirt"/>
    <s v="Online"/>
    <x v="0"/>
    <s v="A/W 2019"/>
    <x v="0"/>
    <s v="£5 - £7"/>
    <n v="6"/>
    <s v="£6 - £10"/>
    <n v="2970"/>
    <s v="2,501-3,000"/>
    <n v="0.72087542087542089"/>
    <n v="0.23670033670033663"/>
    <n v="9601.5709299351583"/>
    <n v="-5985.8799999999992"/>
    <n v="3615.6909299351591"/>
    <n v="0.37657285003877766"/>
    <n v="2141"/>
    <n v="22"/>
  </r>
  <r>
    <m/>
    <n v="351685"/>
    <s v="Black Black Jumpsuit"/>
    <s v="Retail + Online"/>
    <x v="3"/>
    <s v="A/W 2019"/>
    <x v="5"/>
    <s v="£17 - £22"/>
    <n v="18"/>
    <s v="£16 - £20"/>
    <n v="4070"/>
    <s v="4,001-4,500"/>
    <n v="0.17764127764127757"/>
    <n v="0.62653562653562656"/>
    <n v="23556.580029240806"/>
    <n v="-29843.439999999999"/>
    <n v="-6286.8599707591929"/>
    <n v="-0.26688339151758478"/>
    <n v="722.99999999999977"/>
    <n v="10"/>
  </r>
  <r>
    <m/>
    <n v="410774"/>
    <s v="Purple Butterfly Crop Top"/>
    <s v="Online"/>
    <x v="1"/>
    <s v="A/W 2019"/>
    <x v="4"/>
    <s v="£7 - £10"/>
    <n v="8"/>
    <s v="£6 - £10"/>
    <n v="2046"/>
    <s v="2,001-2,500"/>
    <n v="0.74437927663734116"/>
    <n v="0.23362658846529816"/>
    <n v="9201.7749078976267"/>
    <n v="-6158.5091140142522"/>
    <n v="3043.2657938833745"/>
    <n v="0.33072595497542812"/>
    <n v="1523"/>
    <n v="13"/>
  </r>
  <r>
    <m/>
    <n v="414361"/>
    <s v="Purple Butterfly Leggings"/>
    <s v="Online"/>
    <x v="1"/>
    <s v="A/W 2019"/>
    <x v="4"/>
    <s v="£10 - £15"/>
    <n v="11"/>
    <s v="£11 - £15"/>
    <n v="2101"/>
    <s v="2,001-2,500"/>
    <n v="0.86387434554973819"/>
    <n v="0.14754878629224177"/>
    <n v="14617.83044258428"/>
    <n v="-9547.0503342834527"/>
    <n v="5070.7801083008271"/>
    <n v="0.34689006198407962"/>
    <n v="1815"/>
    <n v="13"/>
  </r>
  <r>
    <m/>
    <n v="478941"/>
    <s v="Red Velvet Dress"/>
    <s v="Retail + Online"/>
    <x v="1"/>
    <s v="A/W 2019"/>
    <x v="5"/>
    <s v="£10 - £15"/>
    <n v="12"/>
    <s v="£11 - £15"/>
    <n v="1974"/>
    <s v="1,501-2,000"/>
    <n v="0.96403242147922985"/>
    <n v="3.7993920972644424E-2"/>
    <n v="14582.231501190483"/>
    <n v="-9479.1437999999998"/>
    <n v="5103.0877011904831"/>
    <n v="0.34995245417506027"/>
    <n v="1902.9999999999998"/>
    <n v="13"/>
  </r>
  <r>
    <m/>
    <n v="485842"/>
    <s v="Black Lace Dress"/>
    <s v="Retail + Online"/>
    <x v="3"/>
    <s v="A/W 2019"/>
    <x v="5"/>
    <s v="£23 - £29"/>
    <n v="25"/>
    <s v="£21 - £25"/>
    <n v="2055"/>
    <s v="2,001-2,500"/>
    <n v="0.49537712895377128"/>
    <n v="0.47883211678832116"/>
    <n v="24926.332508399038"/>
    <n v="-19599.54"/>
    <n v="5326.7925083990376"/>
    <n v="0.21370141422145239"/>
    <n v="1018"/>
    <n v="13"/>
  </r>
  <r>
    <m/>
    <n v="517010"/>
    <s v="Multi Floral Print Tea Dress"/>
    <s v="Online"/>
    <x v="3"/>
    <s v="S/S 2019"/>
    <x v="6"/>
    <s v="£13 - £15"/>
    <n v="14"/>
    <s v="£11 - £15"/>
    <n v="1917"/>
    <s v="1,501-2,000"/>
    <n v="0.72404799165362543"/>
    <n v="5.4251434533124643E-2"/>
    <n v="12880.220838176261"/>
    <n v="-11343.74"/>
    <n v="1536.4808381762614"/>
    <n v="0.1192899452175709"/>
    <n v="1388"/>
    <n v="31"/>
  </r>
  <r>
    <m/>
    <n v="538837"/>
    <s v="Blue Floral Pleated Dress"/>
    <s v="Online"/>
    <x v="3"/>
    <s v="S/S 2019"/>
    <x v="5"/>
    <s v="£15 - £20"/>
    <n v="17"/>
    <s v="£16 - £20"/>
    <n v="1033"/>
    <s v="1,001-1,500"/>
    <n v="0.84414327202323325"/>
    <n v="0.16747337850919652"/>
    <n v="11213.813230726819"/>
    <n v="-7300.16"/>
    <n v="3913.6532307268189"/>
    <n v="0.3490028904711085"/>
    <n v="872"/>
    <n v="32"/>
  </r>
  <r>
    <m/>
    <n v="558863"/>
    <s v="Blue Dino All Over Print T-Shirt"/>
    <s v="Retail + Online"/>
    <x v="0"/>
    <s v="A/W 2019"/>
    <x v="0"/>
    <s v="£5 - £7"/>
    <n v="6"/>
    <s v="£6 - £10"/>
    <n v="4972"/>
    <s v="4,501-5,000"/>
    <n v="0.89259855189058723"/>
    <n v="0.10579243765084478"/>
    <n v="17731.69737594551"/>
    <n v="-9225.130000000001"/>
    <n v="8506.5673759455094"/>
    <n v="0.47973790639385488"/>
    <n v="4438"/>
    <n v="24"/>
  </r>
  <r>
    <m/>
    <n v="639140"/>
    <s v="Grey Animal Crew"/>
    <s v="Retail + Online"/>
    <x v="0"/>
    <s v="A/W 2018"/>
    <x v="4"/>
    <s v="£11 - £16"/>
    <n v="12"/>
    <s v="£11 - £15"/>
    <n v="5247"/>
    <s v="5,001-5,500"/>
    <n v="0.9731275014293882"/>
    <n v="2.153611587573856E-2"/>
    <n v="41333.232559941214"/>
    <n v="-28683.200000000001"/>
    <n v="12650.032559941214"/>
    <n v="0.30604992100717526"/>
    <n v="5106"/>
    <n v="48"/>
  </r>
  <r>
    <m/>
    <n v="645217"/>
    <s v="Navy Star Print Padded Jacket"/>
    <s v="Online"/>
    <x v="4"/>
    <s v="A/W 2019"/>
    <x v="7"/>
    <s v="£26 - £30"/>
    <n v="28"/>
    <s v="£26 - £30"/>
    <n v="4234"/>
    <s v="4,001-4,500"/>
    <n v="0.49220595181861121"/>
    <n v="0.10321209258384506"/>
    <n v="42114.355418215091"/>
    <n v="-48454.75"/>
    <n v="-6340.394581784909"/>
    <n v="-0.15055186097048973"/>
    <n v="2084"/>
    <n v="11"/>
  </r>
  <r>
    <m/>
    <n v="661393"/>
    <s v="Green LS Dinosaur T-Shirt"/>
    <s v="Online"/>
    <x v="1"/>
    <s v="A/W 2019"/>
    <x v="0"/>
    <s v="£5 - £7"/>
    <n v="6"/>
    <s v="£6 - £10"/>
    <n v="2052"/>
    <s v="2,001-2,500"/>
    <n v="0.88742690058479534"/>
    <n v="9.8440545808966884E-2"/>
    <n v="7476.9439092968014"/>
    <n v="-4885.5044000000007"/>
    <n v="2591.4395092968007"/>
    <n v="0.34659073823927117"/>
    <n v="1821"/>
    <n v="12"/>
  </r>
  <r>
    <m/>
    <n v="713896"/>
    <s v="Grey Marl Brooklyn Crew Top"/>
    <s v="Online"/>
    <x v="1"/>
    <s v="A/W 2019"/>
    <x v="4"/>
    <s v="£11 - £16"/>
    <n v="12"/>
    <s v="£11 - £15"/>
    <n v="1014"/>
    <s v="1,001-1,500"/>
    <n v="0.64891518737672582"/>
    <n v="0.32938856015779094"/>
    <n v="7288.0753789261535"/>
    <n v="-5022.5191999999997"/>
    <n v="2265.5561789261537"/>
    <n v="0.31085795098622698"/>
    <n v="658"/>
    <n v="10"/>
  </r>
  <r>
    <m/>
    <n v="750601"/>
    <s v="Yellow Dino T-shirt"/>
    <s v="Online"/>
    <x v="0"/>
    <s v="A/W 2019"/>
    <x v="0"/>
    <s v="£6 - £8"/>
    <n v="7"/>
    <s v="£6 - £10"/>
    <n v="2005"/>
    <s v="2,001-2,500"/>
    <n v="0.97456359102244394"/>
    <n v="1.2468827930174564E-2"/>
    <n v="8941.2619378151248"/>
    <n v="-4775.9399999999996"/>
    <n v="4165.3219378151252"/>
    <n v="0.46585392160348205"/>
    <n v="1954"/>
    <n v="20"/>
  </r>
  <r>
    <m/>
    <n v="786680"/>
    <s v="Pink Dinosaur T-Shirt"/>
    <s v="Online"/>
    <x v="3"/>
    <s v="A/W 2019"/>
    <x v="3"/>
    <s v="£7 - £9"/>
    <n v="8"/>
    <s v="£6 - £10"/>
    <n v="2031"/>
    <s v="2,001-2,500"/>
    <n v="0.8537666174298375"/>
    <n v="0.12456917774495324"/>
    <n v="9449.6053066997738"/>
    <n v="-6839.26"/>
    <n v="2610.3453066997736"/>
    <n v="0.27623855409590892"/>
    <n v="1734"/>
    <n v="14"/>
  </r>
  <r>
    <m/>
    <n v="812594"/>
    <s v="Red Corsage Dress "/>
    <s v="Retail + Online"/>
    <x v="3"/>
    <s v="A/W 2019"/>
    <x v="6"/>
    <s v="£14 - £16"/>
    <n v="15"/>
    <s v="£11 - £15"/>
    <n v="2941"/>
    <s v="2,501-3,000"/>
    <n v="0.66167970078204685"/>
    <n v="9.4865691941516506E-2"/>
    <n v="20279.079728605037"/>
    <n v="-17511.349999999999"/>
    <n v="2767.729728605038"/>
    <n v="0.13648201820031136"/>
    <n v="1945.9999999999998"/>
    <n v="10"/>
  </r>
  <r>
    <m/>
    <n v="824435"/>
    <s v="Ecru Dot Print Jumpsuit"/>
    <s v="Retail + Online"/>
    <x v="3"/>
    <s v="A/W 2019"/>
    <x v="5"/>
    <s v="£16 - £21"/>
    <n v="17"/>
    <s v="£16 - £20"/>
    <n v="2097"/>
    <s v="2,001-2,500"/>
    <n v="0.13733905579399142"/>
    <n v="0.74487362899380072"/>
    <n v="11186.841016160168"/>
    <n v="-14736.549199999999"/>
    <n v="-3549.7081838398317"/>
    <n v="-0.31731104238560576"/>
    <n v="288"/>
    <n v="9"/>
  </r>
  <r>
    <m/>
    <n v="857812"/>
    <s v="Grey Marl Animal Print Dress"/>
    <s v="Retail + Online"/>
    <x v="3"/>
    <s v="A/W 2019"/>
    <x v="4"/>
    <s v="£18 - £24"/>
    <n v="19"/>
    <s v="£16 - £20"/>
    <n v="4874"/>
    <s v="4,501-5,000"/>
    <n v="0.83627410750923259"/>
    <n v="0.16680344686089454"/>
    <n v="57058.67132841218"/>
    <n v="-36819.730000000003"/>
    <n v="20238.941328412177"/>
    <n v="0.35470404159821822"/>
    <n v="4075.9999999999995"/>
    <n v="10"/>
  </r>
  <r>
    <m/>
    <n v="879851"/>
    <s v="Red Velvet Dress (baby girls)"/>
    <s v="Retail + Online"/>
    <x v="1"/>
    <s v="A/W 2019"/>
    <x v="6"/>
    <s v="£9 - £11"/>
    <n v="10"/>
    <s v="£6 - £10"/>
    <n v="3989"/>
    <s v="3,501-4,000"/>
    <n v="0.95462521935322131"/>
    <n v="1.8049636500376054E-2"/>
    <n v="24699.919252873544"/>
    <n v="-17555.980199999998"/>
    <n v="7143.9390528735457"/>
    <n v="0.28922924725927729"/>
    <n v="3808"/>
    <n v="12"/>
  </r>
  <r>
    <m/>
    <n v="944070"/>
    <s v="Red Lace Dress"/>
    <s v="Retail + Online"/>
    <x v="3"/>
    <s v="A/W 2019"/>
    <x v="5"/>
    <s v="£23 - £29"/>
    <n v="25"/>
    <s v="£21 - £25"/>
    <n v="3020"/>
    <s v="3,001-3,500"/>
    <n v="0.63940397350993372"/>
    <n v="0.35695364238410598"/>
    <n v="39557.877416289477"/>
    <n v="-28794.45"/>
    <n v="10763.427416289476"/>
    <n v="0.27209314855344641"/>
    <n v="1930.9999999999998"/>
    <n v="13"/>
  </r>
  <r>
    <m/>
    <n v="965740"/>
    <s v="Black Velvet Dress"/>
    <s v="Retail + Online"/>
    <x v="1"/>
    <s v="A/W 2019"/>
    <x v="5"/>
    <s v="£10 - £15"/>
    <n v="12"/>
    <s v="£11 - £15"/>
    <n v="2954"/>
    <s v="2,501-3,000"/>
    <n v="0.96005416384563314"/>
    <n v="4.8070412999322909E-2"/>
    <n v="21578.197820078251"/>
    <n v="-14303.138043705461"/>
    <n v="7275.0597763727892"/>
    <n v="0.33714862737996748"/>
    <n v="2836.0000000000005"/>
    <n v="13"/>
  </r>
  <r>
    <s v="ph6 "/>
    <n v="136663"/>
    <s v="Collar Top Mint Floral"/>
    <s v="Retail + Online"/>
    <x v="0"/>
    <s v="S/S 2020"/>
    <x v="3"/>
    <s v="£6- £8"/>
    <n v="7"/>
    <s v="£6 - £10"/>
    <n v="4202"/>
    <s v="4,001-4,500"/>
    <n v="0.80866254164683482"/>
    <n v="0.10613993336506422"/>
    <n v="15114.709915184509"/>
    <n v="-11050.17"/>
    <n v="4064.5399151845086"/>
    <n v="0.26891286289928718"/>
    <n v="3398"/>
    <n v="16"/>
  </r>
  <r>
    <m/>
    <n v="220871"/>
    <s v="LS Animal T-Shirt"/>
    <s v="Retail + Online"/>
    <x v="0"/>
    <s v="S/S 2020"/>
    <x v="3"/>
    <s v="£5- £7"/>
    <n v="6"/>
    <s v="£6 - £10"/>
    <n v="2106"/>
    <s v="2,001-2,500"/>
    <n v="0.69278252611585955"/>
    <n v="0.22981956315289642"/>
    <n v="6158.0940095437363"/>
    <n v="-4374.0134880000005"/>
    <n v="1784.0805215437358"/>
    <n v="0.28971310258966337"/>
    <n v="1459.0000000000002"/>
    <n v="13"/>
  </r>
  <r>
    <m/>
    <n v="261973"/>
    <s v="Bright Spot T-Shirts"/>
    <s v="Retail + Online"/>
    <x v="0"/>
    <s v="S/S 2020"/>
    <x v="3"/>
    <s v="£9- £11"/>
    <n v="10"/>
    <s v="£6 - £10"/>
    <n v="2023"/>
    <s v="2,001-2,500"/>
    <n v="0.82155215027187345"/>
    <n v="0.10182896688086995"/>
    <n v="10745.988726911111"/>
    <n v="-8192.6754600000004"/>
    <n v="2553.313266911111"/>
    <n v="0.23760617396860512"/>
    <n v="1662"/>
    <n v="13"/>
  </r>
  <r>
    <m/>
    <n v="375214"/>
    <s v="Blue LS Truck T-Shirt "/>
    <s v="Online"/>
    <x v="2"/>
    <s v="A/W 2019"/>
    <x v="0"/>
    <s v="£7- £9"/>
    <n v="8"/>
    <s v="£6 - £10"/>
    <n v="2889"/>
    <s v="2,501-3,000"/>
    <n v="0.69297334717895476"/>
    <n v="0.2679127725856697"/>
    <n v="13172.338230562205"/>
    <n v="-9444.5619000000006"/>
    <n v="3727.7763305622047"/>
    <n v="0.28300035007551583"/>
    <n v="2002.0000000000002"/>
    <n v="20"/>
  </r>
  <r>
    <m/>
    <n v="394747"/>
    <s v="Green LS Alligator T-Shirt"/>
    <s v="Online"/>
    <x v="1"/>
    <s v="A/W 2019"/>
    <x v="0"/>
    <s v="£5 - £7"/>
    <n v="6"/>
    <s v="£6 - £10"/>
    <n v="1778"/>
    <s v="1,501-2,000"/>
    <n v="0.51631046119235102"/>
    <n v="0.29752530933633292"/>
    <n v="4710.0709595964427"/>
    <n v="-4156.7111999999997"/>
    <n v="553.35975959644293"/>
    <n v="0.11748437854614713"/>
    <n v="918.00000000000011"/>
    <n v="18"/>
  </r>
  <r>
    <m/>
    <n v="428754"/>
    <s v="ES Char Stripe T-Shirt"/>
    <s v="Online"/>
    <x v="0"/>
    <s v="S/S 2020"/>
    <x v="3"/>
    <s v="£6 - £8"/>
    <n v="7"/>
    <s v="£6 - £10"/>
    <n v="3040"/>
    <s v="3,001-3,500"/>
    <n v="0.91348684210526321"/>
    <n v="7.7302631578947345E-2"/>
    <n v="13610.297905324413"/>
    <n v="-8322.0779999999995"/>
    <n v="5288.219905324413"/>
    <n v="0.38854549269312"/>
    <n v="2777"/>
    <n v="19"/>
  </r>
  <r>
    <m/>
    <n v="447356"/>
    <s v="Collar Top Ochre Star"/>
    <s v="Retail + Online"/>
    <x v="0"/>
    <s v="S/S 2020"/>
    <x v="3"/>
    <s v="£6- £8"/>
    <n v="7"/>
    <s v="£6 - £10"/>
    <n v="4202"/>
    <s v="4,001-4,500"/>
    <n v="0.81128034269395533"/>
    <n v="0.13588767253688716"/>
    <n v="15238.429919273474"/>
    <n v="-11041.02"/>
    <n v="4197.4099192734739"/>
    <n v="0.27544897614186714"/>
    <n v="3409.0000000000005"/>
    <n v="15"/>
  </r>
  <r>
    <m/>
    <n v="448928"/>
    <s v="Purple Rib Top"/>
    <s v="Retail + Online"/>
    <x v="0"/>
    <s v="S/S 2020"/>
    <x v="4"/>
    <s v="£4.5 - £7.5"/>
    <n v="5"/>
    <s v="£1 - £5"/>
    <n v="1968"/>
    <s v="1,501-2,000"/>
    <n v="0.7667682926829269"/>
    <n v="0.22357723577235766"/>
    <n v="5466.1685988921008"/>
    <n v="-3852.49"/>
    <n v="1613.678598892101"/>
    <n v="0.29521200630715383"/>
    <n v="1509.0000000000002"/>
    <n v="13"/>
  </r>
  <r>
    <m/>
    <n v="489080"/>
    <s v="Grey Camo Crew Set"/>
    <s v="Retail + Online"/>
    <x v="0"/>
    <s v="A/W 2019"/>
    <x v="4"/>
    <s v="£22 - £27"/>
    <n v="23"/>
    <s v="£21 - £25"/>
    <n v="3095"/>
    <s v="3,001-3,500"/>
    <n v="0.99289176090468501"/>
    <n v="2.5848142164781596E-3"/>
    <n v="46444.592890605236"/>
    <n v="-27940.145859999997"/>
    <n v="18504.447030605239"/>
    <n v="0.39841983488132371"/>
    <n v="3073"/>
    <n v="19"/>
  </r>
  <r>
    <m/>
    <n v="504390"/>
    <s v="Black Narrow Channel Jacket"/>
    <s v="Retail + Online"/>
    <x v="4"/>
    <s v="A/W 2019"/>
    <x v="8"/>
    <s v="£20 - £26"/>
    <n v="22"/>
    <s v="£21 - £25"/>
    <n v="5263"/>
    <s v="5,001-5,500"/>
    <n v="0.82462473874216236"/>
    <n v="0.20919627588827661"/>
    <n v="69342.0437153229"/>
    <n v="-53515.22"/>
    <n v="15826.823715322898"/>
    <n v="0.22824282163211693"/>
    <n v="4340.0000000000009"/>
    <n v="28"/>
  </r>
  <r>
    <m/>
    <n v="591623"/>
    <s v="Ecru Safari AOP T-Shirt"/>
    <s v="Online"/>
    <x v="0"/>
    <s v="A/W 2019"/>
    <x v="0"/>
    <s v="£6 - £8"/>
    <n v="7"/>
    <s v="£6 - £10"/>
    <n v="2928"/>
    <s v="2,501-3,000"/>
    <n v="0.94945355191256831"/>
    <n v="0"/>
    <n v="11830.693500000001"/>
    <n v="-7211.07"/>
    <n v="4619.6235000000015"/>
    <n v="0.39047782786359914"/>
    <n v="2780"/>
    <n v="36"/>
  </r>
  <r>
    <m/>
    <m/>
    <s v="Ecru Safari AOP T-Shirt (repeat)"/>
    <s v="Online"/>
    <x v="0"/>
    <s v="A/W 2019"/>
    <x v="0"/>
    <s v="£6 - £8"/>
    <n v="7"/>
    <s v="£6 - £10"/>
    <n v="1896"/>
    <s v="1,501-2,000"/>
    <n v="0.73470464135021107"/>
    <n v="0.27215189873417722"/>
    <n v="7457.3376192879696"/>
    <n v="-5123.9270000000006"/>
    <n v="2333.410619287969"/>
    <n v="0.31290129781072784"/>
    <n v="1393.0000000000002"/>
    <n v="16"/>
  </r>
  <r>
    <m/>
    <n v="624365"/>
    <s v="Green Dino Print T-shirt"/>
    <s v="Online"/>
    <x v="0"/>
    <s v="A/W 2019"/>
    <x v="0"/>
    <s v="£5 - £7"/>
    <n v="6"/>
    <s v="£6 - £10"/>
    <n v="1946"/>
    <s v="1,501-2,000"/>
    <n v="0.99075025693730734"/>
    <n v="0"/>
    <n v="7472.3674999999967"/>
    <n v="-4246.3"/>
    <n v="3226.0674999999965"/>
    <n v="0.43173298154835105"/>
    <n v="1928"/>
    <n v="33"/>
  </r>
  <r>
    <m/>
    <m/>
    <s v="Green Dino Print T-shirt(repeat)"/>
    <s v="Online"/>
    <x v="0"/>
    <s v="A/W 2019"/>
    <x v="0"/>
    <s v="£5 - £7"/>
    <n v="6"/>
    <s v="£6 - £10"/>
    <n v="1984"/>
    <s v="1,501-2,000"/>
    <n v="0.52469758064516125"/>
    <n v="0.37701612903225812"/>
    <n v="5572.0630345872369"/>
    <n v="-4263.1546399999997"/>
    <n v="1308.9083945872371"/>
    <n v="0.23490552537946971"/>
    <n v="1041"/>
    <n v="13"/>
  </r>
  <r>
    <m/>
    <n v="662574"/>
    <s v="Black Long Sleeve Hoody"/>
    <s v="Online"/>
    <x v="0"/>
    <s v="A/W 2019"/>
    <x v="1"/>
    <s v="£8 - £13"/>
    <n v="10"/>
    <s v="£6 - £10"/>
    <n v="4199"/>
    <s v="4,001-4,500"/>
    <n v="0.23505596570612053"/>
    <n v="0.63276970707311264"/>
    <n v="12098.25889936249"/>
    <n v="-13727.333499999999"/>
    <n v="-1629.0746006375084"/>
    <n v="-0.1346536401798569"/>
    <n v="987.00000000000011"/>
    <n v="24"/>
  </r>
  <r>
    <m/>
    <n v="734130"/>
    <s v="Grey Zebra Neck Sweater"/>
    <s v="Retail + Online"/>
    <x v="0"/>
    <s v="S/S 2020"/>
    <x v="4"/>
    <s v="£9- £12"/>
    <n v="7"/>
    <s v="£6 - £10"/>
    <n v="3019"/>
    <s v="3,001-3,500"/>
    <n v="0.51970851275256713"/>
    <n v="0.36999006293474657"/>
    <n v="12156.375978222208"/>
    <n v="-9883.7903000000006"/>
    <n v="2272.5856782222072"/>
    <n v="0.18694598474853674"/>
    <n v="1569.0000000000002"/>
    <n v="15"/>
  </r>
  <r>
    <m/>
    <n v="768582"/>
    <s v="Blue Rib Top"/>
    <s v="Online"/>
    <x v="0"/>
    <s v="S/S 2020"/>
    <x v="4"/>
    <s v="£4.5 - £7.5"/>
    <n v="6"/>
    <s v="£6 - £10"/>
    <n v="1000"/>
    <s v="1,001-1,500"/>
    <n v="0.86499999999999999"/>
    <n v="0.122"/>
    <n v="3263.6544593198091"/>
    <n v="-2022.2"/>
    <n v="1241.4544593198091"/>
    <n v="0.38038783663958881"/>
    <n v="865"/>
    <n v="11"/>
  </r>
  <r>
    <m/>
    <n v="774058"/>
    <s v="Navy LS Monkey T-Shirt"/>
    <s v="Online"/>
    <x v="1"/>
    <s v="A/W 2019"/>
    <x v="0"/>
    <s v="£5 - £7"/>
    <n v="3"/>
    <s v="£1 - £5"/>
    <n v="2074"/>
    <s v="2,001-2,500"/>
    <n v="0.32111861137897779"/>
    <n v="0.59161041465766639"/>
    <n v="4393.1619092623196"/>
    <n v="-4835.2367000000004"/>
    <n v="-442.07479073768081"/>
    <n v="-0.10062793037644088"/>
    <n v="665.99999999999989"/>
    <n v="21"/>
  </r>
  <r>
    <m/>
    <n v="775319"/>
    <s v="White Skate of Mind T-Shirt"/>
    <s v="Online"/>
    <x v="0"/>
    <s v="A/W 2019"/>
    <x v="1"/>
    <s v="£8 - £13"/>
    <n v="9"/>
    <s v="£6 - £10"/>
    <n v="4213"/>
    <s v="4,001-4,500"/>
    <n v="0.23000237360550679"/>
    <n v="0.61239022074531213"/>
    <n v="10918.979566932032"/>
    <n v="-11993.04578"/>
    <n v="-1074.0662130679684"/>
    <n v="-9.8366903837860648E-2"/>
    <n v="969.00000000000011"/>
    <n v="27"/>
  </r>
  <r>
    <m/>
    <n v="777329"/>
    <s v="Black Unicorn Tie Jumpsuit"/>
    <s v="Retail + Online"/>
    <x v="1"/>
    <s v="A/W 2019"/>
    <x v="5"/>
    <s v="£16 - £21"/>
    <n v="17"/>
    <s v="£16 - £20"/>
    <n v="5284"/>
    <s v="5,001-5,500"/>
    <n v="0.46025738077214234"/>
    <n v="0.47161241483724453"/>
    <n v="35897.776471655598"/>
    <n v="-35254.994400000003"/>
    <n v="642.78207165559434"/>
    <n v="1.7905902115222274E-2"/>
    <n v="2432"/>
    <n v="21"/>
  </r>
  <r>
    <m/>
    <n v="803286"/>
    <s v="Collar Top White Printed"/>
    <s v="Retail + Online"/>
    <x v="0"/>
    <s v="S/S 2020"/>
    <x v="3"/>
    <s v="£6- £8"/>
    <n v="7"/>
    <s v="£6 - £10"/>
    <n v="4231"/>
    <s v="4,001-4,500"/>
    <n v="0.84211770267076336"/>
    <n v="0.10446702907114158"/>
    <n v="15734.087345015007"/>
    <n v="-11168.562804000001"/>
    <n v="4565.5245410150055"/>
    <n v="0.29016773842058846"/>
    <n v="3562.9999999999995"/>
    <n v="15"/>
  </r>
  <r>
    <m/>
    <n v="808898"/>
    <s v="CORAL RIB TOP"/>
    <s v="Online"/>
    <x v="0"/>
    <s v="S/S 2020"/>
    <x v="4"/>
    <s v="£4.5 - £7.5"/>
    <n v="6"/>
    <s v="£6 - £10"/>
    <n v="999"/>
    <s v="501-1,000"/>
    <n v="0.62562562562562563"/>
    <n v="0.27227227227227224"/>
    <n v="2607.3848064018152"/>
    <n v="-2044.532948"/>
    <n v="562.85185840181521"/>
    <n v="0.21586835093150267"/>
    <n v="625"/>
    <n v="11"/>
  </r>
  <r>
    <m/>
    <n v="825018"/>
    <s v="Floral Tiered Dress"/>
    <s v="Online"/>
    <x v="5"/>
    <s v="S/S 2020"/>
    <x v="5"/>
    <s v="£15 - £20"/>
    <n v="17"/>
    <s v="£16 - £20"/>
    <n v="574"/>
    <s v="501-1,000"/>
    <n v="0.74216027874564461"/>
    <n v="0.18815331010452963"/>
    <n v="5079.961241051039"/>
    <n v="-3813.8674311058821"/>
    <n v="1266.0938099451569"/>
    <n v="0.24923296652617832"/>
    <n v="426"/>
    <n v="15"/>
  </r>
  <r>
    <m/>
    <n v="830899"/>
    <s v="Blue Apple Graphic T-Shirt "/>
    <s v="Online"/>
    <x v="1"/>
    <s v="S/S 2020"/>
    <x v="0"/>
    <s v="£4.5 - £6.5"/>
    <n v="5"/>
    <s v="£1 - £5"/>
    <n v="2194"/>
    <s v="2,001-2,500"/>
    <n v="0.9079307201458523"/>
    <n v="6.244302643573385E-2"/>
    <n v="7147.269207333934"/>
    <n v="-5216.3230121931911"/>
    <n v="1930.9461951407429"/>
    <n v="0.27016558899997306"/>
    <n v="1992"/>
    <n v="11"/>
  </r>
  <r>
    <m/>
    <n v="872125"/>
    <s v="Pink AP Rainbow J Dress"/>
    <s v="Online"/>
    <x v="3"/>
    <s v="A/W 2019"/>
    <x v="4"/>
    <s v="£18 - £24"/>
    <n v="19"/>
    <s v="£16 - £20"/>
    <n v="3029"/>
    <s v="3,001-3,500"/>
    <n v="0.49356223175965669"/>
    <n v="0.38560581049851433"/>
    <n v="25282.570619020633"/>
    <n v="-23056.815200000001"/>
    <n v="2225.755419020632"/>
    <n v="8.8035170654132272E-2"/>
    <n v="1495"/>
    <n v="15"/>
  </r>
  <r>
    <m/>
    <n v="872834"/>
    <s v="Ecru Sequin Crew"/>
    <s v="Retail + Online"/>
    <x v="0"/>
    <s v="S/S 2020"/>
    <x v="4"/>
    <s v="£9 - £12"/>
    <n v="10"/>
    <s v="£6 - £10"/>
    <n v="3037"/>
    <s v="3,001-3,500"/>
    <n v="0.2739545604214686"/>
    <n v="0.59170233783338821"/>
    <n v="8633.8518640030743"/>
    <n v="-10198.657600000002"/>
    <n v="-1564.805735996928"/>
    <n v="-0.18124074406708754"/>
    <n v="832.00000000000011"/>
    <n v="13"/>
  </r>
  <r>
    <m/>
    <n v="894205"/>
    <s v="Collar Top Charcoal Spot"/>
    <s v="Retail + Online"/>
    <x v="0"/>
    <s v="S/S 2020"/>
    <x v="3"/>
    <s v="£6- £8"/>
    <n v="7"/>
    <s v="£6 - £10"/>
    <n v="4271"/>
    <s v="4,001-4,500"/>
    <n v="0.63193631468040268"/>
    <n v="0.30999765862795603"/>
    <n v="12741.819951631498"/>
    <n v="-11244.216467999999"/>
    <n v="1497.6034836314993"/>
    <n v="0.11753450365147736"/>
    <n v="2699"/>
    <n v="13"/>
  </r>
  <r>
    <m/>
    <n v="933172"/>
    <s v="Collar Top White Printed"/>
    <s v="Retail + Online"/>
    <x v="0"/>
    <s v="S/S 2020"/>
    <x v="3"/>
    <s v="£5- £7"/>
    <n v="6"/>
    <s v="£6 - £10"/>
    <n v="4030"/>
    <s v="4,001-4,500"/>
    <n v="0.84838709677419355"/>
    <n v="9.1563275434243141E-2"/>
    <n v="12940.678810088579"/>
    <n v="-8247.15"/>
    <n v="4693.5288100885791"/>
    <n v="0.36269571936438871"/>
    <n v="3419"/>
    <n v="15"/>
  </r>
  <r>
    <m/>
    <n v="941674"/>
    <s v="SCATTER STAR LS TEE"/>
    <s v="Retail + Online"/>
    <x v="3"/>
    <s v="A/W 2019"/>
    <x v="4"/>
    <s v="£10 - £13"/>
    <n v="11"/>
    <s v="£11 - £15"/>
    <n v="4941"/>
    <s v="4,501-5,000"/>
    <n v="0.61040275247925524"/>
    <n v="0.27221210281319563"/>
    <n v="24537.796821972304"/>
    <n v="-21209.83"/>
    <n v="3327.9668219723026"/>
    <n v="0.13562614631287043"/>
    <n v="3016"/>
    <n v="19"/>
  </r>
  <r>
    <m/>
    <n v="994179"/>
    <s v="Green Ditsy Tiered Dress"/>
    <s v="Online"/>
    <x v="5"/>
    <s v="S/S 2020"/>
    <x v="5"/>
    <s v="£15 - £20"/>
    <n v="17"/>
    <s v="£16 - £20"/>
    <n v="1036"/>
    <s v="1,001-1,500"/>
    <n v="0.81274131274131278"/>
    <n v="0.13513513513513509"/>
    <n v="9585.138638429391"/>
    <n v="-6952.4960168682364"/>
    <n v="2632.6426215611546"/>
    <n v="0.27465879429288426"/>
    <n v="842"/>
    <n v="15"/>
  </r>
  <r>
    <s v="ph7 "/>
    <n v="121288"/>
    <s v="Red Floral Tiered Dress"/>
    <s v="Retail + Online"/>
    <x v="3"/>
    <s v="S/S 2020"/>
    <x v="5"/>
    <s v="£13 - £18"/>
    <n v="14"/>
    <s v="£11 - £15"/>
    <n v="2120"/>
    <s v="2,001-2,500"/>
    <n v="0.73867924528301887"/>
    <n v="0.24716981132075466"/>
    <n v="17048.651329864562"/>
    <n v="-12257.001199999999"/>
    <n v="4791.6501298645635"/>
    <n v="0.28105743012474577"/>
    <n v="1566"/>
    <n v="22"/>
  </r>
  <r>
    <m/>
    <n v="230414"/>
    <s v="Charcoal T-Rex T-Shirt"/>
    <s v="Online"/>
    <x v="5"/>
    <s v="S/S 2020"/>
    <x v="1"/>
    <s v="£9 - £14"/>
    <n v="10"/>
    <s v="£6 - £10"/>
    <n v="2053"/>
    <s v="2,001-2,500"/>
    <n v="0.93521675596687781"/>
    <n v="5.1144666341938594E-2"/>
    <n v="13225.810351799395"/>
    <n v="-8651.0278215882372"/>
    <n v="4574.7825302111578"/>
    <n v="0.34589808930601751"/>
    <n v="1920.0000000000002"/>
    <n v="29"/>
  </r>
  <r>
    <m/>
    <n v="257808"/>
    <s v="Print Vibes Glow Splat T-Shirt "/>
    <s v="Online"/>
    <x v="5"/>
    <s v="A/W 2019"/>
    <x v="1"/>
    <s v="£10 - £15"/>
    <n v="11"/>
    <s v="£11 - £15"/>
    <n v="1092"/>
    <s v="1,001-1,500"/>
    <n v="0.97435897435897434"/>
    <n v="2.5641025641025661E-2"/>
    <n v="7618.2336755004462"/>
    <n v="-5150.9184588235294"/>
    <n v="2467.3152166769169"/>
    <n v="0.32386972122049507"/>
    <n v="1064"/>
    <n v="19"/>
  </r>
  <r>
    <m/>
    <n v="296294"/>
    <s v="Pink Button Down Dress"/>
    <s v="Online"/>
    <x v="3"/>
    <s v="S/S 2020"/>
    <x v="5"/>
    <s v="£12 - £15"/>
    <n v="13"/>
    <s v="£11 - £15"/>
    <n v="1256"/>
    <s v="1,001-1,500"/>
    <n v="0.86863057324840764"/>
    <n v="9.3949044585987296E-2"/>
    <n v="9989.0509593850711"/>
    <n v="-6520.2400000000007"/>
    <n v="3468.8109593850704"/>
    <n v="0.34726131376134367"/>
    <n v="1091"/>
    <n v="20"/>
  </r>
  <r>
    <m/>
    <n v="430037"/>
    <s v="Multi 3 Pack SS T-Shirts"/>
    <s v="Retail + Online"/>
    <x v="0"/>
    <s v="S/S 2020"/>
    <x v="4"/>
    <s v="£10- £15"/>
    <n v="11"/>
    <s v="£11 - £15"/>
    <n v="1999"/>
    <s v="1,501-2,000"/>
    <n v="0.64932466233116548"/>
    <n v="0.30915457728864437"/>
    <n v="11385.893689415911"/>
    <n v="-6174.1873559999995"/>
    <n v="5211.7063334159111"/>
    <n v="0.45773361982648797"/>
    <n v="1297.9999999999998"/>
    <n v="18"/>
  </r>
  <r>
    <m/>
    <n v="575229"/>
    <s v="Animal Print Padded Jacket"/>
    <s v="Retail + Online"/>
    <x v="4"/>
    <s v="A/W 2019"/>
    <x v="7"/>
    <s v="£25 - £29"/>
    <n v="27"/>
    <s v="£26 - £30"/>
    <n v="2078"/>
    <s v="2,001-2,500"/>
    <n v="0.76275264677574595"/>
    <n v="0.16506256015399423"/>
    <n v="31066.256500618649"/>
    <n v="-23702.75"/>
    <n v="7363.5065006186487"/>
    <n v="0.23702587083422855"/>
    <n v="1585"/>
    <n v="36"/>
  </r>
  <r>
    <m/>
    <n v="598495"/>
    <s v="Multi 5 Pack T-Shirts "/>
    <s v="Online"/>
    <x v="0"/>
    <s v="S/S 2020"/>
    <x v="3"/>
    <s v="£18- £22"/>
    <n v="20"/>
    <s v="£16 - £20"/>
    <n v="2959"/>
    <s v="2,501-3,000"/>
    <n v="0.93004393376140593"/>
    <n v="6.6238594119634953E-2"/>
    <n v="35465.338832213194"/>
    <n v="-20297.869146491907"/>
    <n v="15167.469685721288"/>
    <n v="0.42767023198280185"/>
    <n v="2752"/>
    <n v="15"/>
  </r>
  <r>
    <m/>
    <n v="760512"/>
    <s v="Blue Stripe T-Shirt"/>
    <s v="Online"/>
    <x v="0"/>
    <s v="S/S 2020"/>
    <x v="4"/>
    <s v="£4- £7"/>
    <n v="5"/>
    <s v="£1 - £5"/>
    <n v="1013"/>
    <s v="1,001-1,500"/>
    <n v="0.8282329713721619"/>
    <n v="0.15202369200394872"/>
    <n v="2986.7407175590183"/>
    <n v="-1700.3811599999999"/>
    <n v="1286.3595575590184"/>
    <n v="0.43069006626404616"/>
    <n v="839"/>
    <n v="22"/>
  </r>
  <r>
    <m/>
    <n v="771202"/>
    <s v="Orange T-Rex Graphic T-Shirt"/>
    <s v="Online"/>
    <x v="0"/>
    <s v="A/W 2019"/>
    <x v="1"/>
    <s v="£6 - £11"/>
    <n v="7"/>
    <s v="£6 - £10"/>
    <n v="2103"/>
    <s v="2,001-2,500"/>
    <n v="0.59296243461721354"/>
    <n v="0.38611507370423204"/>
    <n v="8224.3725714166594"/>
    <n v="-4475.2543999999998"/>
    <n v="3749.1181714166596"/>
    <n v="0.45585461247785725"/>
    <n v="1247"/>
    <n v="39"/>
  </r>
  <r>
    <m/>
    <n v="795627"/>
    <s v="Pink Animal AOP T-Shirt"/>
    <s v="Retail + Online"/>
    <x v="0"/>
    <s v="S/S 2020"/>
    <x v="4"/>
    <s v="£4- £7"/>
    <n v="5"/>
    <s v="£1 - £5"/>
    <n v="4189"/>
    <s v="4,001-4,500"/>
    <n v="0.8901885891620912"/>
    <n v="9.7397947004058238E-2"/>
    <n v="11654.900729429015"/>
    <n v="-6860.8883799999994"/>
    <n v="4794.0123494290156"/>
    <n v="0.41133017438097724"/>
    <n v="3729"/>
    <n v="22"/>
  </r>
  <r>
    <m/>
    <n v="815870"/>
    <s v="Blue Skate Graphic T-Shirt"/>
    <s v="Online"/>
    <x v="0"/>
    <s v="A/W 2019"/>
    <x v="1"/>
    <s v="£6 - £11"/>
    <n v="7"/>
    <s v="£6 - £10"/>
    <n v="2101"/>
    <s v="2,001-2,500"/>
    <n v="0.77391718229414563"/>
    <n v="0.21085197524988097"/>
    <n v="8526.7985425509614"/>
    <n v="-4401.0429999999997"/>
    <n v="4125.7555425509618"/>
    <n v="0.48385751369196295"/>
    <n v="1626"/>
    <n v="39"/>
  </r>
  <r>
    <m/>
    <n v="856007"/>
    <s v="Lilac Floral Tiered Dress "/>
    <s v="Retail + Online"/>
    <x v="3"/>
    <s v="S/S 2020"/>
    <x v="5"/>
    <s v="£15 - £20"/>
    <n v="16"/>
    <s v="£16 - £20"/>
    <n v="3145"/>
    <s v="3,001-3,500"/>
    <n v="0.70206677265500783"/>
    <n v="0.27885532591414952"/>
    <n v="27939.736060862091"/>
    <n v="-20775.270400000001"/>
    <n v="7164.4656608620899"/>
    <n v="0.25642567436054109"/>
    <n v="2207.9999999999995"/>
    <n v="25"/>
  </r>
  <r>
    <m/>
    <n v="860650"/>
    <s v="Pink Corsage Dress"/>
    <s v="Retail + Online"/>
    <x v="3"/>
    <s v="S/S 2020"/>
    <x v="5"/>
    <s v="£20 - £25"/>
    <n v="21"/>
    <s v="£21 - £25"/>
    <n v="3091"/>
    <s v="3,001-3,500"/>
    <n v="0.4458104173406664"/>
    <n v="0.47525072791976708"/>
    <n v="32404.611046892274"/>
    <n v="-26841.644"/>
    <n v="5562.9670468922741"/>
    <n v="0.17167208206394391"/>
    <n v="1377.9999999999998"/>
    <n v="15"/>
  </r>
  <r>
    <m/>
    <n v="866599"/>
    <s v="Ecru Fruit Stripe T-Shirt "/>
    <s v="Online"/>
    <x v="1"/>
    <s v="S/S 2020"/>
    <x v="0"/>
    <s v="£5 - £7"/>
    <n v="6"/>
    <s v="£6 - £10"/>
    <n v="3078"/>
    <s v="3,001-3,500"/>
    <n v="0.62605588044184546"/>
    <n v="0.32423651721897329"/>
    <n v="10375.135387735543"/>
    <n v="-7775.7210688836103"/>
    <n v="2599.4143188519329"/>
    <n v="0.25054268900670951"/>
    <n v="1927.0000000000002"/>
    <n v="17"/>
  </r>
  <r>
    <m/>
    <n v="870514"/>
    <s v="Blue T-Shirt"/>
    <s v="Online"/>
    <x v="0"/>
    <s v="S/S 2020"/>
    <x v="4"/>
    <s v="£3.5- £6.5"/>
    <n v="4"/>
    <s v="£1 - £5"/>
    <n v="785"/>
    <s v="501-1,000"/>
    <n v="0.92611464968152868"/>
    <n v="5.8598726114649669E-2"/>
    <n v="2137.4663289208206"/>
    <n v="-1158.8689599999998"/>
    <n v="978.59736892082083"/>
    <n v="0.45783054248854627"/>
    <n v="727"/>
    <n v="20"/>
  </r>
  <r>
    <m/>
    <n v="890600"/>
    <s v="Dalmatian T-Shirt"/>
    <s v="Online"/>
    <x v="0"/>
    <s v="S/S 2020"/>
    <x v="4"/>
    <s v="£4- £7"/>
    <n v="5"/>
    <s v="£1 - £5"/>
    <n v="1038"/>
    <s v="1,001-1,500"/>
    <n v="0.98265895953757232"/>
    <n v="1.0597302504816941E-2"/>
    <n v="3166.0850941814424"/>
    <n v="-1784.1212600000001"/>
    <n v="1381.9638341814423"/>
    <n v="0.43648979514833108"/>
    <n v="1020.0000000000001"/>
    <n v="22"/>
  </r>
  <r>
    <m/>
    <n v="996592"/>
    <s v="Turquoise AOP Dress"/>
    <s v="Retail + Online"/>
    <x v="0"/>
    <s v="S/S 2020"/>
    <x v="3"/>
    <s v="£6- £8"/>
    <n v="7"/>
    <s v="£6 - £10"/>
    <n v="5505"/>
    <s v="5,501-6,000"/>
    <n v="0.82742960944595823"/>
    <n v="0.16457765667574931"/>
    <n v="20121.770572289479"/>
    <n v="-14852.122143870471"/>
    <n v="5269.6484284190083"/>
    <n v="0.2618879093908395"/>
    <n v="4555"/>
    <n v="23"/>
  </r>
  <r>
    <s v="ph8 "/>
    <n v="212064"/>
    <s v="Navy Tie Back Jumpsuit"/>
    <s v="Retail + Online"/>
    <x v="1"/>
    <s v="S/S 2020"/>
    <x v="5"/>
    <s v="£17 - £22"/>
    <n v="19"/>
    <s v="£16 - £20"/>
    <n v="2626"/>
    <s v="2,501-3,000"/>
    <n v="0.71820258948971816"/>
    <n v="0.15308453922315313"/>
    <n v="25220.349573372485"/>
    <n v="-20122.733309580362"/>
    <n v="5097.6162637921225"/>
    <n v="0.20212314063934148"/>
    <n v="1885.9999999999998"/>
    <n v="15"/>
  </r>
  <r>
    <m/>
    <n v="223057"/>
    <s v="Blue Jumpsuit "/>
    <s v="Retail + Online"/>
    <x v="3"/>
    <s v="S/S 2020"/>
    <x v="5"/>
    <s v="£16 - £21"/>
    <n v="17"/>
    <s v="£16 - £20"/>
    <n v="1666"/>
    <s v="1,501-2,000"/>
    <n v="0.57442977190876343"/>
    <n v="0.18247298919567834"/>
    <n v="12422.650369053366"/>
    <n v="-12003.82"/>
    <n v="418.83036905336667"/>
    <n v="3.3715057303450653E-2"/>
    <n v="956.99999999999989"/>
    <n v="29"/>
  </r>
  <r>
    <m/>
    <n v="239040"/>
    <s v="Waterproof Jacket "/>
    <s v="Retail + Online"/>
    <x v="6"/>
    <s v="S/S 2020"/>
    <x v="9"/>
    <s v="£34 - £40"/>
    <n v="35"/>
    <s v="£31 - £35"/>
    <n v="5252"/>
    <s v="5,001-5,500"/>
    <n v="0.81702208682406696"/>
    <n v="8.035034272658037E-2"/>
    <n v="102549.99350042145"/>
    <n v="-86132.01"/>
    <n v="16417.983500421455"/>
    <n v="0.16009736266198771"/>
    <n v="4291"/>
    <n v="27"/>
  </r>
  <r>
    <m/>
    <n v="248869"/>
    <s v="White T-Rex Print T-Shirt"/>
    <s v="Online"/>
    <x v="5"/>
    <s v="S/S 2020"/>
    <x v="1"/>
    <s v="£8 - £13"/>
    <n v="9"/>
    <s v="£6 - £10"/>
    <n v="2057"/>
    <s v="2,001-2,500"/>
    <n v="0.79290228488089454"/>
    <n v="0.16480311132717551"/>
    <n v="10576.664881729568"/>
    <n v="-7606.5723699999999"/>
    <n v="2970.0925117295683"/>
    <n v="0.28081560160426283"/>
    <n v="1631"/>
    <n v="39"/>
  </r>
  <r>
    <m/>
    <n v="256416"/>
    <s v="Ochre Jumpsuit "/>
    <s v="Retail + Online"/>
    <x v="3"/>
    <s v="S/S 2020"/>
    <x v="5"/>
    <s v="£16 - £21"/>
    <n v="17"/>
    <s v="£16 - £20"/>
    <n v="1448"/>
    <s v="1,001-1,500"/>
    <n v="0.69198895027624308"/>
    <n v="0.17196132596685088"/>
    <n v="12620.72786982204"/>
    <n v="-10439.42"/>
    <n v="2181.3078698220397"/>
    <n v="0.17283534613228274"/>
    <n v="1002"/>
    <n v="30"/>
  </r>
  <r>
    <m/>
    <n v="266851"/>
    <s v="Grey Animal Print Dress"/>
    <s v="Retail + Online"/>
    <x v="3"/>
    <s v="S/S 2020"/>
    <x v="4"/>
    <s v="£18 - £22"/>
    <n v="19"/>
    <s v="£16 - £20"/>
    <n v="6263"/>
    <s v="over 6,000"/>
    <n v="0.80760019160146901"/>
    <n v="0.15168449624780456"/>
    <n v="68576.698709755845"/>
    <n v="-48340.376400000001"/>
    <n v="20236.322309755844"/>
    <n v="0.29509035416540091"/>
    <n v="5058"/>
    <n v="26"/>
  </r>
  <r>
    <m/>
    <n v="484615"/>
    <s v="Leopard 3 Pack Rib T-Shirts"/>
    <s v="Retail + Online"/>
    <x v="0"/>
    <s v="S/S 2020"/>
    <x v="3"/>
    <s v="£14- £16"/>
    <n v="15"/>
    <s v="£11 - £15"/>
    <n v="5261"/>
    <s v="5,001-5,500"/>
    <n v="0.88329214978141035"/>
    <n v="8.42045238547805E-2"/>
    <n v="45998.853205987034"/>
    <n v="-31655.745277563608"/>
    <n v="14343.107928423426"/>
    <n v="0.31181446772582977"/>
    <n v="4647"/>
    <n v="27"/>
  </r>
  <r>
    <m/>
    <n v="651628"/>
    <s v="Black Floral Tiered Dress"/>
    <s v="Retail + Online"/>
    <x v="3"/>
    <s v="S/S 2020"/>
    <x v="5"/>
    <s v="£13 - £18"/>
    <n v="14"/>
    <s v="£11 - £15"/>
    <n v="2959"/>
    <s v="2,501-3,000"/>
    <n v="0.74417032781345049"/>
    <n v="0.18418384589388304"/>
    <n v="22630.418917418821"/>
    <n v="-17102.305200000003"/>
    <n v="5528.1137174188189"/>
    <n v="0.24427801083097864"/>
    <n v="2202"/>
    <n v="28"/>
  </r>
  <r>
    <m/>
    <n v="854064"/>
    <s v="Black Tiered Dress"/>
    <s v="Retail + Online"/>
    <x v="3"/>
    <s v="S/S 2020"/>
    <x v="5"/>
    <s v="£18 - £23"/>
    <n v="19"/>
    <s v="£16 - £20"/>
    <n v="2043"/>
    <s v="2,001-2,500"/>
    <n v="0.81106216348507099"/>
    <n v="0.12922173274596183"/>
    <n v="21541.033966605733"/>
    <n v="-15949.5344"/>
    <n v="5591.499566605733"/>
    <n v="0.25957433497732874"/>
    <n v="1657"/>
    <n v="25"/>
  </r>
  <r>
    <m/>
    <n v="898100"/>
    <s v="Multi 3 Pack Leggings"/>
    <s v="Retail + Online"/>
    <x v="0"/>
    <s v="S/S 2020"/>
    <x v="3"/>
    <s v="£14- £18"/>
    <n v="16"/>
    <s v="£16 - £20"/>
    <n v="2828"/>
    <s v="2,501-3,000"/>
    <n v="0.7347949080622348"/>
    <n v="0.20438472418670439"/>
    <n v="24859.354945127059"/>
    <n v="-16131.277835999999"/>
    <n v="8728.0771091270599"/>
    <n v="0.35109829391763608"/>
    <n v="2078"/>
    <n v="16"/>
  </r>
  <r>
    <m/>
    <n v="905408"/>
    <s v="White Apple All Over Print Top"/>
    <s v="Retail + Online"/>
    <x v="0"/>
    <s v="A/W 2019"/>
    <x v="3"/>
    <s v="£5- £7"/>
    <n v="6"/>
    <s v="£6 - £10"/>
    <n v="4151"/>
    <s v="4,001-4,500"/>
    <n v="0.53119730185497471"/>
    <n v="0.20236087689713322"/>
    <n v="9792.540883403979"/>
    <n v="-8464.7005349999999"/>
    <n v="1327.8403484039791"/>
    <n v="0.13559712072832411"/>
    <n v="2205"/>
    <n v="41"/>
  </r>
  <r>
    <m/>
    <n v="949727"/>
    <s v="Black Corsage Dress "/>
    <s v="Retail + Online"/>
    <x v="3"/>
    <s v="A/W 2019"/>
    <x v="6"/>
    <s v="£14 - £16"/>
    <n v="15"/>
    <s v="£11 - £15"/>
    <n v="2961"/>
    <s v="2,501-3,000"/>
    <n v="0.72205336035123269"/>
    <n v="0"/>
    <n v="20406.282766539047"/>
    <n v="-17650.05"/>
    <n v="2756.2327665390476"/>
    <n v="0.13506785131187865"/>
    <n v="2138"/>
    <n v="46"/>
  </r>
  <r>
    <m/>
    <n v="974603"/>
    <s v="Animal Print Tiered Dress"/>
    <s v="Retail + Online"/>
    <x v="3"/>
    <s v="S/S 2020"/>
    <x v="5"/>
    <s v="£15 - £20"/>
    <n v="16"/>
    <s v="£16 - £20"/>
    <n v="2098"/>
    <s v="2,001-2,500"/>
    <n v="0.67445185891325066"/>
    <n v="0.24499523355576747"/>
    <n v="17487.020465019348"/>
    <n v="-14745.326959999999"/>
    <n v="2741.6935050193497"/>
    <n v="0.15678448541326828"/>
    <n v="1414.9999999999998"/>
    <n v="28"/>
  </r>
  <r>
    <m/>
    <m/>
    <m/>
    <m/>
    <x v="7"/>
    <m/>
    <x v="10"/>
    <m/>
    <m/>
    <m/>
    <m/>
    <m/>
    <m/>
    <m/>
    <m/>
    <m/>
    <m/>
    <m/>
    <m/>
    <m/>
  </r>
  <r>
    <m/>
    <m/>
    <m/>
    <m/>
    <x v="7"/>
    <m/>
    <x v="10"/>
    <m/>
    <m/>
    <m/>
    <m/>
    <m/>
    <m/>
    <m/>
    <m/>
    <m/>
    <m/>
    <m/>
    <m/>
    <m/>
  </r>
  <r>
    <m/>
    <s v="Total items:"/>
    <n v="121"/>
    <m/>
    <x v="7"/>
    <m/>
    <x v="10"/>
    <m/>
    <m/>
    <m/>
    <n v="309338"/>
    <m/>
    <m/>
    <m/>
    <n v="2011563.815041404"/>
    <n v="-1541320.8633932201"/>
    <n v="470242.95164818381"/>
    <n v="0.23376984022677144"/>
    <n v="219126"/>
    <m/>
  </r>
  <r>
    <m/>
    <m/>
    <m/>
    <m/>
    <x v="7"/>
    <m/>
    <x v="10"/>
    <m/>
    <m/>
    <m/>
    <m/>
    <m/>
    <m/>
    <m/>
    <m/>
    <m/>
    <m/>
    <m/>
    <m/>
    <m/>
  </r>
  <r>
    <m/>
    <m/>
    <m/>
    <m/>
    <x v="7"/>
    <m/>
    <x v="10"/>
    <m/>
    <m/>
    <m/>
    <m/>
    <m/>
    <m/>
    <m/>
    <m/>
    <m/>
    <m/>
    <m/>
    <m/>
    <m/>
  </r>
  <r>
    <m/>
    <m/>
    <m/>
    <m/>
    <x v="7"/>
    <m/>
    <x v="10"/>
    <m/>
    <m/>
    <m/>
    <m/>
    <m/>
    <m/>
    <m/>
    <m/>
    <m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27">
  <r>
    <s v="ph2 "/>
    <n v="300629"/>
    <s v="Its All Good T-shirt"/>
    <s v="Online"/>
    <x v="0"/>
    <s v="S/S 2019"/>
    <x v="0"/>
    <s v="£4 - £6"/>
    <n v="5"/>
    <s v="£1 - £5"/>
    <n v="1957"/>
    <s v="1,501-2,000"/>
    <n v="0.79253960143076141"/>
    <n v="0.19468574348492584"/>
    <n v="6142.1136000000006"/>
    <n v="-3728.57"/>
    <n v="2413.5436000000004"/>
    <n v="0.39295000991189744"/>
    <n v="1551"/>
    <n v="9"/>
  </r>
  <r>
    <m/>
    <n v="341585"/>
    <s v="Blue Snow Way Tee"/>
    <s v="Online"/>
    <x v="0"/>
    <s v="S/S 2019"/>
    <x v="1"/>
    <s v="£6 - £11"/>
    <n v="7"/>
    <s v="£6 - £10"/>
    <n v="1998"/>
    <s v="1,501-2,000"/>
    <n v="0.23623623623623624"/>
    <n v="0.71271271271271275"/>
    <n v="6167.3396346188902"/>
    <n v="-5970.75"/>
    <n v="196.58963461889016"/>
    <n v="3.1875921591115422E-2"/>
    <n v="472"/>
    <n v="16"/>
  </r>
  <r>
    <m/>
    <n v="348542"/>
    <s v="White Tiger print Tee"/>
    <s v="Online"/>
    <x v="1"/>
    <s v="A/W 2018"/>
    <x v="1"/>
    <s v="£6 - £11"/>
    <n v="7"/>
    <s v="£6 - £10"/>
    <n v="906"/>
    <s v="501-1,000"/>
    <n v="0.9701986754966887"/>
    <n v="2.5386313465783683E-2"/>
    <n v="4358.4517794738395"/>
    <n v="-2968.91"/>
    <n v="1389.5417794738396"/>
    <n v="0.31881545323454002"/>
    <n v="879"/>
    <n v="18"/>
  </r>
  <r>
    <m/>
    <n v="620698"/>
    <s v="Green Surfboard t-shirt"/>
    <s v="Online"/>
    <x v="2"/>
    <s v="S/S 2019"/>
    <x v="1"/>
    <s v="£6 - £11"/>
    <n v="8"/>
    <s v="£6 - £10"/>
    <n v="862"/>
    <s v="501-1,000"/>
    <n v="0.80626450116009285"/>
    <n v="0.13225058004640367"/>
    <n v="4032.9495407743261"/>
    <n v="-3258.8"/>
    <n v="774.14954077432594"/>
    <n v="0.19195616829505119"/>
    <n v="695"/>
    <n v="9"/>
  </r>
  <r>
    <m/>
    <n v="915910"/>
    <s v="Ochre Cactus Print Tee"/>
    <s v="Online"/>
    <x v="1"/>
    <s v="A/W 2018"/>
    <x v="1"/>
    <s v="£6 - £11"/>
    <n v="7"/>
    <s v="£6 - £10"/>
    <n v="1004"/>
    <s v="1,001-1,500"/>
    <n v="0.95318725099601598"/>
    <n v="3.3864541832669293E-2"/>
    <n v="4823.7386752409639"/>
    <n v="-3313.16"/>
    <n v="1510.578675240964"/>
    <n v="0.31315516385545178"/>
    <n v="957"/>
    <n v="18"/>
  </r>
  <r>
    <s v="ph3 "/>
    <n v="108731"/>
    <s v="Coral Hawian Tee"/>
    <s v="Online"/>
    <x v="0"/>
    <s v="S/S 2019"/>
    <x v="1"/>
    <s v="£6 - £11"/>
    <n v="7"/>
    <s v="£6 - £10"/>
    <n v="1998"/>
    <s v="1,501-2,000"/>
    <n v="0.66966966966966968"/>
    <n v="0.30980980980980977"/>
    <n v="8511.899053395724"/>
    <n v="-5532.65"/>
    <n v="2979.2490533957243"/>
    <n v="0.35000991373448997"/>
    <n v="1338"/>
    <n v="32"/>
  </r>
  <r>
    <m/>
    <n v="308251"/>
    <s v="White Croc LS T-shirt"/>
    <s v="Online"/>
    <x v="0"/>
    <s v="S/S 2019"/>
    <x v="0"/>
    <s v="£5 - £7"/>
    <n v="6"/>
    <s v="£6 - £10"/>
    <n v="2062"/>
    <s v="2,001-2,500"/>
    <n v="0.97866149369544131"/>
    <n v="1.3094083414161073E-2"/>
    <n v="7793.9974499999998"/>
    <n v="-4183.01"/>
    <n v="3610.9874499999996"/>
    <n v="0.46330364786044415"/>
    <n v="2018"/>
    <n v="21"/>
  </r>
  <r>
    <m/>
    <n v="309621"/>
    <s v="Red Look Sharp Tee"/>
    <s v="Retail + Online"/>
    <x v="0"/>
    <s v="S/S 2019"/>
    <x v="0"/>
    <s v="£4 - £6"/>
    <n v="5"/>
    <s v="£1 - £5"/>
    <n v="1944"/>
    <s v="1,501-2,000"/>
    <n v="0.97222222222222221"/>
    <n v="0"/>
    <n v="6138.8985000000002"/>
    <n v="-3702.7"/>
    <n v="2436.1985000000004"/>
    <n v="0.39684619317292841"/>
    <n v="1890"/>
    <n v="31"/>
  </r>
  <r>
    <m/>
    <m/>
    <s v="Red Look Sharp Tee (repeat)"/>
    <s v="Retail + Online"/>
    <x v="0"/>
    <s v="S/S 2019"/>
    <x v="0"/>
    <s v="£4 - £6"/>
    <n v="5"/>
    <s v="£1 - £5"/>
    <n v="2048"/>
    <s v="2,001-2,500"/>
    <n v="0.82177734375"/>
    <n v="0.134765625"/>
    <n v="6005.5232147058823"/>
    <n v="-3578.07"/>
    <n v="2427.4532147058821"/>
    <n v="0.40420345204256536"/>
    <n v="1683"/>
    <n v="10"/>
  </r>
  <r>
    <m/>
    <n v="314421"/>
    <s v="Red Skate Sweat Top"/>
    <s v="Online"/>
    <x v="0"/>
    <s v="S/S 2019"/>
    <x v="1"/>
    <s v="£8 - £13"/>
    <n v="9"/>
    <s v="£6 - £10"/>
    <n v="3059"/>
    <s v="3,001-3,500"/>
    <n v="0.57796665576985939"/>
    <n v="0.40863027133050023"/>
    <n v="15536.7518238168"/>
    <n v="-12292.9"/>
    <n v="3243.8518238167999"/>
    <n v="0.20878571406696428"/>
    <n v="1768"/>
    <n v="23"/>
  </r>
  <r>
    <m/>
    <n v="331351"/>
    <s v="Yellow Make it Snappy Set"/>
    <s v="Online"/>
    <x v="1"/>
    <s v="S/S 2019"/>
    <x v="0"/>
    <s v="£12 - £16"/>
    <n v="14"/>
    <s v="£11 - £15"/>
    <n v="1700"/>
    <s v="1,501-2,000"/>
    <n v="0.78941176470588237"/>
    <n v="0.19470588235294117"/>
    <n v="14678.324150000002"/>
    <n v="-10767.42"/>
    <n v="3910.9041500000021"/>
    <n v="0.26644078097975521"/>
    <n v="1342"/>
    <n v="21"/>
  </r>
  <r>
    <m/>
    <n v="346456"/>
    <s v="Pale Blue Gingham Shirt"/>
    <s v="Online"/>
    <x v="0"/>
    <s v="S/S 2019"/>
    <x v="2"/>
    <s v="£13 - £18"/>
    <n v="15"/>
    <s v="£11 - £15"/>
    <n v="1048"/>
    <s v="1,001-1,500"/>
    <n v="0.55534351145038163"/>
    <n v="0.4169847328244275"/>
    <n v="8013.3482816592905"/>
    <n v="-6327.69"/>
    <n v="1685.6582816592909"/>
    <n v="0.21035629831756777"/>
    <n v="582"/>
    <n v="33"/>
  </r>
  <r>
    <m/>
    <n v="533376"/>
    <s v="Pink Tiger Print Set"/>
    <s v="Online"/>
    <x v="1"/>
    <s v="S/S 2019"/>
    <x v="3"/>
    <s v="£12 - £16"/>
    <n v="13"/>
    <s v="£11 - £15"/>
    <n v="1541"/>
    <s v="1,501-2,000"/>
    <n v="0.83582089552238814"/>
    <n v="8.5658663205710472E-2"/>
    <n v="11650.874050000002"/>
    <n v="-9392.14"/>
    <n v="2258.7340500000028"/>
    <n v="0.19386820596519988"/>
    <n v="1288.0000000000002"/>
    <n v="21"/>
  </r>
  <r>
    <m/>
    <n v="607770"/>
    <s v="Yellow Joggers Planet Set"/>
    <s v="Online"/>
    <x v="1"/>
    <s v="S/S 2019"/>
    <x v="3"/>
    <s v="£12 - £16"/>
    <n v="14"/>
    <s v="£11 - £15"/>
    <n v="1542"/>
    <s v="1,501-2,000"/>
    <n v="0.85214007782101164"/>
    <n v="9.4033722438391698E-2"/>
    <n v="12426.170099999999"/>
    <n v="-9390.4399999999987"/>
    <n v="3035.7301000000007"/>
    <n v="0.24430134752460864"/>
    <n v="1314"/>
    <n v="21"/>
  </r>
  <r>
    <m/>
    <n v="610680"/>
    <s v="Grey Dino Sweat Top"/>
    <s v="Online"/>
    <x v="0"/>
    <s v="S/S 2019"/>
    <x v="1"/>
    <s v="£8 - £13"/>
    <n v="9"/>
    <s v="£6 - £10"/>
    <n v="3115"/>
    <s v="3,001-3,500"/>
    <n v="0.80674157303370797"/>
    <n v="0.18683788121990363"/>
    <n v="17363.128045370824"/>
    <n v="-12539.25"/>
    <n v="4823.8780453708241"/>
    <n v="0.27782309919996911"/>
    <n v="2513.0000000000005"/>
    <n v="23"/>
  </r>
  <r>
    <m/>
    <n v="624836"/>
    <s v="Car Print T-shirt"/>
    <s v="Online"/>
    <x v="0"/>
    <s v="S/S 2019"/>
    <x v="0"/>
    <s v="£5 - £7"/>
    <n v="6"/>
    <s v="£6 - £10"/>
    <n v="2101"/>
    <s v="2,001-2,500"/>
    <n v="0.9757258448357925"/>
    <n v="0"/>
    <n v="8288.6521500000017"/>
    <n v="-4668.29"/>
    <n v="3620.3621500000017"/>
    <n v="0.43678538856284382"/>
    <n v="2050"/>
    <n v="25"/>
  </r>
  <r>
    <m/>
    <m/>
    <s v="Car Print T-shirt (repeat)"/>
    <s v="Online"/>
    <x v="0"/>
    <s v="S/S 2019"/>
    <x v="0"/>
    <s v="£5 - £7"/>
    <n v="6"/>
    <s v="£6 - £10"/>
    <n v="3140"/>
    <s v="3,001-3,500"/>
    <n v="0.94585987261146487"/>
    <n v="2.3566878980891826E-2"/>
    <n v="12342.324500000001"/>
    <n v="-6549.16"/>
    <n v="5793.1645000000008"/>
    <n v="0.46937386065323439"/>
    <n v="2969.9999999999995"/>
    <n v="10"/>
  </r>
  <r>
    <m/>
    <n v="632600"/>
    <s v="Blue You can Joggers Set"/>
    <s v="Online"/>
    <x v="1"/>
    <s v="S/S 2019"/>
    <x v="3"/>
    <s v="£12 - £16"/>
    <n v="14"/>
    <s v="£11 - £15"/>
    <n v="1544"/>
    <s v="1,501-2,000"/>
    <n v="0.79857512953367871"/>
    <n v="0.16709844559585496"/>
    <n v="12483.937036099733"/>
    <n v="-9473.48"/>
    <n v="3010.4570360997332"/>
    <n v="0.24114644501926041"/>
    <n v="1233"/>
    <n v="21"/>
  </r>
  <r>
    <m/>
    <n v="644412"/>
    <s v="Navy Animal Crew"/>
    <s v="Retail + Online"/>
    <x v="0"/>
    <s v="A/W 2018"/>
    <x v="4"/>
    <s v="£11 - £16"/>
    <n v="12"/>
    <s v="£11 - £15"/>
    <n v="2938"/>
    <s v="2,501-3,000"/>
    <n v="0.6269571136827774"/>
    <n v="0.37031994554118453"/>
    <n v="19819.923278337988"/>
    <n v="-16149.919999999998"/>
    <n v="3670.0032783379902"/>
    <n v="0.18516738066030194"/>
    <n v="1842"/>
    <n v="23"/>
  </r>
  <r>
    <m/>
    <n v="645203"/>
    <s v="Indigo Gingham Shirt"/>
    <s v="Online"/>
    <x v="0"/>
    <s v="S/S 2019"/>
    <x v="2"/>
    <s v="£13 - £18"/>
    <n v="15"/>
    <s v="£11 - £15"/>
    <n v="1009"/>
    <s v="1,001-1,500"/>
    <n v="0.4311199207135778"/>
    <n v="0.55203171456888001"/>
    <n v="7396.0901866846079"/>
    <n v="-6091.89"/>
    <n v="1304.2001866846076"/>
    <n v="0.17633643638264396"/>
    <n v="435"/>
    <n v="30"/>
  </r>
  <r>
    <s v="ph4 "/>
    <n v="168439"/>
    <s v="Grey Sequin Heart t-shirt"/>
    <s v="Retail + Online"/>
    <x v="1"/>
    <s v="S/S 2019"/>
    <x v="4"/>
    <s v="£9 - £12"/>
    <n v="10"/>
    <s v="£6 - £10"/>
    <n v="4012"/>
    <s v="4,001-4,500"/>
    <n v="0.68295114656031908"/>
    <n v="0.30957128614157525"/>
    <n v="22408.947318632854"/>
    <n v="-15430.3"/>
    <n v="6978.6473186328549"/>
    <n v="0.31142236265735551"/>
    <n v="2740"/>
    <n v="11"/>
  </r>
  <r>
    <m/>
    <n v="329849"/>
    <s v="White Broderie Sundress"/>
    <s v="Retail + Online"/>
    <x v="1"/>
    <s v="S/S 2019"/>
    <x v="5"/>
    <s v="£20 - £26"/>
    <n v="23"/>
    <s v="£21 - £25"/>
    <n v="2002"/>
    <s v="2,001-2,500"/>
    <n v="0.71528471528471527"/>
    <n v="0.27772227772227775"/>
    <n v="26279.490535900859"/>
    <n v="-19082.740000000002"/>
    <n v="7196.7505359008574"/>
    <n v="0.27385426388191408"/>
    <n v="1432"/>
    <n v="18"/>
  </r>
  <r>
    <m/>
    <n v="332258"/>
    <s v="Pink Animal Crew"/>
    <s v="Retail + Online"/>
    <x v="0"/>
    <s v="S/S 2019"/>
    <x v="4"/>
    <s v="£11 - £16"/>
    <n v="12"/>
    <s v="£11 - £15"/>
    <n v="2938"/>
    <s v="2,501-3,000"/>
    <n v="0.6933287950987066"/>
    <n v="0.30122532334921714"/>
    <n v="19865.756866032621"/>
    <n v="-13386.68"/>
    <n v="6479.0768660326212"/>
    <n v="0.32614296599546344"/>
    <n v="2037"/>
    <n v="27"/>
  </r>
  <r>
    <m/>
    <n v="335769"/>
    <s v="Blue Stripe Sundress"/>
    <s v="Retail + Online"/>
    <x v="1"/>
    <s v="S/S 2019"/>
    <x v="5"/>
    <s v="£14 - £19"/>
    <n v="16"/>
    <s v="£16 - £20"/>
    <n v="1920"/>
    <s v="1,501-2,000"/>
    <n v="0.36250000000000004"/>
    <n v="0.62656249999999991"/>
    <n v="13717.595452356791"/>
    <n v="-12835.63"/>
    <n v="881.9654523567915"/>
    <n v="6.4294464392100362E-2"/>
    <n v="696.00000000000011"/>
    <n v="17"/>
  </r>
  <r>
    <m/>
    <n v="346011"/>
    <s v="Denim Tencel® Sundress"/>
    <s v="Retail + Online"/>
    <x v="1"/>
    <s v="S/S 2019"/>
    <x v="5"/>
    <s v="£15 - £20"/>
    <n v="17"/>
    <s v="£16 - £20"/>
    <n v="1755"/>
    <s v="1,501-2,000"/>
    <n v="0.38119658119658117"/>
    <n v="0.59316239316239316"/>
    <n v="13438.746890396196"/>
    <n v="-12119.029999999999"/>
    <n v="1319.7168903961974"/>
    <n v="9.8202377138251917E-2"/>
    <n v="669"/>
    <n v="18"/>
  </r>
  <r>
    <m/>
    <n v="531476"/>
    <s v="Khaki Awesome T-Shirt"/>
    <s v="Online"/>
    <x v="1"/>
    <s v="S/S 2019"/>
    <x v="0"/>
    <s v="£6 - £8"/>
    <n v="7"/>
    <s v="£6 - £10"/>
    <n v="1068"/>
    <s v="1,001-1,500"/>
    <n v="0.76872659176029967"/>
    <n v="0.20692883895131087"/>
    <n v="4306.2874768907577"/>
    <n v="-3270.06"/>
    <n v="1036.2274768907578"/>
    <n v="0.24063128215465512"/>
    <n v="821"/>
    <n v="15"/>
  </r>
  <r>
    <m/>
    <n v="538938"/>
    <s v="Blue Animal Tea dress"/>
    <s v="Retail + Online"/>
    <x v="3"/>
    <s v="S/S 2019"/>
    <x v="5"/>
    <s v="£14 - £19"/>
    <n v="16"/>
    <s v="£16 - £20"/>
    <n v="1932"/>
    <s v="1,501-2,000"/>
    <n v="0.65269151138716364"/>
    <n v="0.35300207039337472"/>
    <n v="17270.562262037241"/>
    <n v="-13197.18"/>
    <n v="4073.3822620372412"/>
    <n v="0.2358569570714569"/>
    <n v="1261.0000000000002"/>
    <n v="17"/>
  </r>
  <r>
    <m/>
    <n v="540495"/>
    <s v="Ochre Print Tiered Dress"/>
    <s v="Retail + Online"/>
    <x v="3"/>
    <s v="S/S 2019"/>
    <x v="5"/>
    <s v="£15 - £20"/>
    <n v="17"/>
    <s v="£16 - £20"/>
    <n v="993"/>
    <s v="501-1,000"/>
    <n v="0.64451158106747231"/>
    <n v="0.34340382678751258"/>
    <n v="9265.8202659989238"/>
    <n v="-7259.54"/>
    <n v="2006.2802659989238"/>
    <n v="0.2165248416657726"/>
    <n v="640"/>
    <n v="16"/>
  </r>
  <r>
    <m/>
    <n v="558864"/>
    <s v="Pink Tie Dye Dress"/>
    <s v="Retail + Online"/>
    <x v="3"/>
    <s v="A/W 2019"/>
    <x v="5"/>
    <s v="£12 - £17"/>
    <n v="13"/>
    <s v="£11 - £15"/>
    <n v="1830"/>
    <s v="1,501-2,000"/>
    <n v="0.35628415300546451"/>
    <n v="0.63114754098360648"/>
    <n v="11715.714486812092"/>
    <n v="-9103.11"/>
    <n v="2612.6044868120916"/>
    <n v="0.22300001333704361"/>
    <n v="652"/>
    <n v="10"/>
  </r>
  <r>
    <m/>
    <n v="563636"/>
    <s v="Blue Print Floral Smocked Dress"/>
    <s v="Retail + Online"/>
    <x v="3"/>
    <s v="S/S 2019"/>
    <x v="5"/>
    <s v="£16 - £21"/>
    <n v="18"/>
    <s v="£16 - £20"/>
    <n v="1017"/>
    <s v="1,001-1,500"/>
    <n v="0.96558505408062933"/>
    <n v="6.391347099311695E-2"/>
    <n v="11994.132592235026"/>
    <n v="-7763.91"/>
    <n v="4230.2225922350262"/>
    <n v="0.35269099784453461"/>
    <n v="982"/>
    <n v="17"/>
  </r>
  <r>
    <m/>
    <n v="566057"/>
    <s v="Grey Print Floral Tiered Dress"/>
    <s v="Retail + Online"/>
    <x v="3"/>
    <s v="S/S 2019"/>
    <x v="5"/>
    <s v="£15 - £20"/>
    <n v="17"/>
    <s v="£16 - £20"/>
    <n v="972"/>
    <s v="501-1,000"/>
    <n v="0.88888888888888895"/>
    <n v="0.12448559670781878"/>
    <n v="10191.06326890584"/>
    <n v="-7107.88"/>
    <n v="3083.1832689058401"/>
    <n v="0.30253793814753394"/>
    <n v="864.00000000000011"/>
    <n v="14"/>
  </r>
  <r>
    <m/>
    <n v="567315"/>
    <s v="Khaki Dino t-shirt"/>
    <s v="Online"/>
    <x v="0"/>
    <s v="S/S 2019"/>
    <x v="1"/>
    <s v="£6 - £11"/>
    <n v="7"/>
    <s v="£6 - £10"/>
    <n v="2080"/>
    <s v="2,001-2,500"/>
    <n v="0.96442307692307694"/>
    <n v="2.6442307692307709E-2"/>
    <n v="9481.9860097474429"/>
    <n v="-4924.07"/>
    <n v="4557.9160097474432"/>
    <n v="0.48069212558022384"/>
    <n v="2006"/>
    <n v="14"/>
  </r>
  <r>
    <m/>
    <n v="594098"/>
    <s v="Multi Smile Stripe Dress"/>
    <s v="Online"/>
    <x v="1"/>
    <s v="S/S 2019"/>
    <x v="6"/>
    <s v="£12 - £14"/>
    <n v="13"/>
    <s v="£11 - £15"/>
    <n v="1994"/>
    <s v="1,501-2,000"/>
    <n v="0.83149448345035104"/>
    <n v="1.8555667001002973E-2"/>
    <n v="14130.629349999999"/>
    <n v="-11174.1"/>
    <n v="2956.5293499999989"/>
    <n v="0.20922842689947133"/>
    <n v="1658"/>
    <n v="17"/>
  </r>
  <r>
    <m/>
    <n v="625592"/>
    <s v="Animal Print Frill Dress"/>
    <s v="Online"/>
    <x v="3"/>
    <s v="S/S 2019"/>
    <x v="5"/>
    <s v="£12 - £17"/>
    <n v="14"/>
    <s v="£11 - £15"/>
    <n v="5214"/>
    <s v="5,001-5,500"/>
    <n v="0.43958573072497126"/>
    <n v="0.55523590333716921"/>
    <n v="31892.03263456035"/>
    <n v="-30257.68"/>
    <n v="1634.3526345603495"/>
    <n v="5.1246424249210609E-2"/>
    <n v="2292"/>
    <n v="15"/>
  </r>
  <r>
    <m/>
    <n v="627383"/>
    <s v="White Shark Stripe Tee"/>
    <s v="Online"/>
    <x v="1"/>
    <s v="S/S 2019"/>
    <x v="0"/>
    <s v="£5 - £7"/>
    <n v="6"/>
    <s v="£6 - £10"/>
    <n v="969"/>
    <s v="501-1,000"/>
    <n v="0.96078431372549022"/>
    <n v="0"/>
    <n v="3880.8153000000007"/>
    <n v="-2520.73"/>
    <n v="1360.0853000000006"/>
    <n v="0.35046380589150955"/>
    <n v="931"/>
    <n v="44"/>
  </r>
  <r>
    <m/>
    <m/>
    <s v="White Shark Stripe Tee (repeat)"/>
    <s v="Online"/>
    <x v="1"/>
    <s v="S/S 2019"/>
    <x v="0"/>
    <s v="£5 - £7"/>
    <n v="6"/>
    <s v="£6 - £10"/>
    <n v="1473"/>
    <s v="1,001-1,500"/>
    <n v="0.76238968092328585"/>
    <n v="0.23217922606924635"/>
    <n v="5516.3688500000017"/>
    <n v="-3529.79"/>
    <n v="1986.5788500000017"/>
    <n v="0.36012436876841569"/>
    <n v="1123"/>
    <n v="18"/>
  </r>
  <r>
    <m/>
    <n v="641034"/>
    <s v="Blue/Ecru Floral Maxi Dress"/>
    <s v="Retail + Online"/>
    <x v="3"/>
    <s v="S/S 2019"/>
    <x v="5"/>
    <s v="£24 - £30"/>
    <n v="27"/>
    <s v="£26 - £30"/>
    <n v="1995"/>
    <s v="1,501-2,000"/>
    <n v="0.58897243107769426"/>
    <n v="0.38897243107769419"/>
    <n v="28837.86222105721"/>
    <n v="-22708.89"/>
    <n v="6128.9722210572108"/>
    <n v="0.21253212786979325"/>
    <n v="1175"/>
    <n v="18"/>
  </r>
  <r>
    <m/>
    <n v="963741"/>
    <s v="Yellow Sequin Heart t-shirt"/>
    <s v="Retail + Online"/>
    <x v="1"/>
    <s v="S/S 2019"/>
    <x v="4"/>
    <s v="£9 - £12"/>
    <n v="10"/>
    <s v="£6 - £10"/>
    <n v="4165"/>
    <s v="4,001-4,500"/>
    <n v="0.6381752701080432"/>
    <n v="0.35318127250900366"/>
    <n v="22437.108985246581"/>
    <n v="-15859.35"/>
    <n v="6577.7589852465808"/>
    <n v="0.29316428375740189"/>
    <n v="2658"/>
    <n v="10"/>
  </r>
  <r>
    <s v="ph5 "/>
    <n v="141091"/>
    <s v="Purple Butterfly Zip Through Top"/>
    <s v="Retail + Online"/>
    <x v="1"/>
    <s v="A/W 2019"/>
    <x v="4"/>
    <s v="£18 - £23"/>
    <n v="19"/>
    <s v="£16 - £20"/>
    <n v="2038"/>
    <s v="2,001-2,500"/>
    <n v="0.16633954857703637"/>
    <n v="0.77477919528949946"/>
    <n v="13106.051499336898"/>
    <n v="-14619.478349247822"/>
    <n v="-1513.4268499109239"/>
    <n v="-0.11547542369931141"/>
    <n v="339.00000000000011"/>
    <n v="13"/>
  </r>
  <r>
    <m/>
    <n v="159836"/>
    <s v="Monochrome Pineapple Shirt"/>
    <s v="Online"/>
    <x v="0"/>
    <s v="S/S 2019"/>
    <x v="2"/>
    <s v="£10 - £15"/>
    <n v="12"/>
    <s v="£11 - £15"/>
    <n v="3190"/>
    <s v="3,001-3,500"/>
    <n v="0.46457680250783695"/>
    <n v="0.28714733542319748"/>
    <n v="15202.889327985324"/>
    <n v="-15100.78"/>
    <n v="102.10932798532303"/>
    <n v="6.7164422355796031E-3"/>
    <n v="1481.9999999999998"/>
    <n v="32"/>
  </r>
  <r>
    <m/>
    <n v="180406"/>
    <s v="Grey Marl Elephant AOP T-Shirt"/>
    <s v="Online"/>
    <x v="0"/>
    <s v="A/W 2019"/>
    <x v="0"/>
    <s v="£5 - £7"/>
    <n v="6"/>
    <s v="£6 - £10"/>
    <n v="2970"/>
    <s v="2,501-3,000"/>
    <n v="0.72087542087542089"/>
    <n v="0.23670033670033663"/>
    <n v="9601.5709299351583"/>
    <n v="-5985.8799999999992"/>
    <n v="3615.6909299351591"/>
    <n v="0.37657285003877766"/>
    <n v="2141"/>
    <n v="22"/>
  </r>
  <r>
    <m/>
    <n v="351685"/>
    <s v="Black Black Jumpsuit"/>
    <s v="Retail + Online"/>
    <x v="3"/>
    <s v="A/W 2019"/>
    <x v="5"/>
    <s v="£17 - £22"/>
    <n v="18"/>
    <s v="£16 - £20"/>
    <n v="4070"/>
    <s v="4,001-4,500"/>
    <n v="0.17764127764127757"/>
    <n v="0.62653562653562656"/>
    <n v="23556.580029240806"/>
    <n v="-29843.439999999999"/>
    <n v="-6286.8599707591929"/>
    <n v="-0.26688339151758478"/>
    <n v="722.99999999999977"/>
    <n v="10"/>
  </r>
  <r>
    <m/>
    <n v="410774"/>
    <s v="Purple Butterfly Crop Top"/>
    <s v="Online"/>
    <x v="1"/>
    <s v="A/W 2019"/>
    <x v="4"/>
    <s v="£7 - £10"/>
    <n v="8"/>
    <s v="£6 - £10"/>
    <n v="2046"/>
    <s v="2,001-2,500"/>
    <n v="0.74437927663734116"/>
    <n v="0.23362658846529816"/>
    <n v="9201.7749078976267"/>
    <n v="-6158.5091140142522"/>
    <n v="3043.2657938833745"/>
    <n v="0.33072595497542812"/>
    <n v="1523"/>
    <n v="13"/>
  </r>
  <r>
    <m/>
    <n v="414361"/>
    <s v="Purple Butterfly Leggings"/>
    <s v="Online"/>
    <x v="1"/>
    <s v="A/W 2019"/>
    <x v="4"/>
    <s v="£10 - £15"/>
    <n v="11"/>
    <s v="£11 - £15"/>
    <n v="2101"/>
    <s v="2,001-2,500"/>
    <n v="0.86387434554973819"/>
    <n v="0.14754878629224177"/>
    <n v="14617.83044258428"/>
    <n v="-9547.0503342834527"/>
    <n v="5070.7801083008271"/>
    <n v="0.34689006198407962"/>
    <n v="1815"/>
    <n v="13"/>
  </r>
  <r>
    <m/>
    <n v="478941"/>
    <s v="Red Velvet Dress"/>
    <s v="Retail + Online"/>
    <x v="1"/>
    <s v="A/W 2019"/>
    <x v="5"/>
    <s v="£10 - £15"/>
    <n v="12"/>
    <s v="£11 - £15"/>
    <n v="1974"/>
    <s v="1,501-2,000"/>
    <n v="0.96403242147922985"/>
    <n v="3.7993920972644424E-2"/>
    <n v="14582.231501190483"/>
    <n v="-9479.1437999999998"/>
    <n v="5103.0877011904831"/>
    <n v="0.34995245417506027"/>
    <n v="1902.9999999999998"/>
    <n v="13"/>
  </r>
  <r>
    <m/>
    <n v="485842"/>
    <s v="Black Lace Dress"/>
    <s v="Retail + Online"/>
    <x v="3"/>
    <s v="A/W 2019"/>
    <x v="5"/>
    <s v="£23 - £29"/>
    <n v="25"/>
    <s v="£21 - £25"/>
    <n v="2055"/>
    <s v="2,001-2,500"/>
    <n v="0.49537712895377128"/>
    <n v="0.47883211678832116"/>
    <n v="24926.332508399038"/>
    <n v="-19599.54"/>
    <n v="5326.7925083990376"/>
    <n v="0.21370141422145239"/>
    <n v="1018"/>
    <n v="13"/>
  </r>
  <r>
    <m/>
    <n v="517010"/>
    <s v="Multi Floral Print Tea Dress"/>
    <s v="Online"/>
    <x v="3"/>
    <s v="S/S 2019"/>
    <x v="6"/>
    <s v="£13 - £15"/>
    <n v="14"/>
    <s v="£11 - £15"/>
    <n v="1917"/>
    <s v="1,501-2,000"/>
    <n v="0.72404799165362543"/>
    <n v="5.4251434533124643E-2"/>
    <n v="12880.220838176261"/>
    <n v="-11343.74"/>
    <n v="1536.4808381762614"/>
    <n v="0.1192899452175709"/>
    <n v="1388"/>
    <n v="31"/>
  </r>
  <r>
    <m/>
    <n v="538837"/>
    <s v="Blue Floral Pleated Dress"/>
    <s v="Online"/>
    <x v="3"/>
    <s v="S/S 2019"/>
    <x v="5"/>
    <s v="£15 - £20"/>
    <n v="17"/>
    <s v="£16 - £20"/>
    <n v="1033"/>
    <s v="1,001-1,500"/>
    <n v="0.84414327202323325"/>
    <n v="0.16747337850919652"/>
    <n v="11213.813230726819"/>
    <n v="-7300.16"/>
    <n v="3913.6532307268189"/>
    <n v="0.3490028904711085"/>
    <n v="872"/>
    <n v="32"/>
  </r>
  <r>
    <m/>
    <n v="558863"/>
    <s v="Blue Dino All Over Print T-Shirt"/>
    <s v="Retail + Online"/>
    <x v="0"/>
    <s v="A/W 2019"/>
    <x v="0"/>
    <s v="£5 - £7"/>
    <n v="6"/>
    <s v="£6 - £10"/>
    <n v="4972"/>
    <s v="4,501-5,000"/>
    <n v="0.89259855189058723"/>
    <n v="0.10579243765084478"/>
    <n v="17731.69737594551"/>
    <n v="-9225.130000000001"/>
    <n v="8506.5673759455094"/>
    <n v="0.47973790639385488"/>
    <n v="4438"/>
    <n v="24"/>
  </r>
  <r>
    <m/>
    <n v="639140"/>
    <s v="Grey Animal Crew"/>
    <s v="Retail + Online"/>
    <x v="0"/>
    <s v="A/W 2018"/>
    <x v="4"/>
    <s v="£11 - £16"/>
    <n v="12"/>
    <s v="£11 - £15"/>
    <n v="5247"/>
    <s v="5,001-5,500"/>
    <n v="0.9731275014293882"/>
    <n v="2.153611587573856E-2"/>
    <n v="41333.232559941214"/>
    <n v="-28683.200000000001"/>
    <n v="12650.032559941214"/>
    <n v="0.30604992100717526"/>
    <n v="5106"/>
    <n v="48"/>
  </r>
  <r>
    <m/>
    <n v="645217"/>
    <s v="Navy Star Print Padded Jacket"/>
    <s v="Online"/>
    <x v="4"/>
    <s v="A/W 2019"/>
    <x v="7"/>
    <s v="£26 - £30"/>
    <n v="28"/>
    <s v="£26 - £30"/>
    <n v="4234"/>
    <s v="4,001-4,500"/>
    <n v="0.49220595181861121"/>
    <n v="0.10321209258384506"/>
    <n v="42114.355418215091"/>
    <n v="-48454.75"/>
    <n v="-6340.394581784909"/>
    <n v="-0.15055186097048973"/>
    <n v="2084"/>
    <n v="11"/>
  </r>
  <r>
    <m/>
    <n v="661393"/>
    <s v="Green LS Dinosaur T-Shirt"/>
    <s v="Online"/>
    <x v="1"/>
    <s v="A/W 2019"/>
    <x v="0"/>
    <s v="£5 - £7"/>
    <n v="6"/>
    <s v="£6 - £10"/>
    <n v="2052"/>
    <s v="2,001-2,500"/>
    <n v="0.88742690058479534"/>
    <n v="9.8440545808966884E-2"/>
    <n v="7476.9439092968014"/>
    <n v="-4885.5044000000007"/>
    <n v="2591.4395092968007"/>
    <n v="0.34659073823927117"/>
    <n v="1821"/>
    <n v="12"/>
  </r>
  <r>
    <m/>
    <n v="713896"/>
    <s v="Grey Marl Brooklyn Crew Top"/>
    <s v="Online"/>
    <x v="1"/>
    <s v="A/W 2019"/>
    <x v="4"/>
    <s v="£11 - £16"/>
    <n v="12"/>
    <s v="£11 - £15"/>
    <n v="1014"/>
    <s v="1,001-1,500"/>
    <n v="0.64891518737672582"/>
    <n v="0.32938856015779094"/>
    <n v="7288.0753789261535"/>
    <n v="-5022.5191999999997"/>
    <n v="2265.5561789261537"/>
    <n v="0.31085795098622698"/>
    <n v="658"/>
    <n v="10"/>
  </r>
  <r>
    <m/>
    <n v="750601"/>
    <s v="Yellow Dino T-shirt"/>
    <s v="Online"/>
    <x v="0"/>
    <s v="A/W 2019"/>
    <x v="0"/>
    <s v="£6 - £8"/>
    <n v="7"/>
    <s v="£6 - £10"/>
    <n v="2005"/>
    <s v="2,001-2,500"/>
    <n v="0.97456359102244394"/>
    <n v="1.2468827930174564E-2"/>
    <n v="8941.2619378151248"/>
    <n v="-4775.9399999999996"/>
    <n v="4165.3219378151252"/>
    <n v="0.46585392160348205"/>
    <n v="1954"/>
    <n v="20"/>
  </r>
  <r>
    <m/>
    <n v="786680"/>
    <s v="Pink Dinosaur T-Shirt"/>
    <s v="Online"/>
    <x v="3"/>
    <s v="A/W 2019"/>
    <x v="3"/>
    <s v="£7 - £9"/>
    <n v="8"/>
    <s v="£6 - £10"/>
    <n v="2031"/>
    <s v="2,001-2,500"/>
    <n v="0.8537666174298375"/>
    <n v="0.12456917774495324"/>
    <n v="9449.6053066997738"/>
    <n v="-6839.26"/>
    <n v="2610.3453066997736"/>
    <n v="0.27623855409590892"/>
    <n v="1734"/>
    <n v="14"/>
  </r>
  <r>
    <m/>
    <n v="812594"/>
    <s v="Red Corsage Dress "/>
    <s v="Retail + Online"/>
    <x v="3"/>
    <s v="A/W 2019"/>
    <x v="6"/>
    <s v="£14 - £16"/>
    <n v="15"/>
    <s v="£11 - £15"/>
    <n v="2941"/>
    <s v="2,501-3,000"/>
    <n v="0.66167970078204685"/>
    <n v="9.4865691941516506E-2"/>
    <n v="20279.079728605037"/>
    <n v="-17511.349999999999"/>
    <n v="2767.729728605038"/>
    <n v="0.13648201820031136"/>
    <n v="1945.9999999999998"/>
    <n v="10"/>
  </r>
  <r>
    <m/>
    <n v="824435"/>
    <s v="Ecru Dot Print Jumpsuit"/>
    <s v="Retail + Online"/>
    <x v="3"/>
    <s v="A/W 2019"/>
    <x v="5"/>
    <s v="£16 - £21"/>
    <n v="17"/>
    <s v="£16 - £20"/>
    <n v="2097"/>
    <s v="2,001-2,500"/>
    <n v="0.13733905579399142"/>
    <n v="0.74487362899380072"/>
    <n v="11186.841016160168"/>
    <n v="-14736.549199999999"/>
    <n v="-3549.7081838398317"/>
    <n v="-0.31731104238560576"/>
    <n v="288"/>
    <n v="9"/>
  </r>
  <r>
    <m/>
    <n v="857812"/>
    <s v="Grey Marl Animal Print Dress"/>
    <s v="Retail + Online"/>
    <x v="3"/>
    <s v="A/W 2019"/>
    <x v="4"/>
    <s v="£18 - £24"/>
    <n v="19"/>
    <s v="£16 - £20"/>
    <n v="4874"/>
    <s v="4,501-5,000"/>
    <n v="0.83627410750923259"/>
    <n v="0.16680344686089454"/>
    <n v="57058.67132841218"/>
    <n v="-36819.730000000003"/>
    <n v="20238.941328412177"/>
    <n v="0.35470404159821822"/>
    <n v="4075.9999999999995"/>
    <n v="10"/>
  </r>
  <r>
    <m/>
    <n v="879851"/>
    <s v="Red Velvet Dress (baby girls)"/>
    <s v="Retail + Online"/>
    <x v="1"/>
    <s v="A/W 2019"/>
    <x v="6"/>
    <s v="£9 - £11"/>
    <n v="10"/>
    <s v="£6 - £10"/>
    <n v="3989"/>
    <s v="3,501-4,000"/>
    <n v="0.95462521935322131"/>
    <n v="1.8049636500376054E-2"/>
    <n v="24699.919252873544"/>
    <n v="-17555.980199999998"/>
    <n v="7143.9390528735457"/>
    <n v="0.28922924725927729"/>
    <n v="3808"/>
    <n v="12"/>
  </r>
  <r>
    <m/>
    <n v="944070"/>
    <s v="Red Lace Dress"/>
    <s v="Retail + Online"/>
    <x v="3"/>
    <s v="A/W 2019"/>
    <x v="5"/>
    <s v="£23 - £29"/>
    <n v="25"/>
    <s v="£21 - £25"/>
    <n v="3020"/>
    <s v="3,001-3,500"/>
    <n v="0.63940397350993372"/>
    <n v="0.35695364238410598"/>
    <n v="39557.877416289477"/>
    <n v="-28794.45"/>
    <n v="10763.427416289476"/>
    <n v="0.27209314855344641"/>
    <n v="1930.9999999999998"/>
    <n v="13"/>
  </r>
  <r>
    <m/>
    <n v="965740"/>
    <s v="Black Velvet Dress"/>
    <s v="Retail + Online"/>
    <x v="1"/>
    <s v="A/W 2019"/>
    <x v="5"/>
    <s v="£10 - £15"/>
    <n v="12"/>
    <s v="£11 - £15"/>
    <n v="2954"/>
    <s v="2,501-3,000"/>
    <n v="0.96005416384563314"/>
    <n v="4.8070412999322909E-2"/>
    <n v="21578.197820078251"/>
    <n v="-14303.138043705461"/>
    <n v="7275.0597763727892"/>
    <n v="0.33714862737996748"/>
    <n v="2836.0000000000005"/>
    <n v="13"/>
  </r>
  <r>
    <s v="ph6 "/>
    <n v="136663"/>
    <s v="Collar Top Mint Floral"/>
    <s v="Retail + Online"/>
    <x v="0"/>
    <s v="S/S 2020"/>
    <x v="3"/>
    <s v="£6- £8"/>
    <n v="7"/>
    <s v="£6 - £10"/>
    <n v="4202"/>
    <s v="4,001-4,500"/>
    <n v="0.80866254164683482"/>
    <n v="0.10613993336506422"/>
    <n v="15114.709915184509"/>
    <n v="-11050.17"/>
    <n v="4064.5399151845086"/>
    <n v="0.26891286289928718"/>
    <n v="3398"/>
    <n v="16"/>
  </r>
  <r>
    <m/>
    <n v="220871"/>
    <s v="LS Animal T-Shirt"/>
    <s v="Retail + Online"/>
    <x v="0"/>
    <s v="S/S 2020"/>
    <x v="3"/>
    <s v="£5- £7"/>
    <n v="6"/>
    <s v="£6 - £10"/>
    <n v="2106"/>
    <s v="2,001-2,500"/>
    <n v="0.69278252611585955"/>
    <n v="0.22981956315289642"/>
    <n v="6158.0940095437363"/>
    <n v="-4374.0134880000005"/>
    <n v="1784.0805215437358"/>
    <n v="0.28971310258966337"/>
    <n v="1459.0000000000002"/>
    <n v="13"/>
  </r>
  <r>
    <m/>
    <n v="261973"/>
    <s v="Bright Spot T-Shirts"/>
    <s v="Retail + Online"/>
    <x v="0"/>
    <s v="S/S 2020"/>
    <x v="3"/>
    <s v="£9- £11"/>
    <n v="10"/>
    <s v="£6 - £10"/>
    <n v="2023"/>
    <s v="2,001-2,500"/>
    <n v="0.82155215027187345"/>
    <n v="0.10182896688086995"/>
    <n v="10745.988726911111"/>
    <n v="-8192.6754600000004"/>
    <n v="2553.313266911111"/>
    <n v="0.23760617396860512"/>
    <n v="1662"/>
    <n v="13"/>
  </r>
  <r>
    <m/>
    <n v="375214"/>
    <s v="Blue LS Truck T-Shirt "/>
    <s v="Online"/>
    <x v="2"/>
    <s v="A/W 2019"/>
    <x v="0"/>
    <s v="£7- £9"/>
    <n v="8"/>
    <s v="£6 - £10"/>
    <n v="2889"/>
    <s v="2,501-3,000"/>
    <n v="0.69297334717895476"/>
    <n v="0.2679127725856697"/>
    <n v="13172.338230562205"/>
    <n v="-9444.5619000000006"/>
    <n v="3727.7763305622047"/>
    <n v="0.28300035007551583"/>
    <n v="2002.0000000000002"/>
    <n v="20"/>
  </r>
  <r>
    <m/>
    <n v="394747"/>
    <s v="Green LS Alligator T-Shirt"/>
    <s v="Online"/>
    <x v="1"/>
    <s v="A/W 2019"/>
    <x v="0"/>
    <s v="£5 - £7"/>
    <n v="6"/>
    <s v="£6 - £10"/>
    <n v="1778"/>
    <s v="1,501-2,000"/>
    <n v="0.51631046119235102"/>
    <n v="0.29752530933633292"/>
    <n v="4710.0709595964427"/>
    <n v="-4156.7111999999997"/>
    <n v="553.35975959644293"/>
    <n v="0.11748437854614713"/>
    <n v="918.00000000000011"/>
    <n v="18"/>
  </r>
  <r>
    <m/>
    <n v="428754"/>
    <s v="ES Char Stripe T-Shirt"/>
    <s v="Online"/>
    <x v="0"/>
    <s v="S/S 2020"/>
    <x v="3"/>
    <s v="£6 - £8"/>
    <n v="7"/>
    <s v="£6 - £10"/>
    <n v="3040"/>
    <s v="3,001-3,500"/>
    <n v="0.91348684210526321"/>
    <n v="7.7302631578947345E-2"/>
    <n v="13610.297905324413"/>
    <n v="-8322.0779999999995"/>
    <n v="5288.219905324413"/>
    <n v="0.38854549269312"/>
    <n v="2777"/>
    <n v="19"/>
  </r>
  <r>
    <m/>
    <n v="447356"/>
    <s v="Collar Top Ochre Star"/>
    <s v="Retail + Online"/>
    <x v="0"/>
    <s v="S/S 2020"/>
    <x v="3"/>
    <s v="£6- £8"/>
    <n v="7"/>
    <s v="£6 - £10"/>
    <n v="4202"/>
    <s v="4,001-4,500"/>
    <n v="0.81128034269395533"/>
    <n v="0.13588767253688716"/>
    <n v="15238.429919273474"/>
    <n v="-11041.02"/>
    <n v="4197.4099192734739"/>
    <n v="0.27544897614186714"/>
    <n v="3409.0000000000005"/>
    <n v="15"/>
  </r>
  <r>
    <m/>
    <n v="448928"/>
    <s v="Purple Rib Top"/>
    <s v="Retail + Online"/>
    <x v="0"/>
    <s v="S/S 2020"/>
    <x v="4"/>
    <s v="£4.5 - £7.5"/>
    <n v="5"/>
    <s v="£1 - £5"/>
    <n v="1968"/>
    <s v="1,501-2,000"/>
    <n v="0.7667682926829269"/>
    <n v="0.22357723577235766"/>
    <n v="5466.1685988921008"/>
    <n v="-3852.49"/>
    <n v="1613.678598892101"/>
    <n v="0.29521200630715383"/>
    <n v="1509.0000000000002"/>
    <n v="13"/>
  </r>
  <r>
    <m/>
    <n v="489080"/>
    <s v="Grey Camo Crew Set"/>
    <s v="Retail + Online"/>
    <x v="0"/>
    <s v="A/W 2019"/>
    <x v="4"/>
    <s v="£22 - £27"/>
    <n v="23"/>
    <s v="£21 - £25"/>
    <n v="3095"/>
    <s v="3,001-3,500"/>
    <n v="0.99289176090468501"/>
    <n v="2.5848142164781596E-3"/>
    <n v="46444.592890605236"/>
    <n v="-27940.145859999997"/>
    <n v="18504.447030605239"/>
    <n v="0.39841983488132371"/>
    <n v="3073"/>
    <n v="19"/>
  </r>
  <r>
    <m/>
    <n v="504390"/>
    <s v="Black Narrow Channel Jacket"/>
    <s v="Retail + Online"/>
    <x v="4"/>
    <s v="A/W 2019"/>
    <x v="8"/>
    <s v="£20 - £26"/>
    <n v="22"/>
    <s v="£21 - £25"/>
    <n v="5263"/>
    <s v="5,001-5,500"/>
    <n v="0.82462473874216236"/>
    <n v="0.20919627588827661"/>
    <n v="69342.0437153229"/>
    <n v="-53515.22"/>
    <n v="15826.823715322898"/>
    <n v="0.22824282163211693"/>
    <n v="4340.0000000000009"/>
    <n v="28"/>
  </r>
  <r>
    <m/>
    <n v="591623"/>
    <s v="Ecru Safari AOP T-Shirt"/>
    <s v="Online"/>
    <x v="0"/>
    <s v="A/W 2019"/>
    <x v="0"/>
    <s v="£6 - £8"/>
    <n v="7"/>
    <s v="£6 - £10"/>
    <n v="2928"/>
    <s v="2,501-3,000"/>
    <n v="0.94945355191256831"/>
    <n v="0"/>
    <n v="11830.693500000001"/>
    <n v="-7211.07"/>
    <n v="4619.6235000000015"/>
    <n v="0.39047782786359914"/>
    <n v="2780"/>
    <n v="36"/>
  </r>
  <r>
    <m/>
    <m/>
    <s v="Ecru Safari AOP T-Shirt (repeat)"/>
    <s v="Online"/>
    <x v="0"/>
    <s v="A/W 2019"/>
    <x v="0"/>
    <s v="£6 - £8"/>
    <n v="7"/>
    <s v="£6 - £10"/>
    <n v="1896"/>
    <s v="1,501-2,000"/>
    <n v="0.73470464135021107"/>
    <n v="0.27215189873417722"/>
    <n v="7457.3376192879696"/>
    <n v="-5123.9270000000006"/>
    <n v="2333.410619287969"/>
    <n v="0.31290129781072784"/>
    <n v="1393.0000000000002"/>
    <n v="16"/>
  </r>
  <r>
    <m/>
    <n v="624365"/>
    <s v="Green Dino Print T-shirt"/>
    <s v="Online"/>
    <x v="0"/>
    <s v="A/W 2019"/>
    <x v="0"/>
    <s v="£5 - £7"/>
    <n v="6"/>
    <s v="£6 - £10"/>
    <n v="1946"/>
    <s v="1,501-2,000"/>
    <n v="0.99075025693730734"/>
    <n v="0"/>
    <n v="7472.3674999999967"/>
    <n v="-4246.3"/>
    <n v="3226.0674999999965"/>
    <n v="0.43173298154835105"/>
    <n v="1928"/>
    <n v="33"/>
  </r>
  <r>
    <m/>
    <m/>
    <s v="Green Dino Print T-shirt(repeat)"/>
    <s v="Online"/>
    <x v="0"/>
    <s v="A/W 2019"/>
    <x v="0"/>
    <s v="£5 - £7"/>
    <n v="6"/>
    <s v="£6 - £10"/>
    <n v="1984"/>
    <s v="1,501-2,000"/>
    <n v="0.52469758064516125"/>
    <n v="0.37701612903225812"/>
    <n v="5572.0630345872369"/>
    <n v="-4263.1546399999997"/>
    <n v="1308.9083945872371"/>
    <n v="0.23490552537946971"/>
    <n v="1041"/>
    <n v="13"/>
  </r>
  <r>
    <m/>
    <n v="662574"/>
    <s v="Black Long Sleeve Hoody"/>
    <s v="Online"/>
    <x v="0"/>
    <s v="A/W 2019"/>
    <x v="1"/>
    <s v="£8 - £13"/>
    <n v="10"/>
    <s v="£6 - £10"/>
    <n v="4199"/>
    <s v="4,001-4,500"/>
    <n v="0.23505596570612053"/>
    <n v="0.63276970707311264"/>
    <n v="12098.25889936249"/>
    <n v="-13727.333499999999"/>
    <n v="-1629.0746006375084"/>
    <n v="-0.1346536401798569"/>
    <n v="987.00000000000011"/>
    <n v="24"/>
  </r>
  <r>
    <m/>
    <n v="734130"/>
    <s v="Grey Zebra Neck Sweater"/>
    <s v="Retail + Online"/>
    <x v="0"/>
    <s v="S/S 2020"/>
    <x v="4"/>
    <s v="£9- £12"/>
    <n v="7"/>
    <s v="£6 - £10"/>
    <n v="3019"/>
    <s v="3,001-3,500"/>
    <n v="0.51970851275256713"/>
    <n v="0.36999006293474657"/>
    <n v="12156.375978222208"/>
    <n v="-9883.7903000000006"/>
    <n v="2272.5856782222072"/>
    <n v="0.18694598474853674"/>
    <n v="1569.0000000000002"/>
    <n v="15"/>
  </r>
  <r>
    <m/>
    <n v="768582"/>
    <s v="Blue Rib Top"/>
    <s v="Online"/>
    <x v="0"/>
    <s v="S/S 2020"/>
    <x v="4"/>
    <s v="£4.5 - £7.5"/>
    <n v="6"/>
    <s v="£6 - £10"/>
    <n v="1000"/>
    <s v="1,001-1,500"/>
    <n v="0.86499999999999999"/>
    <n v="0.122"/>
    <n v="3263.6544593198091"/>
    <n v="-2022.2"/>
    <n v="1241.4544593198091"/>
    <n v="0.38038783663958881"/>
    <n v="865"/>
    <n v="11"/>
  </r>
  <r>
    <m/>
    <n v="774058"/>
    <s v="Navy LS Monkey T-Shirt"/>
    <s v="Online"/>
    <x v="1"/>
    <s v="A/W 2019"/>
    <x v="0"/>
    <s v="£5 - £7"/>
    <n v="3"/>
    <s v="£1 - £5"/>
    <n v="2074"/>
    <s v="2,001-2,500"/>
    <n v="0.32111861137897779"/>
    <n v="0.59161041465766639"/>
    <n v="4393.1619092623196"/>
    <n v="-4835.2367000000004"/>
    <n v="-442.07479073768081"/>
    <n v="-0.10062793037644088"/>
    <n v="665.99999999999989"/>
    <n v="21"/>
  </r>
  <r>
    <m/>
    <n v="775319"/>
    <s v="White Skate of Mind T-Shirt"/>
    <s v="Online"/>
    <x v="0"/>
    <s v="A/W 2019"/>
    <x v="1"/>
    <s v="£8 - £13"/>
    <n v="9"/>
    <s v="£6 - £10"/>
    <n v="4213"/>
    <s v="4,001-4,500"/>
    <n v="0.23000237360550679"/>
    <n v="0.61239022074531213"/>
    <n v="10918.979566932032"/>
    <n v="-11993.04578"/>
    <n v="-1074.0662130679684"/>
    <n v="-9.8366903837860648E-2"/>
    <n v="969.00000000000011"/>
    <n v="27"/>
  </r>
  <r>
    <m/>
    <n v="777329"/>
    <s v="Black Unicorn Tie Jumpsuit"/>
    <s v="Retail + Online"/>
    <x v="1"/>
    <s v="A/W 2019"/>
    <x v="5"/>
    <s v="£16 - £21"/>
    <n v="17"/>
    <s v="£16 - £20"/>
    <n v="5284"/>
    <s v="5,001-5,500"/>
    <n v="0.46025738077214234"/>
    <n v="0.47161241483724453"/>
    <n v="35897.776471655598"/>
    <n v="-35254.994400000003"/>
    <n v="642.78207165559434"/>
    <n v="1.7905902115222274E-2"/>
    <n v="2432"/>
    <n v="21"/>
  </r>
  <r>
    <m/>
    <n v="803286"/>
    <s v="Collar Top White Printed"/>
    <s v="Retail + Online"/>
    <x v="0"/>
    <s v="S/S 2020"/>
    <x v="3"/>
    <s v="£6- £8"/>
    <n v="7"/>
    <s v="£6 - £10"/>
    <n v="4231"/>
    <s v="4,001-4,500"/>
    <n v="0.84211770267076336"/>
    <n v="0.10446702907114158"/>
    <n v="15734.087345015007"/>
    <n v="-11168.562804000001"/>
    <n v="4565.5245410150055"/>
    <n v="0.29016773842058846"/>
    <n v="3562.9999999999995"/>
    <n v="15"/>
  </r>
  <r>
    <m/>
    <n v="808898"/>
    <s v="CORAL RIB TOP"/>
    <s v="Online"/>
    <x v="0"/>
    <s v="S/S 2020"/>
    <x v="4"/>
    <s v="£4.5 - £7.5"/>
    <n v="6"/>
    <s v="£6 - £10"/>
    <n v="999"/>
    <s v="501-1,000"/>
    <n v="0.62562562562562563"/>
    <n v="0.27227227227227224"/>
    <n v="2607.3848064018152"/>
    <n v="-2044.532948"/>
    <n v="562.85185840181521"/>
    <n v="0.21586835093150267"/>
    <n v="625"/>
    <n v="11"/>
  </r>
  <r>
    <m/>
    <n v="825018"/>
    <s v="Floral Tiered Dress"/>
    <s v="Online"/>
    <x v="5"/>
    <s v="S/S 2020"/>
    <x v="5"/>
    <s v="£15 - £20"/>
    <n v="17"/>
    <s v="£16 - £20"/>
    <n v="574"/>
    <s v="501-1,000"/>
    <n v="0.74216027874564461"/>
    <n v="0.18815331010452963"/>
    <n v="5079.961241051039"/>
    <n v="-3813.8674311058821"/>
    <n v="1266.0938099451569"/>
    <n v="0.24923296652617832"/>
    <n v="426"/>
    <n v="15"/>
  </r>
  <r>
    <m/>
    <n v="830899"/>
    <s v="Blue Apple Graphic T-Shirt "/>
    <s v="Online"/>
    <x v="1"/>
    <s v="S/S 2020"/>
    <x v="0"/>
    <s v="£4.5 - £6.5"/>
    <n v="5"/>
    <s v="£1 - £5"/>
    <n v="2194"/>
    <s v="2,001-2,500"/>
    <n v="0.9079307201458523"/>
    <n v="6.244302643573385E-2"/>
    <n v="7147.269207333934"/>
    <n v="-5216.3230121931911"/>
    <n v="1930.9461951407429"/>
    <n v="0.27016558899997306"/>
    <n v="1992"/>
    <n v="11"/>
  </r>
  <r>
    <m/>
    <n v="872125"/>
    <s v="Pink AP Rainbow J Dress"/>
    <s v="Online"/>
    <x v="3"/>
    <s v="A/W 2019"/>
    <x v="4"/>
    <s v="£18 - £24"/>
    <n v="19"/>
    <s v="£16 - £20"/>
    <n v="3029"/>
    <s v="3,001-3,500"/>
    <n v="0.49356223175965669"/>
    <n v="0.38560581049851433"/>
    <n v="25282.570619020633"/>
    <n v="-23056.815200000001"/>
    <n v="2225.755419020632"/>
    <n v="8.8035170654132272E-2"/>
    <n v="1495"/>
    <n v="15"/>
  </r>
  <r>
    <m/>
    <n v="872834"/>
    <s v="Ecru Sequin Crew"/>
    <s v="Retail + Online"/>
    <x v="0"/>
    <s v="S/S 2020"/>
    <x v="4"/>
    <s v="£9 - £12"/>
    <n v="10"/>
    <s v="£6 - £10"/>
    <n v="3037"/>
    <s v="3,001-3,500"/>
    <n v="0.2739545604214686"/>
    <n v="0.59170233783338821"/>
    <n v="8633.8518640030743"/>
    <n v="-10198.657600000002"/>
    <n v="-1564.805735996928"/>
    <n v="-0.18124074406708754"/>
    <n v="832.00000000000011"/>
    <n v="13"/>
  </r>
  <r>
    <m/>
    <n v="894205"/>
    <s v="Collar Top Charcoal Spot"/>
    <s v="Retail + Online"/>
    <x v="0"/>
    <s v="S/S 2020"/>
    <x v="3"/>
    <s v="£6- £8"/>
    <n v="7"/>
    <s v="£6 - £10"/>
    <n v="4271"/>
    <s v="4,001-4,500"/>
    <n v="0.63193631468040268"/>
    <n v="0.30999765862795603"/>
    <n v="12741.819951631498"/>
    <n v="-11244.216467999999"/>
    <n v="1497.6034836314993"/>
    <n v="0.11753450365147736"/>
    <n v="2699"/>
    <n v="13"/>
  </r>
  <r>
    <m/>
    <n v="933172"/>
    <s v="Collar Top White Printed"/>
    <s v="Retail + Online"/>
    <x v="0"/>
    <s v="S/S 2020"/>
    <x v="3"/>
    <s v="£5- £7"/>
    <n v="6"/>
    <s v="£6 - £10"/>
    <n v="4030"/>
    <s v="4,001-4,500"/>
    <n v="0.84838709677419355"/>
    <n v="9.1563275434243141E-2"/>
    <n v="12940.678810088579"/>
    <n v="-8247.15"/>
    <n v="4693.5288100885791"/>
    <n v="0.36269571936438871"/>
    <n v="3419"/>
    <n v="15"/>
  </r>
  <r>
    <m/>
    <n v="941674"/>
    <s v="SCATTER STAR LS TEE"/>
    <s v="Retail + Online"/>
    <x v="3"/>
    <s v="A/W 2019"/>
    <x v="4"/>
    <s v="£10 - £13"/>
    <n v="11"/>
    <s v="£11 - £15"/>
    <n v="4941"/>
    <s v="4,501-5,000"/>
    <n v="0.61040275247925524"/>
    <n v="0.27221210281319563"/>
    <n v="24537.796821972304"/>
    <n v="-21209.83"/>
    <n v="3327.9668219723026"/>
    <n v="0.13562614631287043"/>
    <n v="3016"/>
    <n v="19"/>
  </r>
  <r>
    <m/>
    <n v="994179"/>
    <s v="Green Ditsy Tiered Dress"/>
    <s v="Online"/>
    <x v="5"/>
    <s v="S/S 2020"/>
    <x v="5"/>
    <s v="£15 - £20"/>
    <n v="17"/>
    <s v="£16 - £20"/>
    <n v="1036"/>
    <s v="1,001-1,500"/>
    <n v="0.81274131274131278"/>
    <n v="0.13513513513513509"/>
    <n v="9585.138638429391"/>
    <n v="-6952.4960168682364"/>
    <n v="2632.6426215611546"/>
    <n v="0.27465879429288426"/>
    <n v="842"/>
    <n v="15"/>
  </r>
  <r>
    <s v="ph7 "/>
    <n v="121288"/>
    <s v="Red Floral Tiered Dress"/>
    <s v="Retail + Online"/>
    <x v="3"/>
    <s v="S/S 2020"/>
    <x v="5"/>
    <s v="£13 - £18"/>
    <n v="14"/>
    <s v="£11 - £15"/>
    <n v="2120"/>
    <s v="2,001-2,500"/>
    <n v="0.73867924528301887"/>
    <n v="0.24716981132075466"/>
    <n v="17048.651329864562"/>
    <n v="-12257.001199999999"/>
    <n v="4791.6501298645635"/>
    <n v="0.28105743012474577"/>
    <n v="1566"/>
    <n v="22"/>
  </r>
  <r>
    <m/>
    <n v="230414"/>
    <s v="Charcoal T-Rex T-Shirt"/>
    <s v="Online"/>
    <x v="5"/>
    <s v="S/S 2020"/>
    <x v="1"/>
    <s v="£9 - £14"/>
    <n v="10"/>
    <s v="£6 - £10"/>
    <n v="2053"/>
    <s v="2,001-2,500"/>
    <n v="0.93521675596687781"/>
    <n v="5.1144666341938594E-2"/>
    <n v="13225.810351799395"/>
    <n v="-8651.0278215882372"/>
    <n v="4574.7825302111578"/>
    <n v="0.34589808930601751"/>
    <n v="1920.0000000000002"/>
    <n v="29"/>
  </r>
  <r>
    <m/>
    <n v="257808"/>
    <s v="Print Vibes Glow Splat T-Shirt "/>
    <s v="Online"/>
    <x v="5"/>
    <s v="A/W 2019"/>
    <x v="1"/>
    <s v="£10 - £15"/>
    <n v="11"/>
    <s v="£11 - £15"/>
    <n v="1092"/>
    <s v="1,001-1,500"/>
    <n v="0.97435897435897434"/>
    <n v="2.5641025641025661E-2"/>
    <n v="7618.2336755004462"/>
    <n v="-5150.9184588235294"/>
    <n v="2467.3152166769169"/>
    <n v="0.32386972122049507"/>
    <n v="1064"/>
    <n v="19"/>
  </r>
  <r>
    <m/>
    <n v="296294"/>
    <s v="Pink Button Down Dress"/>
    <s v="Online"/>
    <x v="3"/>
    <s v="S/S 2020"/>
    <x v="5"/>
    <s v="£12 - £15"/>
    <n v="13"/>
    <s v="£11 - £15"/>
    <n v="1256"/>
    <s v="1,001-1,500"/>
    <n v="0.86863057324840764"/>
    <n v="9.3949044585987296E-2"/>
    <n v="9989.0509593850711"/>
    <n v="-6520.2400000000007"/>
    <n v="3468.8109593850704"/>
    <n v="0.34726131376134367"/>
    <n v="1091"/>
    <n v="20"/>
  </r>
  <r>
    <m/>
    <n v="430037"/>
    <s v="Multi 3 Pack SS T-Shirts"/>
    <s v="Retail + Online"/>
    <x v="0"/>
    <s v="S/S 2020"/>
    <x v="4"/>
    <s v="£10- £15"/>
    <n v="11"/>
    <s v="£11 - £15"/>
    <n v="1999"/>
    <s v="1,501-2,000"/>
    <n v="0.64932466233116548"/>
    <n v="0.30915457728864437"/>
    <n v="11385.893689415911"/>
    <n v="-6174.1873559999995"/>
    <n v="5211.7063334159111"/>
    <n v="0.45773361982648797"/>
    <n v="1297.9999999999998"/>
    <n v="18"/>
  </r>
  <r>
    <m/>
    <n v="575229"/>
    <s v="Animal Print Padded Jacket"/>
    <s v="Retail + Online"/>
    <x v="4"/>
    <s v="A/W 2019"/>
    <x v="7"/>
    <s v="£25 - £29"/>
    <n v="27"/>
    <s v="£26 - £30"/>
    <n v="2078"/>
    <s v="2,001-2,500"/>
    <n v="0.76275264677574595"/>
    <n v="0.16506256015399423"/>
    <n v="31066.256500618649"/>
    <n v="-23702.75"/>
    <n v="7363.5065006186487"/>
    <n v="0.23702587083422855"/>
    <n v="1585"/>
    <n v="36"/>
  </r>
  <r>
    <m/>
    <n v="598495"/>
    <s v="Multi 5 Pack T-Shirts "/>
    <s v="Online"/>
    <x v="0"/>
    <s v="S/S 2020"/>
    <x v="3"/>
    <s v="£18- £22"/>
    <n v="20"/>
    <s v="£16 - £20"/>
    <n v="2959"/>
    <s v="2,501-3,000"/>
    <n v="0.93004393376140593"/>
    <n v="6.6238594119634953E-2"/>
    <n v="35465.338832213194"/>
    <n v="-20297.869146491907"/>
    <n v="15167.469685721288"/>
    <n v="0.42767023198280185"/>
    <n v="2752"/>
    <n v="15"/>
  </r>
  <r>
    <m/>
    <n v="760512"/>
    <s v="Blue Stripe T-Shirt"/>
    <s v="Online"/>
    <x v="0"/>
    <s v="S/S 2020"/>
    <x v="4"/>
    <s v="£4- £7"/>
    <n v="5"/>
    <s v="£1 - £5"/>
    <n v="1013"/>
    <s v="1,001-1,500"/>
    <n v="0.8282329713721619"/>
    <n v="0.15202369200394872"/>
    <n v="2986.7407175590183"/>
    <n v="-1700.3811599999999"/>
    <n v="1286.3595575590184"/>
    <n v="0.43069006626404616"/>
    <n v="839"/>
    <n v="22"/>
  </r>
  <r>
    <m/>
    <n v="771202"/>
    <s v="Orange T-Rex Graphic T-Shirt"/>
    <s v="Online"/>
    <x v="0"/>
    <s v="A/W 2019"/>
    <x v="1"/>
    <s v="£6 - £11"/>
    <n v="7"/>
    <s v="£6 - £10"/>
    <n v="2103"/>
    <s v="2,001-2,500"/>
    <n v="0.59296243461721354"/>
    <n v="0.38611507370423204"/>
    <n v="8224.3725714166594"/>
    <n v="-4475.2543999999998"/>
    <n v="3749.1181714166596"/>
    <n v="0.45585461247785725"/>
    <n v="1247"/>
    <n v="39"/>
  </r>
  <r>
    <m/>
    <n v="795627"/>
    <s v="Pink Animal AOP T-Shirt"/>
    <s v="Retail + Online"/>
    <x v="0"/>
    <s v="S/S 2020"/>
    <x v="4"/>
    <s v="£4- £7"/>
    <n v="5"/>
    <s v="£1 - £5"/>
    <n v="4189"/>
    <s v="4,001-4,500"/>
    <n v="0.8901885891620912"/>
    <n v="9.7397947004058238E-2"/>
    <n v="11654.900729429015"/>
    <n v="-6860.8883799999994"/>
    <n v="4794.0123494290156"/>
    <n v="0.41133017438097724"/>
    <n v="3729"/>
    <n v="22"/>
  </r>
  <r>
    <m/>
    <n v="815870"/>
    <s v="Blue Skate Graphic T-Shirt"/>
    <s v="Online"/>
    <x v="0"/>
    <s v="A/W 2019"/>
    <x v="1"/>
    <s v="£6 - £11"/>
    <n v="7"/>
    <s v="£6 - £10"/>
    <n v="2101"/>
    <s v="2,001-2,500"/>
    <n v="0.77391718229414563"/>
    <n v="0.21085197524988097"/>
    <n v="8526.7985425509614"/>
    <n v="-4401.0429999999997"/>
    <n v="4125.7555425509618"/>
    <n v="0.48385751369196295"/>
    <n v="1626"/>
    <n v="39"/>
  </r>
  <r>
    <m/>
    <n v="856007"/>
    <s v="Lilac Floral Tiered Dress "/>
    <s v="Retail + Online"/>
    <x v="3"/>
    <s v="S/S 2020"/>
    <x v="5"/>
    <s v="£15 - £20"/>
    <n v="16"/>
    <s v="£16 - £20"/>
    <n v="3145"/>
    <s v="3,001-3,500"/>
    <n v="0.70206677265500783"/>
    <n v="0.27885532591414952"/>
    <n v="27939.736060862091"/>
    <n v="-20775.270400000001"/>
    <n v="7164.4656608620899"/>
    <n v="0.25642567436054109"/>
    <n v="2207.9999999999995"/>
    <n v="25"/>
  </r>
  <r>
    <m/>
    <n v="860650"/>
    <s v="Pink Corsage Dress"/>
    <s v="Retail + Online"/>
    <x v="3"/>
    <s v="S/S 2020"/>
    <x v="5"/>
    <s v="£20 - £25"/>
    <n v="21"/>
    <s v="£21 - £25"/>
    <n v="3091"/>
    <s v="3,001-3,500"/>
    <n v="0.4458104173406664"/>
    <n v="0.47525072791976708"/>
    <n v="32404.611046892274"/>
    <n v="-26841.644"/>
    <n v="5562.9670468922741"/>
    <n v="0.17167208206394391"/>
    <n v="1377.9999999999998"/>
    <n v="15"/>
  </r>
  <r>
    <m/>
    <n v="866599"/>
    <s v="Ecru Fruit Stripe T-Shirt "/>
    <s v="Online"/>
    <x v="1"/>
    <s v="S/S 2020"/>
    <x v="0"/>
    <s v="£5 - £7"/>
    <n v="6"/>
    <s v="£6 - £10"/>
    <n v="3078"/>
    <s v="3,001-3,500"/>
    <n v="0.62605588044184546"/>
    <n v="0.32423651721897329"/>
    <n v="10375.135387735543"/>
    <n v="-7775.7210688836103"/>
    <n v="2599.4143188519329"/>
    <n v="0.25054268900670951"/>
    <n v="1927.0000000000002"/>
    <n v="17"/>
  </r>
  <r>
    <m/>
    <n v="870514"/>
    <s v="Blue T-Shirt"/>
    <s v="Online"/>
    <x v="0"/>
    <s v="S/S 2020"/>
    <x v="4"/>
    <s v="£3.5- £6.5"/>
    <n v="4"/>
    <s v="£1 - £5"/>
    <n v="785"/>
    <s v="501-1,000"/>
    <n v="0.92611464968152868"/>
    <n v="5.8598726114649669E-2"/>
    <n v="2137.4663289208206"/>
    <n v="-1158.8689599999998"/>
    <n v="978.59736892082083"/>
    <n v="0.45783054248854627"/>
    <n v="727"/>
    <n v="20"/>
  </r>
  <r>
    <m/>
    <n v="890600"/>
    <s v="Dalmatian T-Shirt"/>
    <s v="Online"/>
    <x v="0"/>
    <s v="S/S 2020"/>
    <x v="4"/>
    <s v="£4- £7"/>
    <n v="5"/>
    <s v="£1 - £5"/>
    <n v="1038"/>
    <s v="1,001-1,500"/>
    <n v="0.98265895953757232"/>
    <n v="1.0597302504816941E-2"/>
    <n v="3166.0850941814424"/>
    <n v="-1784.1212600000001"/>
    <n v="1381.9638341814423"/>
    <n v="0.43648979514833108"/>
    <n v="1020.0000000000001"/>
    <n v="22"/>
  </r>
  <r>
    <m/>
    <n v="996592"/>
    <s v="Turquoise AOP Dress"/>
    <s v="Retail + Online"/>
    <x v="0"/>
    <s v="S/S 2020"/>
    <x v="3"/>
    <s v="£6- £8"/>
    <n v="7"/>
    <s v="£6 - £10"/>
    <n v="5505"/>
    <s v="5,501-6,000"/>
    <n v="0.82742960944595823"/>
    <n v="0.16457765667574931"/>
    <n v="20121.770572289479"/>
    <n v="-14852.122143870471"/>
    <n v="5269.6484284190083"/>
    <n v="0.2618879093908395"/>
    <n v="4555"/>
    <n v="23"/>
  </r>
  <r>
    <s v="ph8 "/>
    <n v="212064"/>
    <s v="Navy Tie Back Jumpsuit"/>
    <s v="Retail + Online"/>
    <x v="1"/>
    <s v="S/S 2020"/>
    <x v="5"/>
    <s v="£17 - £22"/>
    <n v="19"/>
    <s v="£16 - £20"/>
    <n v="2626"/>
    <s v="2,501-3,000"/>
    <n v="0.71820258948971816"/>
    <n v="0.15308453922315313"/>
    <n v="25220.349573372485"/>
    <n v="-20122.733309580362"/>
    <n v="5097.6162637921225"/>
    <n v="0.20212314063934148"/>
    <n v="1885.9999999999998"/>
    <n v="15"/>
  </r>
  <r>
    <m/>
    <n v="223057"/>
    <s v="Blue Jumpsuit "/>
    <s v="Retail + Online"/>
    <x v="3"/>
    <s v="S/S 2020"/>
    <x v="5"/>
    <s v="£16 - £21"/>
    <n v="17"/>
    <s v="£16 - £20"/>
    <n v="1666"/>
    <s v="1,501-2,000"/>
    <n v="0.57442977190876343"/>
    <n v="0.18247298919567834"/>
    <n v="12422.650369053366"/>
    <n v="-12003.82"/>
    <n v="418.83036905336667"/>
    <n v="3.3715057303450653E-2"/>
    <n v="956.99999999999989"/>
    <n v="29"/>
  </r>
  <r>
    <m/>
    <n v="239040"/>
    <s v="Waterproof Jacket "/>
    <s v="Retail + Online"/>
    <x v="6"/>
    <s v="S/S 2020"/>
    <x v="9"/>
    <s v="£34 - £40"/>
    <n v="35"/>
    <s v="£31 - £35"/>
    <n v="5252"/>
    <s v="5,001-5,500"/>
    <n v="0.81702208682406696"/>
    <n v="8.035034272658037E-2"/>
    <n v="102549.99350042145"/>
    <n v="-86132.01"/>
    <n v="16417.983500421455"/>
    <n v="0.16009736266198771"/>
    <n v="4291"/>
    <n v="27"/>
  </r>
  <r>
    <m/>
    <n v="248869"/>
    <s v="White T-Rex Print T-Shirt"/>
    <s v="Online"/>
    <x v="5"/>
    <s v="S/S 2020"/>
    <x v="1"/>
    <s v="£8 - £13"/>
    <n v="9"/>
    <s v="£6 - £10"/>
    <n v="2057"/>
    <s v="2,001-2,500"/>
    <n v="0.79290228488089454"/>
    <n v="0.16480311132717551"/>
    <n v="10576.664881729568"/>
    <n v="-7606.5723699999999"/>
    <n v="2970.0925117295683"/>
    <n v="0.28081560160426283"/>
    <n v="1631"/>
    <n v="39"/>
  </r>
  <r>
    <m/>
    <n v="256416"/>
    <s v="Ochre Jumpsuit "/>
    <s v="Retail + Online"/>
    <x v="3"/>
    <s v="S/S 2020"/>
    <x v="5"/>
    <s v="£16 - £21"/>
    <n v="17"/>
    <s v="£16 - £20"/>
    <n v="1448"/>
    <s v="1,001-1,500"/>
    <n v="0.69198895027624308"/>
    <n v="0.17196132596685088"/>
    <n v="12620.72786982204"/>
    <n v="-10439.42"/>
    <n v="2181.3078698220397"/>
    <n v="0.17283534613228274"/>
    <n v="1002"/>
    <n v="30"/>
  </r>
  <r>
    <m/>
    <n v="266851"/>
    <s v="Grey Animal Print Dress"/>
    <s v="Retail + Online"/>
    <x v="3"/>
    <s v="S/S 2020"/>
    <x v="4"/>
    <s v="£18 - £22"/>
    <n v="19"/>
    <s v="£16 - £20"/>
    <n v="6263"/>
    <s v="over 6,000"/>
    <n v="0.80760019160146901"/>
    <n v="0.15168449624780456"/>
    <n v="68576.698709755845"/>
    <n v="-48340.376400000001"/>
    <n v="20236.322309755844"/>
    <n v="0.29509035416540091"/>
    <n v="5058"/>
    <n v="26"/>
  </r>
  <r>
    <m/>
    <n v="484615"/>
    <s v="Leopard 3 Pack Rib T-Shirts"/>
    <s v="Retail + Online"/>
    <x v="0"/>
    <s v="S/S 2020"/>
    <x v="3"/>
    <s v="£14- £16"/>
    <n v="15"/>
    <s v="£11 - £15"/>
    <n v="5261"/>
    <s v="5,001-5,500"/>
    <n v="0.88329214978141035"/>
    <n v="8.42045238547805E-2"/>
    <n v="45998.853205987034"/>
    <n v="-31655.745277563608"/>
    <n v="14343.107928423426"/>
    <n v="0.31181446772582977"/>
    <n v="4647"/>
    <n v="27"/>
  </r>
  <r>
    <m/>
    <n v="651628"/>
    <s v="Black Floral Tiered Dress"/>
    <s v="Retail + Online"/>
    <x v="3"/>
    <s v="S/S 2020"/>
    <x v="5"/>
    <s v="£13 - £18"/>
    <n v="14"/>
    <s v="£11 - £15"/>
    <n v="2959"/>
    <s v="2,501-3,000"/>
    <n v="0.74417032781345049"/>
    <n v="0.18418384589388304"/>
    <n v="22630.418917418821"/>
    <n v="-17102.305200000003"/>
    <n v="5528.1137174188189"/>
    <n v="0.24427801083097864"/>
    <n v="2202"/>
    <n v="28"/>
  </r>
  <r>
    <m/>
    <n v="854064"/>
    <s v="Black Tiered Dress"/>
    <s v="Retail + Online"/>
    <x v="3"/>
    <s v="S/S 2020"/>
    <x v="5"/>
    <s v="£18 - £23"/>
    <n v="19"/>
    <s v="£16 - £20"/>
    <n v="2043"/>
    <s v="2,001-2,500"/>
    <n v="0.81106216348507099"/>
    <n v="0.12922173274596183"/>
    <n v="21541.033966605733"/>
    <n v="-15949.5344"/>
    <n v="5591.499566605733"/>
    <n v="0.25957433497732874"/>
    <n v="1657"/>
    <n v="25"/>
  </r>
  <r>
    <m/>
    <n v="898100"/>
    <s v="Multi 3 Pack Leggings"/>
    <s v="Retail + Online"/>
    <x v="0"/>
    <s v="S/S 2020"/>
    <x v="3"/>
    <s v="£14- £18"/>
    <n v="16"/>
    <s v="£16 - £20"/>
    <n v="2828"/>
    <s v="2,501-3,000"/>
    <n v="0.7347949080622348"/>
    <n v="0.20438472418670439"/>
    <n v="24859.354945127059"/>
    <n v="-16131.277835999999"/>
    <n v="8728.0771091270599"/>
    <n v="0.35109829391763608"/>
    <n v="2078"/>
    <n v="16"/>
  </r>
  <r>
    <m/>
    <n v="905408"/>
    <s v="White Apple All Over Print Top"/>
    <s v="Retail + Online"/>
    <x v="0"/>
    <s v="A/W 2019"/>
    <x v="3"/>
    <s v="£5- £7"/>
    <n v="6"/>
    <s v="£6 - £10"/>
    <n v="4151"/>
    <s v="4,001-4,500"/>
    <n v="0.53119730185497471"/>
    <n v="0.20236087689713322"/>
    <n v="9792.540883403979"/>
    <n v="-8464.7005349999999"/>
    <n v="1327.8403484039791"/>
    <n v="0.13559712072832411"/>
    <n v="2205"/>
    <n v="41"/>
  </r>
  <r>
    <m/>
    <n v="949727"/>
    <s v="Black Corsage Dress "/>
    <s v="Retail + Online"/>
    <x v="3"/>
    <s v="A/W 2019"/>
    <x v="6"/>
    <s v="£14 - £16"/>
    <n v="15"/>
    <s v="£11 - £15"/>
    <n v="2961"/>
    <s v="2,501-3,000"/>
    <n v="0.72205336035123269"/>
    <n v="0"/>
    <n v="20406.282766539047"/>
    <n v="-17650.05"/>
    <n v="2756.2327665390476"/>
    <n v="0.13506785131187865"/>
    <n v="2138"/>
    <n v="46"/>
  </r>
  <r>
    <m/>
    <n v="974603"/>
    <s v="Animal Print Tiered Dress"/>
    <s v="Retail + Online"/>
    <x v="3"/>
    <s v="S/S 2020"/>
    <x v="5"/>
    <s v="£15 - £20"/>
    <n v="16"/>
    <s v="£16 - £20"/>
    <n v="2098"/>
    <s v="2,001-2,500"/>
    <n v="0.67445185891325066"/>
    <n v="0.24499523355576747"/>
    <n v="17487.020465019348"/>
    <n v="-14745.326959999999"/>
    <n v="2741.6935050193497"/>
    <n v="0.15678448541326828"/>
    <n v="1414.9999999999998"/>
    <n v="28"/>
  </r>
  <r>
    <m/>
    <m/>
    <m/>
    <m/>
    <x v="7"/>
    <m/>
    <x v="10"/>
    <m/>
    <m/>
    <m/>
    <m/>
    <m/>
    <m/>
    <m/>
    <m/>
    <m/>
    <m/>
    <m/>
    <m/>
    <m/>
  </r>
  <r>
    <m/>
    <m/>
    <m/>
    <m/>
    <x v="7"/>
    <m/>
    <x v="10"/>
    <m/>
    <m/>
    <m/>
    <m/>
    <m/>
    <m/>
    <m/>
    <m/>
    <m/>
    <m/>
    <m/>
    <m/>
    <m/>
  </r>
  <r>
    <m/>
    <s v="Total items:"/>
    <n v="121"/>
    <m/>
    <x v="7"/>
    <m/>
    <x v="10"/>
    <m/>
    <m/>
    <m/>
    <n v="309338"/>
    <m/>
    <m/>
    <m/>
    <n v="2011563.815041404"/>
    <n v="-1541320.8633932201"/>
    <n v="470242.95164818381"/>
    <n v="0.23376984022677144"/>
    <n v="219126"/>
    <m/>
  </r>
  <r>
    <m/>
    <m/>
    <m/>
    <m/>
    <x v="7"/>
    <m/>
    <x v="10"/>
    <m/>
    <m/>
    <m/>
    <m/>
    <m/>
    <m/>
    <m/>
    <m/>
    <m/>
    <m/>
    <m/>
    <m/>
    <m/>
  </r>
  <r>
    <m/>
    <m/>
    <m/>
    <m/>
    <x v="7"/>
    <m/>
    <x v="10"/>
    <m/>
    <m/>
    <m/>
    <m/>
    <m/>
    <m/>
    <m/>
    <m/>
    <m/>
    <m/>
    <m/>
    <m/>
    <m/>
  </r>
  <r>
    <m/>
    <m/>
    <m/>
    <m/>
    <x v="7"/>
    <m/>
    <x v="10"/>
    <m/>
    <m/>
    <m/>
    <m/>
    <m/>
    <m/>
    <m/>
    <m/>
    <m/>
    <m/>
    <m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27">
  <r>
    <s v="ph2 "/>
    <n v="300629"/>
    <s v="Its All Good T-shirt"/>
    <s v="Online"/>
    <x v="0"/>
    <s v="S/S 2019"/>
    <s v="BABY BOYS JERSEY "/>
    <s v="£4 - £6"/>
    <n v="5"/>
    <x v="0"/>
    <n v="1957"/>
    <s v="1,501-2,000"/>
    <n v="0.79253960143076141"/>
    <n v="0.19468574348492584"/>
    <n v="6142.1136000000006"/>
    <n v="-3728.57"/>
    <n v="2413.5436000000004"/>
    <n v="0.39295000991189744"/>
    <n v="1551"/>
    <n v="9"/>
  </r>
  <r>
    <m/>
    <n v="341585"/>
    <s v="Blue Snow Way Tee"/>
    <s v="Online"/>
    <x v="0"/>
    <s v="S/S 2019"/>
    <s v="OLDER BOYS JERSEY"/>
    <s v="£6 - £11"/>
    <n v="7"/>
    <x v="1"/>
    <n v="1998"/>
    <s v="1,501-2,000"/>
    <n v="0.23623623623623624"/>
    <n v="0.71271271271271275"/>
    <n v="6167.3396346188902"/>
    <n v="-5970.75"/>
    <n v="196.58963461889016"/>
    <n v="3.1875921591115422E-2"/>
    <n v="472"/>
    <n v="16"/>
  </r>
  <r>
    <m/>
    <n v="348542"/>
    <s v="White Tiger print Tee"/>
    <s v="Online"/>
    <x v="1"/>
    <s v="A/W 2018"/>
    <s v="OLDER BOYS JERSEY"/>
    <s v="£6 - £11"/>
    <n v="7"/>
    <x v="1"/>
    <n v="906"/>
    <s v="501-1,000"/>
    <n v="0.9701986754966887"/>
    <n v="2.5386313465783683E-2"/>
    <n v="4358.4517794738395"/>
    <n v="-2968.91"/>
    <n v="1389.5417794738396"/>
    <n v="0.31881545323454002"/>
    <n v="879"/>
    <n v="18"/>
  </r>
  <r>
    <m/>
    <n v="620698"/>
    <s v="Green Surfboard t-shirt"/>
    <s v="Online"/>
    <x v="2"/>
    <s v="S/S 2019"/>
    <s v="OLDER BOYS JERSEY"/>
    <s v="£6 - £11"/>
    <n v="8"/>
    <x v="1"/>
    <n v="862"/>
    <s v="501-1,000"/>
    <n v="0.80626450116009285"/>
    <n v="0.13225058004640367"/>
    <n v="4032.9495407743261"/>
    <n v="-3258.8"/>
    <n v="774.14954077432594"/>
    <n v="0.19195616829505119"/>
    <n v="695"/>
    <n v="9"/>
  </r>
  <r>
    <m/>
    <n v="915910"/>
    <s v="Ochre Cactus Print Tee"/>
    <s v="Online"/>
    <x v="1"/>
    <s v="A/W 2018"/>
    <s v="OLDER BOYS JERSEY"/>
    <s v="£6 - £11"/>
    <n v="7"/>
    <x v="1"/>
    <n v="1004"/>
    <s v="1,001-1,500"/>
    <n v="0.95318725099601598"/>
    <n v="3.3864541832669293E-2"/>
    <n v="4823.7386752409639"/>
    <n v="-3313.16"/>
    <n v="1510.578675240964"/>
    <n v="0.31315516385545178"/>
    <n v="957"/>
    <n v="18"/>
  </r>
  <r>
    <s v="ph3 "/>
    <n v="108731"/>
    <s v="Coral Hawian Tee"/>
    <s v="Online"/>
    <x v="0"/>
    <s v="S/S 2019"/>
    <s v="OLDER BOYS JERSEY"/>
    <s v="£6 - £11"/>
    <n v="7"/>
    <x v="1"/>
    <n v="1998"/>
    <s v="1,501-2,000"/>
    <n v="0.66966966966966968"/>
    <n v="0.30980980980980977"/>
    <n v="8511.899053395724"/>
    <n v="-5532.65"/>
    <n v="2979.2490533957243"/>
    <n v="0.35000991373448997"/>
    <n v="1338"/>
    <n v="32"/>
  </r>
  <r>
    <m/>
    <n v="308251"/>
    <s v="White Croc LS T-shirt"/>
    <s v="Online"/>
    <x v="0"/>
    <s v="S/S 2019"/>
    <s v="BABY BOYS JERSEY "/>
    <s v="£5 - £7"/>
    <n v="6"/>
    <x v="1"/>
    <n v="2062"/>
    <s v="2,001-2,500"/>
    <n v="0.97866149369544131"/>
    <n v="1.3094083414161073E-2"/>
    <n v="7793.9974499999998"/>
    <n v="-4183.01"/>
    <n v="3610.9874499999996"/>
    <n v="0.46330364786044415"/>
    <n v="2018"/>
    <n v="21"/>
  </r>
  <r>
    <m/>
    <n v="309621"/>
    <s v="Red Look Sharp Tee"/>
    <s v="Retail + Online"/>
    <x v="0"/>
    <s v="S/S 2019"/>
    <s v="BABY BOYS JERSEY "/>
    <s v="£4 - £6"/>
    <n v="5"/>
    <x v="0"/>
    <n v="1944"/>
    <s v="1,501-2,000"/>
    <n v="0.97222222222222221"/>
    <n v="0"/>
    <n v="6138.8985000000002"/>
    <n v="-3702.7"/>
    <n v="2436.1985000000004"/>
    <n v="0.39684619317292841"/>
    <n v="1890"/>
    <n v="31"/>
  </r>
  <r>
    <m/>
    <m/>
    <s v="Red Look Sharp Tee (repeat)"/>
    <s v="Retail + Online"/>
    <x v="0"/>
    <s v="S/S 2019"/>
    <s v="BABY BOYS JERSEY "/>
    <s v="£4 - £6"/>
    <n v="5"/>
    <x v="0"/>
    <n v="2048"/>
    <s v="2,001-2,500"/>
    <n v="0.82177734375"/>
    <n v="0.134765625"/>
    <n v="6005.5232147058823"/>
    <n v="-3578.07"/>
    <n v="2427.4532147058821"/>
    <n v="0.40420345204256536"/>
    <n v="1683"/>
    <n v="10"/>
  </r>
  <r>
    <m/>
    <n v="314421"/>
    <s v="Red Skate Sweat Top"/>
    <s v="Online"/>
    <x v="0"/>
    <s v="S/S 2019"/>
    <s v="OLDER BOYS JERSEY"/>
    <s v="£8 - £13"/>
    <n v="9"/>
    <x v="1"/>
    <n v="3059"/>
    <s v="3,001-3,500"/>
    <n v="0.57796665576985939"/>
    <n v="0.40863027133050023"/>
    <n v="15536.7518238168"/>
    <n v="-12292.9"/>
    <n v="3243.8518238167999"/>
    <n v="0.20878571406696428"/>
    <n v="1768"/>
    <n v="23"/>
  </r>
  <r>
    <m/>
    <n v="331351"/>
    <s v="Yellow Make it Snappy Set"/>
    <s v="Online"/>
    <x v="1"/>
    <s v="S/S 2019"/>
    <s v="BABY BOYS JERSEY "/>
    <s v="£12 - £16"/>
    <n v="14"/>
    <x v="2"/>
    <n v="1700"/>
    <s v="1,501-2,000"/>
    <n v="0.78941176470588237"/>
    <n v="0.19470588235294117"/>
    <n v="14678.324150000002"/>
    <n v="-10767.42"/>
    <n v="3910.9041500000021"/>
    <n v="0.26644078097975521"/>
    <n v="1342"/>
    <n v="21"/>
  </r>
  <r>
    <m/>
    <n v="346456"/>
    <s v="Pale Blue Gingham Shirt"/>
    <s v="Online"/>
    <x v="0"/>
    <s v="S/S 2019"/>
    <s v="OLDER BOYS WOVEN SHIRTS"/>
    <s v="£13 - £18"/>
    <n v="15"/>
    <x v="2"/>
    <n v="1048"/>
    <s v="1,001-1,500"/>
    <n v="0.55534351145038163"/>
    <n v="0.4169847328244275"/>
    <n v="8013.3482816592905"/>
    <n v="-6327.69"/>
    <n v="1685.6582816592909"/>
    <n v="0.21035629831756777"/>
    <n v="582"/>
    <n v="33"/>
  </r>
  <r>
    <m/>
    <n v="533376"/>
    <s v="Pink Tiger Print Set"/>
    <s v="Online"/>
    <x v="1"/>
    <s v="S/S 2019"/>
    <s v="BABY GIRLS JERSEY"/>
    <s v="£12 - £16"/>
    <n v="13"/>
    <x v="2"/>
    <n v="1541"/>
    <s v="1,501-2,000"/>
    <n v="0.83582089552238814"/>
    <n v="8.5658663205710472E-2"/>
    <n v="11650.874050000002"/>
    <n v="-9392.14"/>
    <n v="2258.7340500000028"/>
    <n v="0.19386820596519988"/>
    <n v="1288.0000000000002"/>
    <n v="21"/>
  </r>
  <r>
    <m/>
    <n v="607770"/>
    <s v="Yellow Joggers Planet Set"/>
    <s v="Online"/>
    <x v="1"/>
    <s v="S/S 2019"/>
    <s v="BABY GIRLS JERSEY"/>
    <s v="£12 - £16"/>
    <n v="14"/>
    <x v="2"/>
    <n v="1542"/>
    <s v="1,501-2,000"/>
    <n v="0.85214007782101164"/>
    <n v="9.4033722438391698E-2"/>
    <n v="12426.170099999999"/>
    <n v="-9390.4399999999987"/>
    <n v="3035.7301000000007"/>
    <n v="0.24430134752460864"/>
    <n v="1314"/>
    <n v="21"/>
  </r>
  <r>
    <m/>
    <n v="610680"/>
    <s v="Grey Dino Sweat Top"/>
    <s v="Online"/>
    <x v="0"/>
    <s v="S/S 2019"/>
    <s v="OLDER BOYS JERSEY"/>
    <s v="£8 - £13"/>
    <n v="9"/>
    <x v="1"/>
    <n v="3115"/>
    <s v="3,001-3,500"/>
    <n v="0.80674157303370797"/>
    <n v="0.18683788121990363"/>
    <n v="17363.128045370824"/>
    <n v="-12539.25"/>
    <n v="4823.8780453708241"/>
    <n v="0.27782309919996911"/>
    <n v="2513.0000000000005"/>
    <n v="23"/>
  </r>
  <r>
    <m/>
    <n v="624836"/>
    <s v="Car Print T-shirt"/>
    <s v="Online"/>
    <x v="0"/>
    <s v="S/S 2019"/>
    <s v="BABY BOYS JERSEY "/>
    <s v="£5 - £7"/>
    <n v="6"/>
    <x v="1"/>
    <n v="2101"/>
    <s v="2,001-2,500"/>
    <n v="0.9757258448357925"/>
    <n v="0"/>
    <n v="8288.6521500000017"/>
    <n v="-4668.29"/>
    <n v="3620.3621500000017"/>
    <n v="0.43678538856284382"/>
    <n v="2050"/>
    <n v="25"/>
  </r>
  <r>
    <m/>
    <m/>
    <s v="Car Print T-shirt (repeat)"/>
    <s v="Online"/>
    <x v="0"/>
    <s v="S/S 2019"/>
    <s v="BABY BOYS JERSEY "/>
    <s v="£5 - £7"/>
    <n v="6"/>
    <x v="1"/>
    <n v="3140"/>
    <s v="3,001-3,500"/>
    <n v="0.94585987261146487"/>
    <n v="2.3566878980891826E-2"/>
    <n v="12342.324500000001"/>
    <n v="-6549.16"/>
    <n v="5793.1645000000008"/>
    <n v="0.46937386065323439"/>
    <n v="2969.9999999999995"/>
    <n v="10"/>
  </r>
  <r>
    <m/>
    <n v="632600"/>
    <s v="Blue You can Joggers Set"/>
    <s v="Online"/>
    <x v="1"/>
    <s v="S/S 2019"/>
    <s v="BABY GIRLS JERSEY"/>
    <s v="£12 - £16"/>
    <n v="14"/>
    <x v="2"/>
    <n v="1544"/>
    <s v="1,501-2,000"/>
    <n v="0.79857512953367871"/>
    <n v="0.16709844559585496"/>
    <n v="12483.937036099733"/>
    <n v="-9473.48"/>
    <n v="3010.4570360997332"/>
    <n v="0.24114644501926041"/>
    <n v="1233"/>
    <n v="21"/>
  </r>
  <r>
    <m/>
    <n v="644412"/>
    <s v="Navy Animal Crew"/>
    <s v="Retail + Online"/>
    <x v="0"/>
    <s v="A/W 2018"/>
    <s v="OLDER GIRLS JERSEY"/>
    <s v="£11 - £16"/>
    <n v="12"/>
    <x v="2"/>
    <n v="2938"/>
    <s v="2,501-3,000"/>
    <n v="0.6269571136827774"/>
    <n v="0.37031994554118453"/>
    <n v="19819.923278337988"/>
    <n v="-16149.919999999998"/>
    <n v="3670.0032783379902"/>
    <n v="0.18516738066030194"/>
    <n v="1842"/>
    <n v="23"/>
  </r>
  <r>
    <m/>
    <n v="645203"/>
    <s v="Indigo Gingham Shirt"/>
    <s v="Online"/>
    <x v="0"/>
    <s v="S/S 2019"/>
    <s v="OLDER BOYS WOVEN SHIRTS"/>
    <s v="£13 - £18"/>
    <n v="15"/>
    <x v="2"/>
    <n v="1009"/>
    <s v="1,001-1,500"/>
    <n v="0.4311199207135778"/>
    <n v="0.55203171456888001"/>
    <n v="7396.0901866846079"/>
    <n v="-6091.89"/>
    <n v="1304.2001866846076"/>
    <n v="0.17633643638264396"/>
    <n v="435"/>
    <n v="30"/>
  </r>
  <r>
    <s v="ph4 "/>
    <n v="168439"/>
    <s v="Grey Sequin Heart t-shirt"/>
    <s v="Retail + Online"/>
    <x v="1"/>
    <s v="S/S 2019"/>
    <s v="OLDER GIRLS JERSEY"/>
    <s v="£9 - £12"/>
    <n v="10"/>
    <x v="1"/>
    <n v="4012"/>
    <s v="4,001-4,500"/>
    <n v="0.68295114656031908"/>
    <n v="0.30957128614157525"/>
    <n v="22408.947318632854"/>
    <n v="-15430.3"/>
    <n v="6978.6473186328549"/>
    <n v="0.31142236265735551"/>
    <n v="2740"/>
    <n v="11"/>
  </r>
  <r>
    <m/>
    <n v="329849"/>
    <s v="White Broderie Sundress"/>
    <s v="Retail + Online"/>
    <x v="1"/>
    <s v="S/S 2019"/>
    <s v="OLDER GIRLS WOVEN DRESSES"/>
    <s v="£20 - £26"/>
    <n v="23"/>
    <x v="3"/>
    <n v="2002"/>
    <s v="2,001-2,500"/>
    <n v="0.71528471528471527"/>
    <n v="0.27772227772227775"/>
    <n v="26279.490535900859"/>
    <n v="-19082.740000000002"/>
    <n v="7196.7505359008574"/>
    <n v="0.27385426388191408"/>
    <n v="1432"/>
    <n v="18"/>
  </r>
  <r>
    <m/>
    <n v="332258"/>
    <s v="Pink Animal Crew"/>
    <s v="Retail + Online"/>
    <x v="0"/>
    <s v="S/S 2019"/>
    <s v="OLDER GIRLS JERSEY"/>
    <s v="£11 - £16"/>
    <n v="12"/>
    <x v="2"/>
    <n v="2938"/>
    <s v="2,501-3,000"/>
    <n v="0.6933287950987066"/>
    <n v="0.30122532334921714"/>
    <n v="19865.756866032621"/>
    <n v="-13386.68"/>
    <n v="6479.0768660326212"/>
    <n v="0.32614296599546344"/>
    <n v="2037"/>
    <n v="27"/>
  </r>
  <r>
    <m/>
    <n v="335769"/>
    <s v="Blue Stripe Sundress"/>
    <s v="Retail + Online"/>
    <x v="1"/>
    <s v="S/S 2019"/>
    <s v="OLDER GIRLS WOVEN DRESSES"/>
    <s v="£14 - £19"/>
    <n v="16"/>
    <x v="4"/>
    <n v="1920"/>
    <s v="1,501-2,000"/>
    <n v="0.36250000000000004"/>
    <n v="0.62656249999999991"/>
    <n v="13717.595452356791"/>
    <n v="-12835.63"/>
    <n v="881.9654523567915"/>
    <n v="6.4294464392100362E-2"/>
    <n v="696.00000000000011"/>
    <n v="17"/>
  </r>
  <r>
    <m/>
    <n v="346011"/>
    <s v="Denim Tencel® Sundress"/>
    <s v="Retail + Online"/>
    <x v="1"/>
    <s v="S/S 2019"/>
    <s v="OLDER GIRLS WOVEN DRESSES"/>
    <s v="£15 - £20"/>
    <n v="17"/>
    <x v="4"/>
    <n v="1755"/>
    <s v="1,501-2,000"/>
    <n v="0.38119658119658117"/>
    <n v="0.59316239316239316"/>
    <n v="13438.746890396196"/>
    <n v="-12119.029999999999"/>
    <n v="1319.7168903961974"/>
    <n v="9.8202377138251917E-2"/>
    <n v="669"/>
    <n v="18"/>
  </r>
  <r>
    <m/>
    <n v="531476"/>
    <s v="Khaki Awesome T-Shirt"/>
    <s v="Online"/>
    <x v="1"/>
    <s v="S/S 2019"/>
    <s v="BABY BOYS JERSEY "/>
    <s v="£6 - £8"/>
    <n v="7"/>
    <x v="1"/>
    <n v="1068"/>
    <s v="1,001-1,500"/>
    <n v="0.76872659176029967"/>
    <n v="0.20692883895131087"/>
    <n v="4306.2874768907577"/>
    <n v="-3270.06"/>
    <n v="1036.2274768907578"/>
    <n v="0.24063128215465512"/>
    <n v="821"/>
    <n v="15"/>
  </r>
  <r>
    <m/>
    <n v="538938"/>
    <s v="Blue Animal Tea dress"/>
    <s v="Retail + Online"/>
    <x v="3"/>
    <s v="S/S 2019"/>
    <s v="OLDER GIRLS WOVEN DRESSES"/>
    <s v="£14 - £19"/>
    <n v="16"/>
    <x v="4"/>
    <n v="1932"/>
    <s v="1,501-2,000"/>
    <n v="0.65269151138716364"/>
    <n v="0.35300207039337472"/>
    <n v="17270.562262037241"/>
    <n v="-13197.18"/>
    <n v="4073.3822620372412"/>
    <n v="0.2358569570714569"/>
    <n v="1261.0000000000002"/>
    <n v="17"/>
  </r>
  <r>
    <m/>
    <n v="540495"/>
    <s v="Ochre Print Tiered Dress"/>
    <s v="Retail + Online"/>
    <x v="3"/>
    <s v="S/S 2019"/>
    <s v="OLDER GIRLS WOVEN DRESSES"/>
    <s v="£15 - £20"/>
    <n v="17"/>
    <x v="4"/>
    <n v="993"/>
    <s v="501-1,000"/>
    <n v="0.64451158106747231"/>
    <n v="0.34340382678751258"/>
    <n v="9265.8202659989238"/>
    <n v="-7259.54"/>
    <n v="2006.2802659989238"/>
    <n v="0.2165248416657726"/>
    <n v="640"/>
    <n v="16"/>
  </r>
  <r>
    <m/>
    <n v="558864"/>
    <s v="Pink Tie Dye Dress"/>
    <s v="Retail + Online"/>
    <x v="3"/>
    <s v="A/W 2019"/>
    <s v="OLDER GIRLS WOVEN DRESSES"/>
    <s v="£12 - £17"/>
    <n v="13"/>
    <x v="2"/>
    <n v="1830"/>
    <s v="1,501-2,000"/>
    <n v="0.35628415300546451"/>
    <n v="0.63114754098360648"/>
    <n v="11715.714486812092"/>
    <n v="-9103.11"/>
    <n v="2612.6044868120916"/>
    <n v="0.22300001333704361"/>
    <n v="652"/>
    <n v="10"/>
  </r>
  <r>
    <m/>
    <n v="563636"/>
    <s v="Blue Print Floral Smocked Dress"/>
    <s v="Retail + Online"/>
    <x v="3"/>
    <s v="S/S 2019"/>
    <s v="OLDER GIRLS WOVEN DRESSES"/>
    <s v="£16 - £21"/>
    <n v="18"/>
    <x v="4"/>
    <n v="1017"/>
    <s v="1,001-1,500"/>
    <n v="0.96558505408062933"/>
    <n v="6.391347099311695E-2"/>
    <n v="11994.132592235026"/>
    <n v="-7763.91"/>
    <n v="4230.2225922350262"/>
    <n v="0.35269099784453461"/>
    <n v="982"/>
    <n v="17"/>
  </r>
  <r>
    <m/>
    <n v="566057"/>
    <s v="Grey Print Floral Tiered Dress"/>
    <s v="Retail + Online"/>
    <x v="3"/>
    <s v="S/S 2019"/>
    <s v="OLDER GIRLS WOVEN DRESSES"/>
    <s v="£15 - £20"/>
    <n v="17"/>
    <x v="4"/>
    <n v="972"/>
    <s v="501-1,000"/>
    <n v="0.88888888888888895"/>
    <n v="0.12448559670781878"/>
    <n v="10191.06326890584"/>
    <n v="-7107.88"/>
    <n v="3083.1832689058401"/>
    <n v="0.30253793814753394"/>
    <n v="864.00000000000011"/>
    <n v="14"/>
  </r>
  <r>
    <m/>
    <n v="567315"/>
    <s v="Khaki Dino t-shirt"/>
    <s v="Online"/>
    <x v="0"/>
    <s v="S/S 2019"/>
    <s v="OLDER BOYS JERSEY"/>
    <s v="£6 - £11"/>
    <n v="7"/>
    <x v="1"/>
    <n v="2080"/>
    <s v="2,001-2,500"/>
    <n v="0.96442307692307694"/>
    <n v="2.6442307692307709E-2"/>
    <n v="9481.9860097474429"/>
    <n v="-4924.07"/>
    <n v="4557.9160097474432"/>
    <n v="0.48069212558022384"/>
    <n v="2006"/>
    <n v="14"/>
  </r>
  <r>
    <m/>
    <n v="594098"/>
    <s v="Multi Smile Stripe Dress"/>
    <s v="Online"/>
    <x v="1"/>
    <s v="S/S 2019"/>
    <s v="BABY GIRLS WOVEN DRESSES"/>
    <s v="£12 - £14"/>
    <n v="13"/>
    <x v="2"/>
    <n v="1994"/>
    <s v="1,501-2,000"/>
    <n v="0.83149448345035104"/>
    <n v="1.8555667001002973E-2"/>
    <n v="14130.629349999999"/>
    <n v="-11174.1"/>
    <n v="2956.5293499999989"/>
    <n v="0.20922842689947133"/>
    <n v="1658"/>
    <n v="17"/>
  </r>
  <r>
    <m/>
    <n v="625592"/>
    <s v="Animal Print Frill Dress"/>
    <s v="Online"/>
    <x v="3"/>
    <s v="S/S 2019"/>
    <s v="OLDER GIRLS WOVEN DRESSES"/>
    <s v="£12 - £17"/>
    <n v="14"/>
    <x v="2"/>
    <n v="5214"/>
    <s v="5,001-5,500"/>
    <n v="0.43958573072497126"/>
    <n v="0.55523590333716921"/>
    <n v="31892.03263456035"/>
    <n v="-30257.68"/>
    <n v="1634.3526345603495"/>
    <n v="5.1246424249210609E-2"/>
    <n v="2292"/>
    <n v="15"/>
  </r>
  <r>
    <m/>
    <n v="627383"/>
    <s v="White Shark Stripe Tee"/>
    <s v="Online"/>
    <x v="1"/>
    <s v="S/S 2019"/>
    <s v="BABY BOYS JERSEY "/>
    <s v="£5 - £7"/>
    <n v="6"/>
    <x v="1"/>
    <n v="969"/>
    <s v="501-1,000"/>
    <n v="0.96078431372549022"/>
    <n v="0"/>
    <n v="3880.8153000000007"/>
    <n v="-2520.73"/>
    <n v="1360.0853000000006"/>
    <n v="0.35046380589150955"/>
    <n v="931"/>
    <n v="44"/>
  </r>
  <r>
    <m/>
    <m/>
    <s v="White Shark Stripe Tee (repeat)"/>
    <s v="Online"/>
    <x v="1"/>
    <s v="S/S 2019"/>
    <s v="BABY BOYS JERSEY "/>
    <s v="£5 - £7"/>
    <n v="6"/>
    <x v="1"/>
    <n v="1473"/>
    <s v="1,001-1,500"/>
    <n v="0.76238968092328585"/>
    <n v="0.23217922606924635"/>
    <n v="5516.3688500000017"/>
    <n v="-3529.79"/>
    <n v="1986.5788500000017"/>
    <n v="0.36012436876841569"/>
    <n v="1123"/>
    <n v="18"/>
  </r>
  <r>
    <m/>
    <n v="641034"/>
    <s v="Blue/Ecru Floral Maxi Dress"/>
    <s v="Retail + Online"/>
    <x v="3"/>
    <s v="S/S 2019"/>
    <s v="OLDER GIRLS WOVEN DRESSES"/>
    <s v="£24 - £30"/>
    <n v="27"/>
    <x v="5"/>
    <n v="1995"/>
    <s v="1,501-2,000"/>
    <n v="0.58897243107769426"/>
    <n v="0.38897243107769419"/>
    <n v="28837.86222105721"/>
    <n v="-22708.89"/>
    <n v="6128.9722210572108"/>
    <n v="0.21253212786979325"/>
    <n v="1175"/>
    <n v="18"/>
  </r>
  <r>
    <m/>
    <n v="963741"/>
    <s v="Yellow Sequin Heart t-shirt"/>
    <s v="Retail + Online"/>
    <x v="1"/>
    <s v="S/S 2019"/>
    <s v="OLDER GIRLS JERSEY"/>
    <s v="£9 - £12"/>
    <n v="10"/>
    <x v="1"/>
    <n v="4165"/>
    <s v="4,001-4,500"/>
    <n v="0.6381752701080432"/>
    <n v="0.35318127250900366"/>
    <n v="22437.108985246581"/>
    <n v="-15859.35"/>
    <n v="6577.7589852465808"/>
    <n v="0.29316428375740189"/>
    <n v="2658"/>
    <n v="10"/>
  </r>
  <r>
    <s v="ph5 "/>
    <n v="141091"/>
    <s v="Purple Butterfly Zip Through Top"/>
    <s v="Retail + Online"/>
    <x v="1"/>
    <s v="A/W 2019"/>
    <s v="OLDER GIRLS JERSEY"/>
    <s v="£18 - £23"/>
    <n v="19"/>
    <x v="4"/>
    <n v="2038"/>
    <s v="2,001-2,500"/>
    <n v="0.16633954857703637"/>
    <n v="0.77477919528949946"/>
    <n v="13106.051499336898"/>
    <n v="-14619.478349247822"/>
    <n v="-1513.4268499109239"/>
    <n v="-0.11547542369931141"/>
    <n v="339.00000000000011"/>
    <n v="13"/>
  </r>
  <r>
    <m/>
    <n v="159836"/>
    <s v="Monochrome Pineapple Shirt"/>
    <s v="Online"/>
    <x v="0"/>
    <s v="S/S 2019"/>
    <s v="OLDER BOYS WOVEN SHIRTS"/>
    <s v="£10 - £15"/>
    <n v="12"/>
    <x v="2"/>
    <n v="3190"/>
    <s v="3,001-3,500"/>
    <n v="0.46457680250783695"/>
    <n v="0.28714733542319748"/>
    <n v="15202.889327985324"/>
    <n v="-15100.78"/>
    <n v="102.10932798532303"/>
    <n v="6.7164422355796031E-3"/>
    <n v="1481.9999999999998"/>
    <n v="32"/>
  </r>
  <r>
    <m/>
    <n v="180406"/>
    <s v="Grey Marl Elephant AOP T-Shirt"/>
    <s v="Online"/>
    <x v="0"/>
    <s v="A/W 2019"/>
    <s v="BABY BOYS JERSEY "/>
    <s v="£5 - £7"/>
    <n v="6"/>
    <x v="1"/>
    <n v="2970"/>
    <s v="2,501-3,000"/>
    <n v="0.72087542087542089"/>
    <n v="0.23670033670033663"/>
    <n v="9601.5709299351583"/>
    <n v="-5985.8799999999992"/>
    <n v="3615.6909299351591"/>
    <n v="0.37657285003877766"/>
    <n v="2141"/>
    <n v="22"/>
  </r>
  <r>
    <m/>
    <n v="351685"/>
    <s v="Black Black Jumpsuit"/>
    <s v="Retail + Online"/>
    <x v="3"/>
    <s v="A/W 2019"/>
    <s v="OLDER GIRLS WOVEN DRESSES"/>
    <s v="£17 - £22"/>
    <n v="18"/>
    <x v="4"/>
    <n v="4070"/>
    <s v="4,001-4,500"/>
    <n v="0.17764127764127757"/>
    <n v="0.62653562653562656"/>
    <n v="23556.580029240806"/>
    <n v="-29843.439999999999"/>
    <n v="-6286.8599707591929"/>
    <n v="-0.26688339151758478"/>
    <n v="722.99999999999977"/>
    <n v="10"/>
  </r>
  <r>
    <m/>
    <n v="410774"/>
    <s v="Purple Butterfly Crop Top"/>
    <s v="Online"/>
    <x v="1"/>
    <s v="A/W 2019"/>
    <s v="OLDER GIRLS JERSEY"/>
    <s v="£7 - £10"/>
    <n v="8"/>
    <x v="1"/>
    <n v="2046"/>
    <s v="2,001-2,500"/>
    <n v="0.74437927663734116"/>
    <n v="0.23362658846529816"/>
    <n v="9201.7749078976267"/>
    <n v="-6158.5091140142522"/>
    <n v="3043.2657938833745"/>
    <n v="0.33072595497542812"/>
    <n v="1523"/>
    <n v="13"/>
  </r>
  <r>
    <m/>
    <n v="414361"/>
    <s v="Purple Butterfly Leggings"/>
    <s v="Online"/>
    <x v="1"/>
    <s v="A/W 2019"/>
    <s v="OLDER GIRLS JERSEY"/>
    <s v="£10 - £15"/>
    <n v="11"/>
    <x v="2"/>
    <n v="2101"/>
    <s v="2,001-2,500"/>
    <n v="0.86387434554973819"/>
    <n v="0.14754878629224177"/>
    <n v="14617.83044258428"/>
    <n v="-9547.0503342834527"/>
    <n v="5070.7801083008271"/>
    <n v="0.34689006198407962"/>
    <n v="1815"/>
    <n v="13"/>
  </r>
  <r>
    <m/>
    <n v="478941"/>
    <s v="Red Velvet Dress"/>
    <s v="Retail + Online"/>
    <x v="1"/>
    <s v="A/W 2019"/>
    <s v="OLDER GIRLS WOVEN DRESSES"/>
    <s v="£10 - £15"/>
    <n v="12"/>
    <x v="2"/>
    <n v="1974"/>
    <s v="1,501-2,000"/>
    <n v="0.96403242147922985"/>
    <n v="3.7993920972644424E-2"/>
    <n v="14582.231501190483"/>
    <n v="-9479.1437999999998"/>
    <n v="5103.0877011904831"/>
    <n v="0.34995245417506027"/>
    <n v="1902.9999999999998"/>
    <n v="13"/>
  </r>
  <r>
    <m/>
    <n v="485842"/>
    <s v="Black Lace Dress"/>
    <s v="Retail + Online"/>
    <x v="3"/>
    <s v="A/W 2019"/>
    <s v="OLDER GIRLS WOVEN DRESSES"/>
    <s v="£23 - £29"/>
    <n v="25"/>
    <x v="3"/>
    <n v="2055"/>
    <s v="2,001-2,500"/>
    <n v="0.49537712895377128"/>
    <n v="0.47883211678832116"/>
    <n v="24926.332508399038"/>
    <n v="-19599.54"/>
    <n v="5326.7925083990376"/>
    <n v="0.21370141422145239"/>
    <n v="1018"/>
    <n v="13"/>
  </r>
  <r>
    <m/>
    <n v="517010"/>
    <s v="Multi Floral Print Tea Dress"/>
    <s v="Online"/>
    <x v="3"/>
    <s v="S/S 2019"/>
    <s v="BABY GIRLS WOVEN DRESSES"/>
    <s v="£13 - £15"/>
    <n v="14"/>
    <x v="2"/>
    <n v="1917"/>
    <s v="1,501-2,000"/>
    <n v="0.72404799165362543"/>
    <n v="5.4251434533124643E-2"/>
    <n v="12880.220838176261"/>
    <n v="-11343.74"/>
    <n v="1536.4808381762614"/>
    <n v="0.1192899452175709"/>
    <n v="1388"/>
    <n v="31"/>
  </r>
  <r>
    <m/>
    <n v="538837"/>
    <s v="Blue Floral Pleated Dress"/>
    <s v="Online"/>
    <x v="3"/>
    <s v="S/S 2019"/>
    <s v="OLDER GIRLS WOVEN DRESSES"/>
    <s v="£15 - £20"/>
    <n v="17"/>
    <x v="4"/>
    <n v="1033"/>
    <s v="1,001-1,500"/>
    <n v="0.84414327202323325"/>
    <n v="0.16747337850919652"/>
    <n v="11213.813230726819"/>
    <n v="-7300.16"/>
    <n v="3913.6532307268189"/>
    <n v="0.3490028904711085"/>
    <n v="872"/>
    <n v="32"/>
  </r>
  <r>
    <m/>
    <n v="558863"/>
    <s v="Blue Dino All Over Print T-Shirt"/>
    <s v="Retail + Online"/>
    <x v="0"/>
    <s v="A/W 2019"/>
    <s v="BABY BOYS JERSEY "/>
    <s v="£5 - £7"/>
    <n v="6"/>
    <x v="1"/>
    <n v="4972"/>
    <s v="4,501-5,000"/>
    <n v="0.89259855189058723"/>
    <n v="0.10579243765084478"/>
    <n v="17731.69737594551"/>
    <n v="-9225.130000000001"/>
    <n v="8506.5673759455094"/>
    <n v="0.47973790639385488"/>
    <n v="4438"/>
    <n v="24"/>
  </r>
  <r>
    <m/>
    <n v="639140"/>
    <s v="Grey Animal Crew"/>
    <s v="Retail + Online"/>
    <x v="0"/>
    <s v="A/W 2018"/>
    <s v="OLDER GIRLS JERSEY"/>
    <s v="£11 - £16"/>
    <n v="12"/>
    <x v="2"/>
    <n v="5247"/>
    <s v="5,001-5,500"/>
    <n v="0.9731275014293882"/>
    <n v="2.153611587573856E-2"/>
    <n v="41333.232559941214"/>
    <n v="-28683.200000000001"/>
    <n v="12650.032559941214"/>
    <n v="0.30604992100717526"/>
    <n v="5106"/>
    <n v="48"/>
  </r>
  <r>
    <m/>
    <n v="645217"/>
    <s v="Navy Star Print Padded Jacket"/>
    <s v="Online"/>
    <x v="4"/>
    <s v="A/W 2019"/>
    <s v="BABY GIRLS JACKETS"/>
    <s v="£26 - £30"/>
    <n v="28"/>
    <x v="5"/>
    <n v="4234"/>
    <s v="4,001-4,500"/>
    <n v="0.49220595181861121"/>
    <n v="0.10321209258384506"/>
    <n v="42114.355418215091"/>
    <n v="-48454.75"/>
    <n v="-6340.394581784909"/>
    <n v="-0.15055186097048973"/>
    <n v="2084"/>
    <n v="11"/>
  </r>
  <r>
    <m/>
    <n v="661393"/>
    <s v="Green LS Dinosaur T-Shirt"/>
    <s v="Online"/>
    <x v="1"/>
    <s v="A/W 2019"/>
    <s v="BABY BOYS JERSEY "/>
    <s v="£5 - £7"/>
    <n v="6"/>
    <x v="1"/>
    <n v="2052"/>
    <s v="2,001-2,500"/>
    <n v="0.88742690058479534"/>
    <n v="9.8440545808966884E-2"/>
    <n v="7476.9439092968014"/>
    <n v="-4885.5044000000007"/>
    <n v="2591.4395092968007"/>
    <n v="0.34659073823927117"/>
    <n v="1821"/>
    <n v="12"/>
  </r>
  <r>
    <m/>
    <n v="713896"/>
    <s v="Grey Marl Brooklyn Crew Top"/>
    <s v="Online"/>
    <x v="1"/>
    <s v="A/W 2019"/>
    <s v="OLDER GIRLS JERSEY"/>
    <s v="£11 - £16"/>
    <n v="12"/>
    <x v="2"/>
    <n v="1014"/>
    <s v="1,001-1,500"/>
    <n v="0.64891518737672582"/>
    <n v="0.32938856015779094"/>
    <n v="7288.0753789261535"/>
    <n v="-5022.5191999999997"/>
    <n v="2265.5561789261537"/>
    <n v="0.31085795098622698"/>
    <n v="658"/>
    <n v="10"/>
  </r>
  <r>
    <m/>
    <n v="750601"/>
    <s v="Yellow Dino T-shirt"/>
    <s v="Online"/>
    <x v="0"/>
    <s v="A/W 2019"/>
    <s v="BABY BOYS JERSEY "/>
    <s v="£6 - £8"/>
    <n v="7"/>
    <x v="1"/>
    <n v="2005"/>
    <s v="2,001-2,500"/>
    <n v="0.97456359102244394"/>
    <n v="1.2468827930174564E-2"/>
    <n v="8941.2619378151248"/>
    <n v="-4775.9399999999996"/>
    <n v="4165.3219378151252"/>
    <n v="0.46585392160348205"/>
    <n v="1954"/>
    <n v="20"/>
  </r>
  <r>
    <m/>
    <n v="786680"/>
    <s v="Pink Dinosaur T-Shirt"/>
    <s v="Online"/>
    <x v="3"/>
    <s v="A/W 2019"/>
    <s v="BABY GIRLS JERSEY"/>
    <s v="£7 - £9"/>
    <n v="8"/>
    <x v="1"/>
    <n v="2031"/>
    <s v="2,001-2,500"/>
    <n v="0.8537666174298375"/>
    <n v="0.12456917774495324"/>
    <n v="9449.6053066997738"/>
    <n v="-6839.26"/>
    <n v="2610.3453066997736"/>
    <n v="0.27623855409590892"/>
    <n v="1734"/>
    <n v="14"/>
  </r>
  <r>
    <m/>
    <n v="812594"/>
    <s v="Red Corsage Dress "/>
    <s v="Retail + Online"/>
    <x v="3"/>
    <s v="A/W 2019"/>
    <s v="BABY GIRLS WOVEN DRESSES"/>
    <s v="£14 - £16"/>
    <n v="15"/>
    <x v="2"/>
    <n v="2941"/>
    <s v="2,501-3,000"/>
    <n v="0.66167970078204685"/>
    <n v="9.4865691941516506E-2"/>
    <n v="20279.079728605037"/>
    <n v="-17511.349999999999"/>
    <n v="2767.729728605038"/>
    <n v="0.13648201820031136"/>
    <n v="1945.9999999999998"/>
    <n v="10"/>
  </r>
  <r>
    <m/>
    <n v="824435"/>
    <s v="Ecru Dot Print Jumpsuit"/>
    <s v="Retail + Online"/>
    <x v="3"/>
    <s v="A/W 2019"/>
    <s v="OLDER GIRLS WOVEN DRESSES"/>
    <s v="£16 - £21"/>
    <n v="17"/>
    <x v="4"/>
    <n v="2097"/>
    <s v="2,001-2,500"/>
    <n v="0.13733905579399142"/>
    <n v="0.74487362899380072"/>
    <n v="11186.841016160168"/>
    <n v="-14736.549199999999"/>
    <n v="-3549.7081838398317"/>
    <n v="-0.31731104238560576"/>
    <n v="288"/>
    <n v="9"/>
  </r>
  <r>
    <m/>
    <n v="857812"/>
    <s v="Grey Marl Animal Print Dress"/>
    <s v="Retail + Online"/>
    <x v="3"/>
    <s v="A/W 2019"/>
    <s v="OLDER GIRLS JERSEY"/>
    <s v="£18 - £24"/>
    <n v="19"/>
    <x v="4"/>
    <n v="4874"/>
    <s v="4,501-5,000"/>
    <n v="0.83627410750923259"/>
    <n v="0.16680344686089454"/>
    <n v="57058.67132841218"/>
    <n v="-36819.730000000003"/>
    <n v="20238.941328412177"/>
    <n v="0.35470404159821822"/>
    <n v="4075.9999999999995"/>
    <n v="10"/>
  </r>
  <r>
    <m/>
    <n v="879851"/>
    <s v="Red Velvet Dress (baby girls)"/>
    <s v="Retail + Online"/>
    <x v="1"/>
    <s v="A/W 2019"/>
    <s v="BABY GIRLS WOVEN DRESSES"/>
    <s v="£9 - £11"/>
    <n v="10"/>
    <x v="1"/>
    <n v="3989"/>
    <s v="3,501-4,000"/>
    <n v="0.95462521935322131"/>
    <n v="1.8049636500376054E-2"/>
    <n v="24699.919252873544"/>
    <n v="-17555.980199999998"/>
    <n v="7143.9390528735457"/>
    <n v="0.28922924725927729"/>
    <n v="3808"/>
    <n v="12"/>
  </r>
  <r>
    <m/>
    <n v="944070"/>
    <s v="Red Lace Dress"/>
    <s v="Retail + Online"/>
    <x v="3"/>
    <s v="A/W 2019"/>
    <s v="OLDER GIRLS WOVEN DRESSES"/>
    <s v="£23 - £29"/>
    <n v="25"/>
    <x v="3"/>
    <n v="3020"/>
    <s v="3,001-3,500"/>
    <n v="0.63940397350993372"/>
    <n v="0.35695364238410598"/>
    <n v="39557.877416289477"/>
    <n v="-28794.45"/>
    <n v="10763.427416289476"/>
    <n v="0.27209314855344641"/>
    <n v="1930.9999999999998"/>
    <n v="13"/>
  </r>
  <r>
    <m/>
    <n v="965740"/>
    <s v="Black Velvet Dress"/>
    <s v="Retail + Online"/>
    <x v="1"/>
    <s v="A/W 2019"/>
    <s v="OLDER GIRLS WOVEN DRESSES"/>
    <s v="£10 - £15"/>
    <n v="12"/>
    <x v="2"/>
    <n v="2954"/>
    <s v="2,501-3,000"/>
    <n v="0.96005416384563314"/>
    <n v="4.8070412999322909E-2"/>
    <n v="21578.197820078251"/>
    <n v="-14303.138043705461"/>
    <n v="7275.0597763727892"/>
    <n v="0.33714862737996748"/>
    <n v="2836.0000000000005"/>
    <n v="13"/>
  </r>
  <r>
    <s v="ph6 "/>
    <n v="136663"/>
    <s v="Collar Top Mint Floral"/>
    <s v="Retail + Online"/>
    <x v="0"/>
    <s v="S/S 2020"/>
    <s v="BABY GIRLS JERSEY"/>
    <s v="£6- £8"/>
    <n v="7"/>
    <x v="1"/>
    <n v="4202"/>
    <s v="4,001-4,500"/>
    <n v="0.80866254164683482"/>
    <n v="0.10613993336506422"/>
    <n v="15114.709915184509"/>
    <n v="-11050.17"/>
    <n v="4064.5399151845086"/>
    <n v="0.26891286289928718"/>
    <n v="3398"/>
    <n v="16"/>
  </r>
  <r>
    <m/>
    <n v="220871"/>
    <s v="LS Animal T-Shirt"/>
    <s v="Retail + Online"/>
    <x v="0"/>
    <s v="S/S 2020"/>
    <s v="BABY GIRLS JERSEY"/>
    <s v="£5- £7"/>
    <n v="6"/>
    <x v="1"/>
    <n v="2106"/>
    <s v="2,001-2,500"/>
    <n v="0.69278252611585955"/>
    <n v="0.22981956315289642"/>
    <n v="6158.0940095437363"/>
    <n v="-4374.0134880000005"/>
    <n v="1784.0805215437358"/>
    <n v="0.28971310258966337"/>
    <n v="1459.0000000000002"/>
    <n v="13"/>
  </r>
  <r>
    <m/>
    <n v="261973"/>
    <s v="Bright Spot T-Shirts"/>
    <s v="Retail + Online"/>
    <x v="0"/>
    <s v="S/S 2020"/>
    <s v="BABY GIRLS JERSEY"/>
    <s v="£9- £11"/>
    <n v="10"/>
    <x v="1"/>
    <n v="2023"/>
    <s v="2,001-2,500"/>
    <n v="0.82155215027187345"/>
    <n v="0.10182896688086995"/>
    <n v="10745.988726911111"/>
    <n v="-8192.6754600000004"/>
    <n v="2553.313266911111"/>
    <n v="0.23760617396860512"/>
    <n v="1662"/>
    <n v="13"/>
  </r>
  <r>
    <m/>
    <n v="375214"/>
    <s v="Blue LS Truck T-Shirt "/>
    <s v="Online"/>
    <x v="2"/>
    <s v="A/W 2019"/>
    <s v="BABY BOYS JERSEY "/>
    <s v="£7- £9"/>
    <n v="8"/>
    <x v="1"/>
    <n v="2889"/>
    <s v="2,501-3,000"/>
    <n v="0.69297334717895476"/>
    <n v="0.2679127725856697"/>
    <n v="13172.338230562205"/>
    <n v="-9444.5619000000006"/>
    <n v="3727.7763305622047"/>
    <n v="0.28300035007551583"/>
    <n v="2002.0000000000002"/>
    <n v="20"/>
  </r>
  <r>
    <m/>
    <n v="394747"/>
    <s v="Green LS Alligator T-Shirt"/>
    <s v="Online"/>
    <x v="1"/>
    <s v="A/W 2019"/>
    <s v="BABY BOYS JERSEY "/>
    <s v="£5 - £7"/>
    <n v="6"/>
    <x v="1"/>
    <n v="1778"/>
    <s v="1,501-2,000"/>
    <n v="0.51631046119235102"/>
    <n v="0.29752530933633292"/>
    <n v="4710.0709595964427"/>
    <n v="-4156.7111999999997"/>
    <n v="553.35975959644293"/>
    <n v="0.11748437854614713"/>
    <n v="918.00000000000011"/>
    <n v="18"/>
  </r>
  <r>
    <m/>
    <n v="428754"/>
    <s v="ES Char Stripe T-Shirt"/>
    <s v="Online"/>
    <x v="0"/>
    <s v="S/S 2020"/>
    <s v="BABY GIRLS JERSEY"/>
    <s v="£6 - £8"/>
    <n v="7"/>
    <x v="1"/>
    <n v="3040"/>
    <s v="3,001-3,500"/>
    <n v="0.91348684210526321"/>
    <n v="7.7302631578947345E-2"/>
    <n v="13610.297905324413"/>
    <n v="-8322.0779999999995"/>
    <n v="5288.219905324413"/>
    <n v="0.38854549269312"/>
    <n v="2777"/>
    <n v="19"/>
  </r>
  <r>
    <m/>
    <n v="447356"/>
    <s v="Collar Top Ochre Star"/>
    <s v="Retail + Online"/>
    <x v="0"/>
    <s v="S/S 2020"/>
    <s v="BABY GIRLS JERSEY"/>
    <s v="£6- £8"/>
    <n v="7"/>
    <x v="1"/>
    <n v="4202"/>
    <s v="4,001-4,500"/>
    <n v="0.81128034269395533"/>
    <n v="0.13588767253688716"/>
    <n v="15238.429919273474"/>
    <n v="-11041.02"/>
    <n v="4197.4099192734739"/>
    <n v="0.27544897614186714"/>
    <n v="3409.0000000000005"/>
    <n v="15"/>
  </r>
  <r>
    <m/>
    <n v="448928"/>
    <s v="Purple Rib Top"/>
    <s v="Retail + Online"/>
    <x v="0"/>
    <s v="S/S 2020"/>
    <s v="OLDER GIRLS JERSEY"/>
    <s v="£4.5 - £7.5"/>
    <n v="5"/>
    <x v="0"/>
    <n v="1968"/>
    <s v="1,501-2,000"/>
    <n v="0.7667682926829269"/>
    <n v="0.22357723577235766"/>
    <n v="5466.1685988921008"/>
    <n v="-3852.49"/>
    <n v="1613.678598892101"/>
    <n v="0.29521200630715383"/>
    <n v="1509.0000000000002"/>
    <n v="13"/>
  </r>
  <r>
    <m/>
    <n v="489080"/>
    <s v="Grey Camo Crew Set"/>
    <s v="Retail + Online"/>
    <x v="0"/>
    <s v="A/W 2019"/>
    <s v="OLDER GIRLS JERSEY"/>
    <s v="£22 - £27"/>
    <n v="23"/>
    <x v="3"/>
    <n v="3095"/>
    <s v="3,001-3,500"/>
    <n v="0.99289176090468501"/>
    <n v="2.5848142164781596E-3"/>
    <n v="46444.592890605236"/>
    <n v="-27940.145859999997"/>
    <n v="18504.447030605239"/>
    <n v="0.39841983488132371"/>
    <n v="3073"/>
    <n v="19"/>
  </r>
  <r>
    <m/>
    <n v="504390"/>
    <s v="Black Narrow Channel Jacket"/>
    <s v="Retail + Online"/>
    <x v="4"/>
    <s v="A/W 2019"/>
    <s v="OLDER GIRLS JACKETS"/>
    <s v="£20 - £26"/>
    <n v="22"/>
    <x v="3"/>
    <n v="5263"/>
    <s v="5,001-5,500"/>
    <n v="0.82462473874216236"/>
    <n v="0.20919627588827661"/>
    <n v="69342.0437153229"/>
    <n v="-53515.22"/>
    <n v="15826.823715322898"/>
    <n v="0.22824282163211693"/>
    <n v="4340.0000000000009"/>
    <n v="28"/>
  </r>
  <r>
    <m/>
    <n v="591623"/>
    <s v="Ecru Safari AOP T-Shirt"/>
    <s v="Online"/>
    <x v="0"/>
    <s v="A/W 2019"/>
    <s v="BABY BOYS JERSEY "/>
    <s v="£6 - £8"/>
    <n v="7"/>
    <x v="1"/>
    <n v="2928"/>
    <s v="2,501-3,000"/>
    <n v="0.94945355191256831"/>
    <n v="0"/>
    <n v="11830.693500000001"/>
    <n v="-7211.07"/>
    <n v="4619.6235000000015"/>
    <n v="0.39047782786359914"/>
    <n v="2780"/>
    <n v="36"/>
  </r>
  <r>
    <m/>
    <m/>
    <s v="Ecru Safari AOP T-Shirt (repeat)"/>
    <s v="Online"/>
    <x v="0"/>
    <s v="A/W 2019"/>
    <s v="BABY BOYS JERSEY "/>
    <s v="£6 - £8"/>
    <n v="7"/>
    <x v="1"/>
    <n v="1896"/>
    <s v="1,501-2,000"/>
    <n v="0.73470464135021107"/>
    <n v="0.27215189873417722"/>
    <n v="7457.3376192879696"/>
    <n v="-5123.9270000000006"/>
    <n v="2333.410619287969"/>
    <n v="0.31290129781072784"/>
    <n v="1393.0000000000002"/>
    <n v="16"/>
  </r>
  <r>
    <m/>
    <n v="624365"/>
    <s v="Green Dino Print T-shirt"/>
    <s v="Online"/>
    <x v="0"/>
    <s v="A/W 2019"/>
    <s v="BABY BOYS JERSEY "/>
    <s v="£5 - £7"/>
    <n v="6"/>
    <x v="1"/>
    <n v="1946"/>
    <s v="1,501-2,000"/>
    <n v="0.99075025693730734"/>
    <n v="0"/>
    <n v="7472.3674999999967"/>
    <n v="-4246.3"/>
    <n v="3226.0674999999965"/>
    <n v="0.43173298154835105"/>
    <n v="1928"/>
    <n v="33"/>
  </r>
  <r>
    <m/>
    <m/>
    <s v="Green Dino Print T-shirt(repeat)"/>
    <s v="Online"/>
    <x v="0"/>
    <s v="A/W 2019"/>
    <s v="BABY BOYS JERSEY "/>
    <s v="£5 - £7"/>
    <n v="6"/>
    <x v="1"/>
    <n v="1984"/>
    <s v="1,501-2,000"/>
    <n v="0.52469758064516125"/>
    <n v="0.37701612903225812"/>
    <n v="5572.0630345872369"/>
    <n v="-4263.1546399999997"/>
    <n v="1308.9083945872371"/>
    <n v="0.23490552537946971"/>
    <n v="1041"/>
    <n v="13"/>
  </r>
  <r>
    <m/>
    <n v="662574"/>
    <s v="Black Long Sleeve Hoody"/>
    <s v="Online"/>
    <x v="0"/>
    <s v="A/W 2019"/>
    <s v="OLDER BOYS JERSEY"/>
    <s v="£8 - £13"/>
    <n v="10"/>
    <x v="1"/>
    <n v="4199"/>
    <s v="4,001-4,500"/>
    <n v="0.23505596570612053"/>
    <n v="0.63276970707311264"/>
    <n v="12098.25889936249"/>
    <n v="-13727.333499999999"/>
    <n v="-1629.0746006375084"/>
    <n v="-0.1346536401798569"/>
    <n v="987.00000000000011"/>
    <n v="24"/>
  </r>
  <r>
    <m/>
    <n v="734130"/>
    <s v="Grey Zebra Neck Sweater"/>
    <s v="Retail + Online"/>
    <x v="0"/>
    <s v="S/S 2020"/>
    <s v="OLDER GIRLS JERSEY"/>
    <s v="£9- £12"/>
    <n v="7"/>
    <x v="1"/>
    <n v="3019"/>
    <s v="3,001-3,500"/>
    <n v="0.51970851275256713"/>
    <n v="0.36999006293474657"/>
    <n v="12156.375978222208"/>
    <n v="-9883.7903000000006"/>
    <n v="2272.5856782222072"/>
    <n v="0.18694598474853674"/>
    <n v="1569.0000000000002"/>
    <n v="15"/>
  </r>
  <r>
    <m/>
    <n v="768582"/>
    <s v="Blue Rib Top"/>
    <s v="Online"/>
    <x v="0"/>
    <s v="S/S 2020"/>
    <s v="OLDER GIRLS JERSEY"/>
    <s v="£4.5 - £7.5"/>
    <n v="6"/>
    <x v="1"/>
    <n v="1000"/>
    <s v="1,001-1,500"/>
    <n v="0.86499999999999999"/>
    <n v="0.122"/>
    <n v="3263.6544593198091"/>
    <n v="-2022.2"/>
    <n v="1241.4544593198091"/>
    <n v="0.38038783663958881"/>
    <n v="865"/>
    <n v="11"/>
  </r>
  <r>
    <m/>
    <n v="774058"/>
    <s v="Navy LS Monkey T-Shirt"/>
    <s v="Online"/>
    <x v="1"/>
    <s v="A/W 2019"/>
    <s v="BABY BOYS JERSEY "/>
    <s v="£5 - £7"/>
    <n v="3"/>
    <x v="0"/>
    <n v="2074"/>
    <s v="2,001-2,500"/>
    <n v="0.32111861137897779"/>
    <n v="0.59161041465766639"/>
    <n v="4393.1619092623196"/>
    <n v="-4835.2367000000004"/>
    <n v="-442.07479073768081"/>
    <n v="-0.10062793037644088"/>
    <n v="665.99999999999989"/>
    <n v="21"/>
  </r>
  <r>
    <m/>
    <n v="775319"/>
    <s v="White Skate of Mind T-Shirt"/>
    <s v="Online"/>
    <x v="0"/>
    <s v="A/W 2019"/>
    <s v="OLDER BOYS JERSEY"/>
    <s v="£8 - £13"/>
    <n v="9"/>
    <x v="1"/>
    <n v="4213"/>
    <s v="4,001-4,500"/>
    <n v="0.23000237360550679"/>
    <n v="0.61239022074531213"/>
    <n v="10918.979566932032"/>
    <n v="-11993.04578"/>
    <n v="-1074.0662130679684"/>
    <n v="-9.8366903837860648E-2"/>
    <n v="969.00000000000011"/>
    <n v="27"/>
  </r>
  <r>
    <m/>
    <n v="777329"/>
    <s v="Black Unicorn Tie Jumpsuit"/>
    <s v="Retail + Online"/>
    <x v="1"/>
    <s v="A/W 2019"/>
    <s v="OLDER GIRLS WOVEN DRESSES"/>
    <s v="£16 - £21"/>
    <n v="17"/>
    <x v="4"/>
    <n v="5284"/>
    <s v="5,001-5,500"/>
    <n v="0.46025738077214234"/>
    <n v="0.47161241483724453"/>
    <n v="35897.776471655598"/>
    <n v="-35254.994400000003"/>
    <n v="642.78207165559434"/>
    <n v="1.7905902115222274E-2"/>
    <n v="2432"/>
    <n v="21"/>
  </r>
  <r>
    <m/>
    <n v="803286"/>
    <s v="Collar Top White Printed"/>
    <s v="Retail + Online"/>
    <x v="0"/>
    <s v="S/S 2020"/>
    <s v="BABY GIRLS JERSEY"/>
    <s v="£6- £8"/>
    <n v="7"/>
    <x v="1"/>
    <n v="4231"/>
    <s v="4,001-4,500"/>
    <n v="0.84211770267076336"/>
    <n v="0.10446702907114158"/>
    <n v="15734.087345015007"/>
    <n v="-11168.562804000001"/>
    <n v="4565.5245410150055"/>
    <n v="0.29016773842058846"/>
    <n v="3562.9999999999995"/>
    <n v="15"/>
  </r>
  <r>
    <m/>
    <n v="808898"/>
    <s v="CORAL RIB TOP"/>
    <s v="Online"/>
    <x v="0"/>
    <s v="S/S 2020"/>
    <s v="OLDER GIRLS JERSEY"/>
    <s v="£4.5 - £7.5"/>
    <n v="6"/>
    <x v="1"/>
    <n v="999"/>
    <s v="501-1,000"/>
    <n v="0.62562562562562563"/>
    <n v="0.27227227227227224"/>
    <n v="2607.3848064018152"/>
    <n v="-2044.532948"/>
    <n v="562.85185840181521"/>
    <n v="0.21586835093150267"/>
    <n v="625"/>
    <n v="11"/>
  </r>
  <r>
    <m/>
    <n v="825018"/>
    <s v="Floral Tiered Dress"/>
    <s v="Online"/>
    <x v="5"/>
    <s v="S/S 2020"/>
    <s v="OLDER GIRLS WOVEN DRESSES"/>
    <s v="£15 - £20"/>
    <n v="17"/>
    <x v="4"/>
    <n v="574"/>
    <s v="501-1,000"/>
    <n v="0.74216027874564461"/>
    <n v="0.18815331010452963"/>
    <n v="5079.961241051039"/>
    <n v="-3813.8674311058821"/>
    <n v="1266.0938099451569"/>
    <n v="0.24923296652617832"/>
    <n v="426"/>
    <n v="15"/>
  </r>
  <r>
    <m/>
    <n v="830899"/>
    <s v="Blue Apple Graphic T-Shirt "/>
    <s v="Online"/>
    <x v="1"/>
    <s v="S/S 2020"/>
    <s v="BABY BOYS JERSEY "/>
    <s v="£4.5 - £6.5"/>
    <n v="5"/>
    <x v="0"/>
    <n v="2194"/>
    <s v="2,001-2,500"/>
    <n v="0.9079307201458523"/>
    <n v="6.244302643573385E-2"/>
    <n v="7147.269207333934"/>
    <n v="-5216.3230121931911"/>
    <n v="1930.9461951407429"/>
    <n v="0.27016558899997306"/>
    <n v="1992"/>
    <n v="11"/>
  </r>
  <r>
    <m/>
    <n v="872125"/>
    <s v="Pink AP Rainbow J Dress"/>
    <s v="Online"/>
    <x v="3"/>
    <s v="A/W 2019"/>
    <s v="OLDER GIRLS JERSEY"/>
    <s v="£18 - £24"/>
    <n v="19"/>
    <x v="4"/>
    <n v="3029"/>
    <s v="3,001-3,500"/>
    <n v="0.49356223175965669"/>
    <n v="0.38560581049851433"/>
    <n v="25282.570619020633"/>
    <n v="-23056.815200000001"/>
    <n v="2225.755419020632"/>
    <n v="8.8035170654132272E-2"/>
    <n v="1495"/>
    <n v="15"/>
  </r>
  <r>
    <m/>
    <n v="872834"/>
    <s v="Ecru Sequin Crew"/>
    <s v="Retail + Online"/>
    <x v="0"/>
    <s v="S/S 2020"/>
    <s v="OLDER GIRLS JERSEY"/>
    <s v="£9 - £12"/>
    <n v="10"/>
    <x v="1"/>
    <n v="3037"/>
    <s v="3,001-3,500"/>
    <n v="0.2739545604214686"/>
    <n v="0.59170233783338821"/>
    <n v="8633.8518640030743"/>
    <n v="-10198.657600000002"/>
    <n v="-1564.805735996928"/>
    <n v="-0.18124074406708754"/>
    <n v="832.00000000000011"/>
    <n v="13"/>
  </r>
  <r>
    <m/>
    <n v="894205"/>
    <s v="Collar Top Charcoal Spot"/>
    <s v="Retail + Online"/>
    <x v="0"/>
    <s v="S/S 2020"/>
    <s v="BABY GIRLS JERSEY"/>
    <s v="£6- £8"/>
    <n v="7"/>
    <x v="1"/>
    <n v="4271"/>
    <s v="4,001-4,500"/>
    <n v="0.63193631468040268"/>
    <n v="0.30999765862795603"/>
    <n v="12741.819951631498"/>
    <n v="-11244.216467999999"/>
    <n v="1497.6034836314993"/>
    <n v="0.11753450365147736"/>
    <n v="2699"/>
    <n v="13"/>
  </r>
  <r>
    <m/>
    <n v="933172"/>
    <s v="Collar Top White Printed"/>
    <s v="Retail + Online"/>
    <x v="0"/>
    <s v="S/S 2020"/>
    <s v="BABY GIRLS JERSEY"/>
    <s v="£5- £7"/>
    <n v="6"/>
    <x v="1"/>
    <n v="4030"/>
    <s v="4,001-4,500"/>
    <n v="0.84838709677419355"/>
    <n v="9.1563275434243141E-2"/>
    <n v="12940.678810088579"/>
    <n v="-8247.15"/>
    <n v="4693.5288100885791"/>
    <n v="0.36269571936438871"/>
    <n v="3419"/>
    <n v="15"/>
  </r>
  <r>
    <m/>
    <n v="941674"/>
    <s v="SCATTER STAR LS TEE"/>
    <s v="Retail + Online"/>
    <x v="3"/>
    <s v="A/W 2019"/>
    <s v="OLDER GIRLS JERSEY"/>
    <s v="£10 - £13"/>
    <n v="11"/>
    <x v="2"/>
    <n v="4941"/>
    <s v="4,501-5,000"/>
    <n v="0.61040275247925524"/>
    <n v="0.27221210281319563"/>
    <n v="24537.796821972304"/>
    <n v="-21209.83"/>
    <n v="3327.9668219723026"/>
    <n v="0.13562614631287043"/>
    <n v="3016"/>
    <n v="19"/>
  </r>
  <r>
    <m/>
    <n v="994179"/>
    <s v="Green Ditsy Tiered Dress"/>
    <s v="Online"/>
    <x v="5"/>
    <s v="S/S 2020"/>
    <s v="OLDER GIRLS WOVEN DRESSES"/>
    <s v="£15 - £20"/>
    <n v="17"/>
    <x v="4"/>
    <n v="1036"/>
    <s v="1,001-1,500"/>
    <n v="0.81274131274131278"/>
    <n v="0.13513513513513509"/>
    <n v="9585.138638429391"/>
    <n v="-6952.4960168682364"/>
    <n v="2632.6426215611546"/>
    <n v="0.27465879429288426"/>
    <n v="842"/>
    <n v="15"/>
  </r>
  <r>
    <s v="ph7 "/>
    <n v="121288"/>
    <s v="Red Floral Tiered Dress"/>
    <s v="Retail + Online"/>
    <x v="3"/>
    <s v="S/S 2020"/>
    <s v="OLDER GIRLS WOVEN DRESSES"/>
    <s v="£13 - £18"/>
    <n v="14"/>
    <x v="2"/>
    <n v="2120"/>
    <s v="2,001-2,500"/>
    <n v="0.73867924528301887"/>
    <n v="0.24716981132075466"/>
    <n v="17048.651329864562"/>
    <n v="-12257.001199999999"/>
    <n v="4791.6501298645635"/>
    <n v="0.28105743012474577"/>
    <n v="1566"/>
    <n v="22"/>
  </r>
  <r>
    <m/>
    <n v="230414"/>
    <s v="Charcoal T-Rex T-Shirt"/>
    <s v="Online"/>
    <x v="5"/>
    <s v="S/S 2020"/>
    <s v="OLDER BOYS JERSEY"/>
    <s v="£9 - £14"/>
    <n v="10"/>
    <x v="1"/>
    <n v="2053"/>
    <s v="2,001-2,500"/>
    <n v="0.93521675596687781"/>
    <n v="5.1144666341938594E-2"/>
    <n v="13225.810351799395"/>
    <n v="-8651.0278215882372"/>
    <n v="4574.7825302111578"/>
    <n v="0.34589808930601751"/>
    <n v="1920.0000000000002"/>
    <n v="29"/>
  </r>
  <r>
    <m/>
    <n v="257808"/>
    <s v="Print Vibes Glow Splat T-Shirt "/>
    <s v="Online"/>
    <x v="5"/>
    <s v="A/W 2019"/>
    <s v="OLDER BOYS JERSEY"/>
    <s v="£10 - £15"/>
    <n v="11"/>
    <x v="2"/>
    <n v="1092"/>
    <s v="1,001-1,500"/>
    <n v="0.97435897435897434"/>
    <n v="2.5641025641025661E-2"/>
    <n v="7618.2336755004462"/>
    <n v="-5150.9184588235294"/>
    <n v="2467.3152166769169"/>
    <n v="0.32386972122049507"/>
    <n v="1064"/>
    <n v="19"/>
  </r>
  <r>
    <m/>
    <n v="296294"/>
    <s v="Pink Button Down Dress"/>
    <s v="Online"/>
    <x v="3"/>
    <s v="S/S 2020"/>
    <s v="OLDER GIRLS WOVEN DRESSES"/>
    <s v="£12 - £15"/>
    <n v="13"/>
    <x v="2"/>
    <n v="1256"/>
    <s v="1,001-1,500"/>
    <n v="0.86863057324840764"/>
    <n v="9.3949044585987296E-2"/>
    <n v="9989.0509593850711"/>
    <n v="-6520.2400000000007"/>
    <n v="3468.8109593850704"/>
    <n v="0.34726131376134367"/>
    <n v="1091"/>
    <n v="20"/>
  </r>
  <r>
    <m/>
    <n v="430037"/>
    <s v="Multi 3 Pack SS T-Shirts"/>
    <s v="Retail + Online"/>
    <x v="0"/>
    <s v="S/S 2020"/>
    <s v="OLDER GIRLS JERSEY"/>
    <s v="£10- £15"/>
    <n v="11"/>
    <x v="2"/>
    <n v="1999"/>
    <s v="1,501-2,000"/>
    <n v="0.64932466233116548"/>
    <n v="0.30915457728864437"/>
    <n v="11385.893689415911"/>
    <n v="-6174.1873559999995"/>
    <n v="5211.7063334159111"/>
    <n v="0.45773361982648797"/>
    <n v="1297.9999999999998"/>
    <n v="18"/>
  </r>
  <r>
    <m/>
    <n v="575229"/>
    <s v="Animal Print Padded Jacket"/>
    <s v="Retail + Online"/>
    <x v="4"/>
    <s v="A/W 2019"/>
    <s v="BABY GIRLS JACKETS"/>
    <s v="£25 - £29"/>
    <n v="27"/>
    <x v="5"/>
    <n v="2078"/>
    <s v="2,001-2,500"/>
    <n v="0.76275264677574595"/>
    <n v="0.16506256015399423"/>
    <n v="31066.256500618649"/>
    <n v="-23702.75"/>
    <n v="7363.5065006186487"/>
    <n v="0.23702587083422855"/>
    <n v="1585"/>
    <n v="36"/>
  </r>
  <r>
    <m/>
    <n v="598495"/>
    <s v="Multi 5 Pack T-Shirts "/>
    <s v="Online"/>
    <x v="0"/>
    <s v="S/S 2020"/>
    <s v="BABY GIRLS JERSEY"/>
    <s v="£18- £22"/>
    <n v="20"/>
    <x v="4"/>
    <n v="2959"/>
    <s v="2,501-3,000"/>
    <n v="0.93004393376140593"/>
    <n v="6.6238594119634953E-2"/>
    <n v="35465.338832213194"/>
    <n v="-20297.869146491907"/>
    <n v="15167.469685721288"/>
    <n v="0.42767023198280185"/>
    <n v="2752"/>
    <n v="15"/>
  </r>
  <r>
    <m/>
    <n v="760512"/>
    <s v="Blue Stripe T-Shirt"/>
    <s v="Online"/>
    <x v="0"/>
    <s v="S/S 2020"/>
    <s v="OLDER GIRLS JERSEY"/>
    <s v="£4- £7"/>
    <n v="5"/>
    <x v="0"/>
    <n v="1013"/>
    <s v="1,001-1,500"/>
    <n v="0.8282329713721619"/>
    <n v="0.15202369200394872"/>
    <n v="2986.7407175590183"/>
    <n v="-1700.3811599999999"/>
    <n v="1286.3595575590184"/>
    <n v="0.43069006626404616"/>
    <n v="839"/>
    <n v="22"/>
  </r>
  <r>
    <m/>
    <n v="771202"/>
    <s v="Orange T-Rex Graphic T-Shirt"/>
    <s v="Online"/>
    <x v="0"/>
    <s v="A/W 2019"/>
    <s v="OLDER BOYS JERSEY"/>
    <s v="£6 - £11"/>
    <n v="7"/>
    <x v="1"/>
    <n v="2103"/>
    <s v="2,001-2,500"/>
    <n v="0.59296243461721354"/>
    <n v="0.38611507370423204"/>
    <n v="8224.3725714166594"/>
    <n v="-4475.2543999999998"/>
    <n v="3749.1181714166596"/>
    <n v="0.45585461247785725"/>
    <n v="1247"/>
    <n v="39"/>
  </r>
  <r>
    <m/>
    <n v="795627"/>
    <s v="Pink Animal AOP T-Shirt"/>
    <s v="Retail + Online"/>
    <x v="0"/>
    <s v="S/S 2020"/>
    <s v="OLDER GIRLS JERSEY"/>
    <s v="£4- £7"/>
    <n v="5"/>
    <x v="0"/>
    <n v="4189"/>
    <s v="4,001-4,500"/>
    <n v="0.8901885891620912"/>
    <n v="9.7397947004058238E-2"/>
    <n v="11654.900729429015"/>
    <n v="-6860.8883799999994"/>
    <n v="4794.0123494290156"/>
    <n v="0.41133017438097724"/>
    <n v="3729"/>
    <n v="22"/>
  </r>
  <r>
    <m/>
    <n v="815870"/>
    <s v="Blue Skate Graphic T-Shirt"/>
    <s v="Online"/>
    <x v="0"/>
    <s v="A/W 2019"/>
    <s v="OLDER BOYS JERSEY"/>
    <s v="£6 - £11"/>
    <n v="7"/>
    <x v="1"/>
    <n v="2101"/>
    <s v="2,001-2,500"/>
    <n v="0.77391718229414563"/>
    <n v="0.21085197524988097"/>
    <n v="8526.7985425509614"/>
    <n v="-4401.0429999999997"/>
    <n v="4125.7555425509618"/>
    <n v="0.48385751369196295"/>
    <n v="1626"/>
    <n v="39"/>
  </r>
  <r>
    <m/>
    <n v="856007"/>
    <s v="Lilac Floral Tiered Dress "/>
    <s v="Retail + Online"/>
    <x v="3"/>
    <s v="S/S 2020"/>
    <s v="OLDER GIRLS WOVEN DRESSES"/>
    <s v="£15 - £20"/>
    <n v="16"/>
    <x v="4"/>
    <n v="3145"/>
    <s v="3,001-3,500"/>
    <n v="0.70206677265500783"/>
    <n v="0.27885532591414952"/>
    <n v="27939.736060862091"/>
    <n v="-20775.270400000001"/>
    <n v="7164.4656608620899"/>
    <n v="0.25642567436054109"/>
    <n v="2207.9999999999995"/>
    <n v="25"/>
  </r>
  <r>
    <m/>
    <n v="860650"/>
    <s v="Pink Corsage Dress"/>
    <s v="Retail + Online"/>
    <x v="3"/>
    <s v="S/S 2020"/>
    <s v="OLDER GIRLS WOVEN DRESSES"/>
    <s v="£20 - £25"/>
    <n v="21"/>
    <x v="3"/>
    <n v="3091"/>
    <s v="3,001-3,500"/>
    <n v="0.4458104173406664"/>
    <n v="0.47525072791976708"/>
    <n v="32404.611046892274"/>
    <n v="-26841.644"/>
    <n v="5562.9670468922741"/>
    <n v="0.17167208206394391"/>
    <n v="1377.9999999999998"/>
    <n v="15"/>
  </r>
  <r>
    <m/>
    <n v="866599"/>
    <s v="Ecru Fruit Stripe T-Shirt "/>
    <s v="Online"/>
    <x v="1"/>
    <s v="S/S 2020"/>
    <s v="BABY BOYS JERSEY "/>
    <s v="£5 - £7"/>
    <n v="6"/>
    <x v="1"/>
    <n v="3078"/>
    <s v="3,001-3,500"/>
    <n v="0.62605588044184546"/>
    <n v="0.32423651721897329"/>
    <n v="10375.135387735543"/>
    <n v="-7775.7210688836103"/>
    <n v="2599.4143188519329"/>
    <n v="0.25054268900670951"/>
    <n v="1927.0000000000002"/>
    <n v="17"/>
  </r>
  <r>
    <m/>
    <n v="870514"/>
    <s v="Blue T-Shirt"/>
    <s v="Online"/>
    <x v="0"/>
    <s v="S/S 2020"/>
    <s v="OLDER GIRLS JERSEY"/>
    <s v="£3.5- £6.5"/>
    <n v="4"/>
    <x v="0"/>
    <n v="785"/>
    <s v="501-1,000"/>
    <n v="0.92611464968152868"/>
    <n v="5.8598726114649669E-2"/>
    <n v="2137.4663289208206"/>
    <n v="-1158.8689599999998"/>
    <n v="978.59736892082083"/>
    <n v="0.45783054248854627"/>
    <n v="727"/>
    <n v="20"/>
  </r>
  <r>
    <m/>
    <n v="890600"/>
    <s v="Dalmatian T-Shirt"/>
    <s v="Online"/>
    <x v="0"/>
    <s v="S/S 2020"/>
    <s v="OLDER GIRLS JERSEY"/>
    <s v="£4- £7"/>
    <n v="5"/>
    <x v="0"/>
    <n v="1038"/>
    <s v="1,001-1,500"/>
    <n v="0.98265895953757232"/>
    <n v="1.0597302504816941E-2"/>
    <n v="3166.0850941814424"/>
    <n v="-1784.1212600000001"/>
    <n v="1381.9638341814423"/>
    <n v="0.43648979514833108"/>
    <n v="1020.0000000000001"/>
    <n v="22"/>
  </r>
  <r>
    <m/>
    <n v="996592"/>
    <s v="Turquoise AOP Dress"/>
    <s v="Retail + Online"/>
    <x v="0"/>
    <s v="S/S 2020"/>
    <s v="BABY GIRLS JERSEY"/>
    <s v="£6- £8"/>
    <n v="7"/>
    <x v="1"/>
    <n v="5505"/>
    <s v="5,501-6,000"/>
    <n v="0.82742960944595823"/>
    <n v="0.16457765667574931"/>
    <n v="20121.770572289479"/>
    <n v="-14852.122143870471"/>
    <n v="5269.6484284190083"/>
    <n v="0.2618879093908395"/>
    <n v="4555"/>
    <n v="23"/>
  </r>
  <r>
    <s v="ph8 "/>
    <n v="212064"/>
    <s v="Navy Tie Back Jumpsuit"/>
    <s v="Retail + Online"/>
    <x v="1"/>
    <s v="S/S 2020"/>
    <s v="OLDER GIRLS WOVEN DRESSES"/>
    <s v="£17 - £22"/>
    <n v="19"/>
    <x v="4"/>
    <n v="2626"/>
    <s v="2,501-3,000"/>
    <n v="0.71820258948971816"/>
    <n v="0.15308453922315313"/>
    <n v="25220.349573372485"/>
    <n v="-20122.733309580362"/>
    <n v="5097.6162637921225"/>
    <n v="0.20212314063934148"/>
    <n v="1885.9999999999998"/>
    <n v="15"/>
  </r>
  <r>
    <m/>
    <n v="223057"/>
    <s v="Blue Jumpsuit "/>
    <s v="Retail + Online"/>
    <x v="3"/>
    <s v="S/S 2020"/>
    <s v="OLDER GIRLS WOVEN DRESSES"/>
    <s v="£16 - £21"/>
    <n v="17"/>
    <x v="4"/>
    <n v="1666"/>
    <s v="1,501-2,000"/>
    <n v="0.57442977190876343"/>
    <n v="0.18247298919567834"/>
    <n v="12422.650369053366"/>
    <n v="-12003.82"/>
    <n v="418.83036905336667"/>
    <n v="3.3715057303450653E-2"/>
    <n v="956.99999999999989"/>
    <n v="29"/>
  </r>
  <r>
    <m/>
    <n v="239040"/>
    <s v="Waterproof Jacket "/>
    <s v="Retail + Online"/>
    <x v="6"/>
    <s v="S/S 2020"/>
    <s v="Older Boys Jackets"/>
    <s v="£34 - £40"/>
    <n v="35"/>
    <x v="6"/>
    <n v="5252"/>
    <s v="5,001-5,500"/>
    <n v="0.81702208682406696"/>
    <n v="8.035034272658037E-2"/>
    <n v="102549.99350042145"/>
    <n v="-86132.01"/>
    <n v="16417.983500421455"/>
    <n v="0.16009736266198771"/>
    <n v="4291"/>
    <n v="27"/>
  </r>
  <r>
    <m/>
    <n v="248869"/>
    <s v="White T-Rex Print T-Shirt"/>
    <s v="Online"/>
    <x v="5"/>
    <s v="S/S 2020"/>
    <s v="OLDER BOYS JERSEY"/>
    <s v="£8 - £13"/>
    <n v="9"/>
    <x v="1"/>
    <n v="2057"/>
    <s v="2,001-2,500"/>
    <n v="0.79290228488089454"/>
    <n v="0.16480311132717551"/>
    <n v="10576.664881729568"/>
    <n v="-7606.5723699999999"/>
    <n v="2970.0925117295683"/>
    <n v="0.28081560160426283"/>
    <n v="1631"/>
    <n v="39"/>
  </r>
  <r>
    <m/>
    <n v="256416"/>
    <s v="Ochre Jumpsuit "/>
    <s v="Retail + Online"/>
    <x v="3"/>
    <s v="S/S 2020"/>
    <s v="OLDER GIRLS WOVEN DRESSES"/>
    <s v="£16 - £21"/>
    <n v="17"/>
    <x v="4"/>
    <n v="1448"/>
    <s v="1,001-1,500"/>
    <n v="0.69198895027624308"/>
    <n v="0.17196132596685088"/>
    <n v="12620.72786982204"/>
    <n v="-10439.42"/>
    <n v="2181.3078698220397"/>
    <n v="0.17283534613228274"/>
    <n v="1002"/>
    <n v="30"/>
  </r>
  <r>
    <m/>
    <n v="266851"/>
    <s v="Grey Animal Print Dress"/>
    <s v="Retail + Online"/>
    <x v="3"/>
    <s v="S/S 2020"/>
    <s v="OLDER GIRLS JERSEY"/>
    <s v="£18 - £22"/>
    <n v="19"/>
    <x v="4"/>
    <n v="6263"/>
    <s v="over 6,000"/>
    <n v="0.80760019160146901"/>
    <n v="0.15168449624780456"/>
    <n v="68576.698709755845"/>
    <n v="-48340.376400000001"/>
    <n v="20236.322309755844"/>
    <n v="0.29509035416540091"/>
    <n v="5058"/>
    <n v="26"/>
  </r>
  <r>
    <m/>
    <n v="484615"/>
    <s v="Leopard 3 Pack Rib T-Shirts"/>
    <s v="Retail + Online"/>
    <x v="0"/>
    <s v="S/S 2020"/>
    <s v="BABY GIRLS JERSEY"/>
    <s v="£14- £16"/>
    <n v="15"/>
    <x v="2"/>
    <n v="5261"/>
    <s v="5,001-5,500"/>
    <n v="0.88329214978141035"/>
    <n v="8.42045238547805E-2"/>
    <n v="45998.853205987034"/>
    <n v="-31655.745277563608"/>
    <n v="14343.107928423426"/>
    <n v="0.31181446772582977"/>
    <n v="4647"/>
    <n v="27"/>
  </r>
  <r>
    <m/>
    <n v="651628"/>
    <s v="Black Floral Tiered Dress"/>
    <s v="Retail + Online"/>
    <x v="3"/>
    <s v="S/S 2020"/>
    <s v="OLDER GIRLS WOVEN DRESSES"/>
    <s v="£13 - £18"/>
    <n v="14"/>
    <x v="2"/>
    <n v="2959"/>
    <s v="2,501-3,000"/>
    <n v="0.74417032781345049"/>
    <n v="0.18418384589388304"/>
    <n v="22630.418917418821"/>
    <n v="-17102.305200000003"/>
    <n v="5528.1137174188189"/>
    <n v="0.24427801083097864"/>
    <n v="2202"/>
    <n v="28"/>
  </r>
  <r>
    <m/>
    <n v="854064"/>
    <s v="Black Tiered Dress"/>
    <s v="Retail + Online"/>
    <x v="3"/>
    <s v="S/S 2020"/>
    <s v="OLDER GIRLS WOVEN DRESSES"/>
    <s v="£18 - £23"/>
    <n v="19"/>
    <x v="4"/>
    <n v="2043"/>
    <s v="2,001-2,500"/>
    <n v="0.81106216348507099"/>
    <n v="0.12922173274596183"/>
    <n v="21541.033966605733"/>
    <n v="-15949.5344"/>
    <n v="5591.499566605733"/>
    <n v="0.25957433497732874"/>
    <n v="1657"/>
    <n v="25"/>
  </r>
  <r>
    <m/>
    <n v="898100"/>
    <s v="Multi 3 Pack Leggings"/>
    <s v="Retail + Online"/>
    <x v="0"/>
    <s v="S/S 2020"/>
    <s v="BABY GIRLS JERSEY"/>
    <s v="£14- £18"/>
    <n v="16"/>
    <x v="4"/>
    <n v="2828"/>
    <s v="2,501-3,000"/>
    <n v="0.7347949080622348"/>
    <n v="0.20438472418670439"/>
    <n v="24859.354945127059"/>
    <n v="-16131.277835999999"/>
    <n v="8728.0771091270599"/>
    <n v="0.35109829391763608"/>
    <n v="2078"/>
    <n v="16"/>
  </r>
  <r>
    <m/>
    <n v="905408"/>
    <s v="White Apple All Over Print Top"/>
    <s v="Retail + Online"/>
    <x v="0"/>
    <s v="A/W 2019"/>
    <s v="BABY GIRLS JERSEY"/>
    <s v="£5- £7"/>
    <n v="6"/>
    <x v="1"/>
    <n v="4151"/>
    <s v="4,001-4,500"/>
    <n v="0.53119730185497471"/>
    <n v="0.20236087689713322"/>
    <n v="9792.540883403979"/>
    <n v="-8464.7005349999999"/>
    <n v="1327.8403484039791"/>
    <n v="0.13559712072832411"/>
    <n v="2205"/>
    <n v="41"/>
  </r>
  <r>
    <m/>
    <n v="949727"/>
    <s v="Black Corsage Dress "/>
    <s v="Retail + Online"/>
    <x v="3"/>
    <s v="A/W 2019"/>
    <s v="BABY GIRLS WOVEN DRESSES"/>
    <s v="£14 - £16"/>
    <n v="15"/>
    <x v="2"/>
    <n v="2961"/>
    <s v="2,501-3,000"/>
    <n v="0.72205336035123269"/>
    <n v="0"/>
    <n v="20406.282766539047"/>
    <n v="-17650.05"/>
    <n v="2756.2327665390476"/>
    <n v="0.13506785131187865"/>
    <n v="2138"/>
    <n v="46"/>
  </r>
  <r>
    <m/>
    <n v="974603"/>
    <s v="Animal Print Tiered Dress"/>
    <s v="Retail + Online"/>
    <x v="3"/>
    <s v="S/S 2020"/>
    <s v="OLDER GIRLS WOVEN DRESSES"/>
    <s v="£15 - £20"/>
    <n v="16"/>
    <x v="4"/>
    <n v="2098"/>
    <s v="2,001-2,500"/>
    <n v="0.67445185891325066"/>
    <n v="0.24499523355576747"/>
    <n v="17487.020465019348"/>
    <n v="-14745.326959999999"/>
    <n v="2741.6935050193497"/>
    <n v="0.15678448541326828"/>
    <n v="1414.9999999999998"/>
    <n v="28"/>
  </r>
  <r>
    <m/>
    <m/>
    <m/>
    <m/>
    <x v="7"/>
    <m/>
    <m/>
    <m/>
    <m/>
    <x v="7"/>
    <m/>
    <m/>
    <m/>
    <m/>
    <m/>
    <m/>
    <m/>
    <m/>
    <m/>
    <m/>
  </r>
  <r>
    <m/>
    <m/>
    <m/>
    <m/>
    <x v="7"/>
    <m/>
    <m/>
    <m/>
    <m/>
    <x v="7"/>
    <m/>
    <m/>
    <m/>
    <m/>
    <m/>
    <m/>
    <m/>
    <m/>
    <m/>
    <m/>
  </r>
  <r>
    <m/>
    <s v="Total items:"/>
    <n v="121"/>
    <m/>
    <x v="7"/>
    <m/>
    <m/>
    <m/>
    <m/>
    <x v="7"/>
    <n v="309338"/>
    <m/>
    <m/>
    <m/>
    <n v="2011563.815041404"/>
    <n v="-1541320.8633932201"/>
    <n v="470242.95164818381"/>
    <n v="0.23376984022677144"/>
    <n v="219126"/>
    <m/>
  </r>
  <r>
    <m/>
    <m/>
    <m/>
    <m/>
    <x v="7"/>
    <m/>
    <m/>
    <m/>
    <m/>
    <x v="7"/>
    <m/>
    <m/>
    <m/>
    <m/>
    <m/>
    <m/>
    <m/>
    <m/>
    <m/>
    <m/>
  </r>
  <r>
    <m/>
    <m/>
    <m/>
    <m/>
    <x v="7"/>
    <m/>
    <m/>
    <m/>
    <m/>
    <x v="7"/>
    <m/>
    <m/>
    <m/>
    <m/>
    <m/>
    <m/>
    <m/>
    <m/>
    <m/>
    <m/>
  </r>
  <r>
    <m/>
    <m/>
    <m/>
    <m/>
    <x v="7"/>
    <m/>
    <m/>
    <m/>
    <m/>
    <x v="7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Y5:BD56" firstHeaderRow="0" firstDataRow="1" firstDataCol="1"/>
  <pivotFields count="20">
    <pivotField showAll="0"/>
    <pivotField showAll="0"/>
    <pivotField dataField="1" showAll="0"/>
    <pivotField showAll="0"/>
    <pivotField axis="axisRow" showAll="0">
      <items count="9">
        <item x="0"/>
        <item x="2"/>
        <item x="1"/>
        <item x="3"/>
        <item x="4"/>
        <item x="5"/>
        <item x="6"/>
        <item x="7"/>
        <item t="default"/>
      </items>
    </pivotField>
    <pivotField showAll="0" defaultSubtotal="0"/>
    <pivotField showAll="0"/>
    <pivotField showAll="0"/>
    <pivotField numFmtId="169" showAll="0" defaultSubtotal="0"/>
    <pivotField showAll="0"/>
    <pivotField dataField="1" numFmtId="164" showAll="0"/>
    <pivotField axis="axisRow" showAll="0">
      <items count="14">
        <item x="1"/>
        <item x="2"/>
        <item x="0"/>
        <item x="3"/>
        <item x="5"/>
        <item x="4"/>
        <item x="9"/>
        <item x="6"/>
        <item x="8"/>
        <item x="7"/>
        <item x="10"/>
        <item x="11"/>
        <item h="1" x="12"/>
        <item t="default"/>
      </items>
    </pivotField>
    <pivotField numFmtId="166" showAll="0"/>
    <pivotField numFmtId="166" showAll="0"/>
    <pivotField dataField="1" numFmtId="164" showAll="0"/>
    <pivotField dataField="1" numFmtId="164" showAll="0"/>
    <pivotField dataField="1" numFmtId="37" showAll="0" defaultSubtotal="0"/>
    <pivotField numFmtId="10" showAll="0" defaultSubtotal="0"/>
    <pivotField numFmtId="164" showAll="0"/>
    <pivotField showAll="0"/>
  </pivotFields>
  <rowFields count="2">
    <field x="11"/>
    <field x="4"/>
  </rowFields>
  <rowItems count="51">
    <i>
      <x/>
    </i>
    <i r="1">
      <x/>
    </i>
    <i r="1">
      <x v="1"/>
    </i>
    <i r="1">
      <x v="2"/>
    </i>
    <i r="1">
      <x v="3"/>
    </i>
    <i r="1">
      <x v="5"/>
    </i>
    <i>
      <x v="1"/>
    </i>
    <i r="1">
      <x/>
    </i>
    <i r="1">
      <x v="2"/>
    </i>
    <i r="1">
      <x v="3"/>
    </i>
    <i r="1">
      <x v="5"/>
    </i>
    <i>
      <x v="2"/>
    </i>
    <i r="1">
      <x/>
    </i>
    <i r="1">
      <x v="2"/>
    </i>
    <i r="1">
      <x v="3"/>
    </i>
    <i>
      <x v="3"/>
    </i>
    <i r="1">
      <x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2"/>
    </i>
    <i r="1">
      <x v="3"/>
    </i>
    <i>
      <x v="6"/>
    </i>
    <i r="1">
      <x v="2"/>
    </i>
    <i>
      <x v="7"/>
    </i>
    <i r="1">
      <x/>
    </i>
    <i r="1">
      <x v="2"/>
    </i>
    <i r="1">
      <x v="3"/>
    </i>
    <i r="1">
      <x v="4"/>
    </i>
    <i>
      <x v="8"/>
    </i>
    <i r="1">
      <x/>
    </i>
    <i r="1">
      <x v="3"/>
    </i>
    <i>
      <x v="9"/>
    </i>
    <i r="1">
      <x/>
    </i>
    <i r="1">
      <x v="2"/>
    </i>
    <i r="1">
      <x v="3"/>
    </i>
    <i r="1">
      <x v="4"/>
    </i>
    <i r="1">
      <x v="6"/>
    </i>
    <i>
      <x v="10"/>
    </i>
    <i r="1">
      <x/>
    </i>
    <i>
      <x v="11"/>
    </i>
    <i r="1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Desc" fld="2" subtotal="count" baseField="0" baseItem="0"/>
    <dataField name="Sum of Qty" fld="10" baseField="5" baseItem="0" numFmtId="3"/>
    <dataField name="Sum of Comm'n" fld="14" baseField="5" baseItem="0" numFmtId="3"/>
    <dataField name="Sum of Cost" fld="15" baseField="5" baseItem="0" numFmtId="164"/>
    <dataField name="Sum of Gross Margin" fld="16" baseField="0" baseItem="0" numFmtId="164"/>
  </dataFields>
  <formats count="1">
    <format dxfId="3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Q5:AV51" firstHeaderRow="0" firstDataRow="1" firstDataCol="1"/>
  <pivotFields count="20">
    <pivotField showAll="0"/>
    <pivotField showAll="0"/>
    <pivotField dataField="1" showAll="0"/>
    <pivotField showAll="0"/>
    <pivotField axis="axisRow" showAll="0">
      <items count="9">
        <item x="0"/>
        <item x="2"/>
        <item x="1"/>
        <item x="3"/>
        <item x="4"/>
        <item x="5"/>
        <item x="6"/>
        <item h="1" x="7"/>
        <item t="default"/>
      </items>
    </pivotField>
    <pivotField showAll="0" defaultSubtotal="0"/>
    <pivotField showAll="0"/>
    <pivotField showAll="0"/>
    <pivotField numFmtId="169" showAll="0" defaultSubtotal="0"/>
    <pivotField showAll="0"/>
    <pivotField dataField="1" numFmtId="164" showAll="0"/>
    <pivotField axis="axisRow" showAll="0" defaultSubtotal="0">
      <items count="13">
        <item x="1"/>
        <item x="2"/>
        <item x="0"/>
        <item x="3"/>
        <item x="5"/>
        <item x="4"/>
        <item x="9"/>
        <item x="6"/>
        <item x="8"/>
        <item x="7"/>
        <item x="10"/>
        <item x="11"/>
        <item x="12"/>
      </items>
    </pivotField>
    <pivotField numFmtId="166" showAll="0"/>
    <pivotField numFmtId="166" showAll="0"/>
    <pivotField dataField="1" numFmtId="164" showAll="0"/>
    <pivotField dataField="1" numFmtId="164" showAll="0"/>
    <pivotField dataField="1" numFmtId="37" showAll="0" defaultSubtotal="0"/>
    <pivotField numFmtId="10" showAll="0" defaultSubtotal="0"/>
    <pivotField numFmtId="164" showAll="0"/>
    <pivotField showAll="0"/>
  </pivotFields>
  <rowFields count="2">
    <field x="4"/>
    <field x="11"/>
  </rowFields>
  <rowItems count="4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>
      <x v="1"/>
    </i>
    <i r="1">
      <x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1"/>
    </i>
    <i>
      <x v="4"/>
    </i>
    <i r="1">
      <x v="3"/>
    </i>
    <i r="1">
      <x v="7"/>
    </i>
    <i r="1">
      <x v="9"/>
    </i>
    <i>
      <x v="5"/>
    </i>
    <i r="1">
      <x/>
    </i>
    <i r="1">
      <x v="1"/>
    </i>
    <i r="1">
      <x v="3"/>
    </i>
    <i>
      <x v="6"/>
    </i>
    <i r="1"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Desc" fld="2" subtotal="count" baseField="0" baseItem="0"/>
    <dataField name="Sum of Qty" fld="10" baseField="5" baseItem="0" numFmtId="3"/>
    <dataField name="Sum of Comm'n" fld="14" baseField="5" baseItem="0" numFmtId="3"/>
    <dataField name="Sum of Cost" fld="15" baseField="5" baseItem="0" numFmtId="164"/>
    <dataField name="Sum of Gross Margin" fld="16" baseField="0" baseItem="0" numFmtId="164"/>
  </dataFields>
  <formats count="1">
    <format dxfId="4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A5:AF35" firstHeaderRow="0" firstDataRow="1" firstDataCol="1"/>
  <pivotFields count="20">
    <pivotField showAll="0"/>
    <pivotField showAll="0"/>
    <pivotField dataField="1" showAll="0"/>
    <pivotField showAll="0"/>
    <pivotField axis="axisRow" showAll="0">
      <items count="9">
        <item x="0"/>
        <item x="2"/>
        <item x="1"/>
        <item x="3"/>
        <item x="4"/>
        <item x="5"/>
        <item x="6"/>
        <item h="1" x="7"/>
        <item t="default"/>
      </items>
    </pivotField>
    <pivotField showAll="0" defaultSubtotal="0"/>
    <pivotField showAll="0"/>
    <pivotField showAll="0"/>
    <pivotField numFmtId="169" showAll="0" defaultSubtotal="0"/>
    <pivotField axis="axisRow" showAll="0" defaultSubtotal="0">
      <items count="8">
        <item x="0"/>
        <item x="1"/>
        <item x="2"/>
        <item x="4"/>
        <item x="3"/>
        <item x="5"/>
        <item x="6"/>
        <item x="7"/>
      </items>
    </pivotField>
    <pivotField dataField="1" numFmtId="164" showAll="0"/>
    <pivotField showAll="0" defaultSubtotal="0"/>
    <pivotField numFmtId="166" showAll="0"/>
    <pivotField numFmtId="166" showAll="0"/>
    <pivotField dataField="1" numFmtId="164" showAll="0"/>
    <pivotField dataField="1" numFmtId="164" showAll="0"/>
    <pivotField dataField="1" numFmtId="37" showAll="0" defaultSubtotal="0"/>
    <pivotField numFmtId="10" showAll="0" defaultSubtotal="0"/>
    <pivotField numFmtId="164" showAll="0"/>
    <pivotField showAll="0"/>
  </pivotFields>
  <rowFields count="2">
    <field x="4"/>
    <field x="9"/>
  </rowFields>
  <rowItems count="30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1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 r="1">
      <x v="5"/>
    </i>
    <i>
      <x v="4"/>
    </i>
    <i r="1">
      <x v="4"/>
    </i>
    <i r="1">
      <x v="5"/>
    </i>
    <i>
      <x v="5"/>
    </i>
    <i r="1">
      <x v="1"/>
    </i>
    <i r="1">
      <x v="2"/>
    </i>
    <i r="1">
      <x v="3"/>
    </i>
    <i>
      <x v="6"/>
    </i>
    <i r="1"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Desc" fld="2" subtotal="count" baseField="0" baseItem="0"/>
    <dataField name="Sum of Qty" fld="10" baseField="5" baseItem="0" numFmtId="3"/>
    <dataField name="Sum of Comm'n" fld="14" baseField="5" baseItem="0" numFmtId="3"/>
    <dataField name="Sum of Cost" fld="15" baseField="5" baseItem="0" numFmtId="164"/>
    <dataField name="Sum of Gross Margin" fld="16" baseField="0" baseItem="0" numFmtId="164"/>
  </dataFields>
  <formats count="1">
    <format dxfId="5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J4:O37" firstHeaderRow="0" firstDataRow="1" firstDataCol="1"/>
  <pivotFields count="20">
    <pivotField showAll="0"/>
    <pivotField showAll="0"/>
    <pivotField dataField="1" showAll="0"/>
    <pivotField showAll="0"/>
    <pivotField axis="axisRow" showAll="0">
      <items count="9">
        <item x="0"/>
        <item x="2"/>
        <item x="1"/>
        <item x="3"/>
        <item x="4"/>
        <item x="5"/>
        <item x="6"/>
        <item x="7"/>
        <item t="default"/>
      </items>
    </pivotField>
    <pivotField showAll="0" defaultSubtotal="0"/>
    <pivotField axis="axisRow" showAll="0">
      <items count="12">
        <item x="0"/>
        <item x="7"/>
        <item x="3"/>
        <item x="6"/>
        <item x="1"/>
        <item x="2"/>
        <item x="8"/>
        <item x="4"/>
        <item x="5"/>
        <item x="9"/>
        <item h="1" x="10"/>
        <item t="default"/>
      </items>
    </pivotField>
    <pivotField showAll="0"/>
    <pivotField numFmtId="169" showAll="0" defaultSubtotal="0"/>
    <pivotField showAll="0" defaultSubtotal="0"/>
    <pivotField dataField="1" numFmtId="164" showAll="0"/>
    <pivotField showAll="0" defaultSubtotal="0"/>
    <pivotField numFmtId="166" showAll="0"/>
    <pivotField numFmtId="166" showAll="0"/>
    <pivotField dataField="1" numFmtId="164" showAll="0"/>
    <pivotField dataField="1" numFmtId="164" showAll="0"/>
    <pivotField dataField="1" numFmtId="37" showAll="0" defaultSubtotal="0"/>
    <pivotField numFmtId="10" showAll="0" defaultSubtotal="0"/>
    <pivotField numFmtId="164" showAll="0"/>
    <pivotField showAll="0"/>
  </pivotFields>
  <rowFields count="2">
    <field x="6"/>
    <field x="4"/>
  </rowFields>
  <rowItems count="33">
    <i>
      <x/>
    </i>
    <i r="1">
      <x/>
    </i>
    <i r="1">
      <x v="1"/>
    </i>
    <i r="1">
      <x v="2"/>
    </i>
    <i>
      <x v="1"/>
    </i>
    <i r="1">
      <x v="4"/>
    </i>
    <i>
      <x v="2"/>
    </i>
    <i r="1">
      <x/>
    </i>
    <i r="1">
      <x v="2"/>
    </i>
    <i r="1">
      <x v="3"/>
    </i>
    <i>
      <x v="3"/>
    </i>
    <i r="1">
      <x v="2"/>
    </i>
    <i r="1">
      <x v="3"/>
    </i>
    <i>
      <x v="4"/>
    </i>
    <i r="1">
      <x/>
    </i>
    <i r="1">
      <x v="1"/>
    </i>
    <i r="1">
      <x v="2"/>
    </i>
    <i r="1">
      <x v="5"/>
    </i>
    <i>
      <x v="5"/>
    </i>
    <i r="1">
      <x/>
    </i>
    <i>
      <x v="6"/>
    </i>
    <i r="1">
      <x v="4"/>
    </i>
    <i>
      <x v="7"/>
    </i>
    <i r="1">
      <x/>
    </i>
    <i r="1">
      <x v="2"/>
    </i>
    <i r="1">
      <x v="3"/>
    </i>
    <i>
      <x v="8"/>
    </i>
    <i r="1">
      <x v="2"/>
    </i>
    <i r="1">
      <x v="3"/>
    </i>
    <i r="1">
      <x v="5"/>
    </i>
    <i>
      <x v="9"/>
    </i>
    <i r="1"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Desc" fld="2" subtotal="count" baseField="0" baseItem="0"/>
    <dataField name="Sum of Qty" fld="10" baseField="5" baseItem="0" numFmtId="3"/>
    <dataField name="Sum of Comm'n" fld="14" baseField="5" baseItem="0" numFmtId="3"/>
    <dataField name="Sum of Cost" fld="15" baseField="5" baseItem="0" numFmtId="3"/>
    <dataField name="Sum of Gross Margin" fld="16" baseField="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S4:X13" firstHeaderRow="1" firstDataRow="2" firstDataCol="1"/>
  <pivotFields count="20">
    <pivotField showAll="0"/>
    <pivotField showAll="0"/>
    <pivotField showAll="0"/>
    <pivotField showAll="0"/>
    <pivotField axis="axisRow" showAll="0">
      <items count="9">
        <item x="0"/>
        <item x="2"/>
        <item x="1"/>
        <item x="3"/>
        <item x="4"/>
        <item x="5"/>
        <item x="6"/>
        <item h="1" x="7"/>
        <item t="default"/>
      </items>
    </pivotField>
    <pivotField axis="axisCol" showAll="0" defaultSubtotal="0">
      <items count="5">
        <item x="1"/>
        <item x="0"/>
        <item x="2"/>
        <item x="3"/>
        <item x="4"/>
      </items>
    </pivotField>
    <pivotField showAll="0"/>
    <pivotField showAll="0"/>
    <pivotField numFmtId="169" showAll="0" defaultSubtotal="0"/>
    <pivotField showAll="0" defaultSubtotal="0"/>
    <pivotField numFmtId="164" showAll="0"/>
    <pivotField showAll="0" defaultSubtotal="0"/>
    <pivotField numFmtId="166" showAll="0"/>
    <pivotField numFmtId="166" showAll="0"/>
    <pivotField dataField="1" numFmtId="164" showAll="0"/>
    <pivotField numFmtId="164" showAll="0"/>
    <pivotField numFmtId="37" showAll="0" defaultSubtotal="0"/>
    <pivotField numFmtId="10" showAll="0" defaultSubtotal="0"/>
    <pivotField numFmtId="164"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 of Comm'n" fld="14" baseField="0" baseItem="0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0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I5:AN35" firstHeaderRow="0" firstDataRow="1" firstDataCol="1"/>
  <pivotFields count="20">
    <pivotField showAll="0"/>
    <pivotField showAll="0"/>
    <pivotField dataField="1" showAll="0"/>
    <pivotField showAll="0"/>
    <pivotField axis="axisRow" showAll="0">
      <items count="9">
        <item x="0"/>
        <item x="2"/>
        <item x="1"/>
        <item x="3"/>
        <item x="4"/>
        <item x="5"/>
        <item x="6"/>
        <item x="7"/>
        <item t="default"/>
      </items>
    </pivotField>
    <pivotField showAll="0" defaultSubtotal="0"/>
    <pivotField showAll="0"/>
    <pivotField showAll="0"/>
    <pivotField numFmtId="169" showAll="0" defaultSubtotal="0"/>
    <pivotField axis="axisRow" showAll="0">
      <items count="9">
        <item x="0"/>
        <item x="1"/>
        <item x="2"/>
        <item x="4"/>
        <item x="3"/>
        <item x="5"/>
        <item x="6"/>
        <item h="1" x="7"/>
        <item t="default"/>
      </items>
    </pivotField>
    <pivotField dataField="1" numFmtId="164" showAll="0"/>
    <pivotField showAll="0" defaultSubtotal="0"/>
    <pivotField numFmtId="166" showAll="0"/>
    <pivotField numFmtId="166" showAll="0"/>
    <pivotField dataField="1" numFmtId="164" showAll="0"/>
    <pivotField dataField="1" numFmtId="164" showAll="0"/>
    <pivotField dataField="1" numFmtId="37" showAll="0" defaultSubtotal="0"/>
    <pivotField numFmtId="10" showAll="0" defaultSubtotal="0"/>
    <pivotField numFmtId="164" showAll="0"/>
    <pivotField showAll="0"/>
  </pivotFields>
  <rowFields count="2">
    <field x="9"/>
    <field x="4"/>
  </rowFields>
  <rowItems count="30">
    <i>
      <x/>
    </i>
    <i r="1">
      <x/>
    </i>
    <i r="1">
      <x v="2"/>
    </i>
    <i>
      <x v="1"/>
    </i>
    <i r="1">
      <x/>
    </i>
    <i r="1">
      <x v="1"/>
    </i>
    <i r="1">
      <x v="2"/>
    </i>
    <i r="1">
      <x v="3"/>
    </i>
    <i r="1">
      <x v="5"/>
    </i>
    <i>
      <x v="2"/>
    </i>
    <i r="1">
      <x/>
    </i>
    <i r="1">
      <x v="2"/>
    </i>
    <i r="1">
      <x v="3"/>
    </i>
    <i r="1">
      <x v="5"/>
    </i>
    <i>
      <x v="3"/>
    </i>
    <i r="1">
      <x/>
    </i>
    <i r="1">
      <x v="2"/>
    </i>
    <i r="1">
      <x v="3"/>
    </i>
    <i r="1">
      <x v="5"/>
    </i>
    <i>
      <x v="4"/>
    </i>
    <i r="1">
      <x/>
    </i>
    <i r="1">
      <x v="2"/>
    </i>
    <i r="1">
      <x v="3"/>
    </i>
    <i r="1">
      <x v="4"/>
    </i>
    <i>
      <x v="5"/>
    </i>
    <i r="1">
      <x v="3"/>
    </i>
    <i r="1">
      <x v="4"/>
    </i>
    <i>
      <x v="6"/>
    </i>
    <i r="1"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Desc" fld="2" subtotal="count" baseField="0" baseItem="0"/>
    <dataField name="Sum of Qty" fld="10" baseField="5" baseItem="0" numFmtId="3"/>
    <dataField name="Sum of Comm'n" fld="14" baseField="5" baseItem="0" numFmtId="3"/>
    <dataField name="Sum of Cost" fld="15" baseField="5" baseItem="0" numFmtId="164"/>
    <dataField name="Sum of Gross Margin" fld="16" baseField="0" baseItem="0" numFmtId="164"/>
  </dataFields>
  <formats count="1">
    <format dxfId="7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6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S16:X25" firstHeaderRow="1" firstDataRow="2" firstDataCol="1"/>
  <pivotFields count="20">
    <pivotField showAll="0"/>
    <pivotField showAll="0"/>
    <pivotField showAll="0"/>
    <pivotField showAll="0"/>
    <pivotField axis="axisRow" showAll="0">
      <items count="9">
        <item x="0"/>
        <item x="2"/>
        <item x="1"/>
        <item x="3"/>
        <item x="4"/>
        <item x="5"/>
        <item x="6"/>
        <item h="1" x="7"/>
        <item t="default"/>
      </items>
    </pivotField>
    <pivotField axis="axisCol" showAll="0" defaultSubtotal="0">
      <items count="5">
        <item x="1"/>
        <item x="0"/>
        <item x="2"/>
        <item x="3"/>
        <item x="4"/>
      </items>
    </pivotField>
    <pivotField showAll="0"/>
    <pivotField showAll="0"/>
    <pivotField numFmtId="169" showAll="0" defaultSubtotal="0"/>
    <pivotField showAll="0" defaultSubtotal="0"/>
    <pivotField numFmtId="164" showAll="0"/>
    <pivotField showAll="0" defaultSubtotal="0"/>
    <pivotField numFmtId="166" showAll="0"/>
    <pivotField numFmtId="166" showAll="0"/>
    <pivotField numFmtId="164" showAll="0"/>
    <pivotField numFmtId="164" showAll="0"/>
    <pivotField dataField="1" numFmtId="37" showAll="0" defaultSubtotal="0"/>
    <pivotField numFmtId="10" showAll="0" defaultSubtotal="0"/>
    <pivotField numFmtId="164"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 of Gross Margin" fld="16" baseField="0" baseItem="0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4:G34" firstHeaderRow="0" firstDataRow="1" firstDataCol="1"/>
  <pivotFields count="20">
    <pivotField showAll="0"/>
    <pivotField showAll="0"/>
    <pivotField dataField="1" showAll="0"/>
    <pivotField showAll="0"/>
    <pivotField axis="axisRow" showAll="0">
      <items count="9">
        <item x="0"/>
        <item x="2"/>
        <item x="1"/>
        <item x="3"/>
        <item x="4"/>
        <item x="5"/>
        <item x="6"/>
        <item h="1" x="7"/>
        <item t="default"/>
      </items>
    </pivotField>
    <pivotField showAll="0" defaultSubtotal="0"/>
    <pivotField axis="axisRow" showAll="0">
      <items count="12">
        <item x="0"/>
        <item x="7"/>
        <item x="3"/>
        <item x="6"/>
        <item x="1"/>
        <item x="2"/>
        <item x="8"/>
        <item x="4"/>
        <item x="5"/>
        <item x="9"/>
        <item x="10"/>
        <item t="default"/>
      </items>
    </pivotField>
    <pivotField showAll="0"/>
    <pivotField numFmtId="169" showAll="0" defaultSubtotal="0"/>
    <pivotField showAll="0" defaultSubtotal="0"/>
    <pivotField dataField="1" numFmtId="164" showAll="0"/>
    <pivotField showAll="0" defaultSubtotal="0"/>
    <pivotField numFmtId="166" showAll="0"/>
    <pivotField numFmtId="166" showAll="0"/>
    <pivotField dataField="1" numFmtId="164" showAll="0"/>
    <pivotField dataField="1" numFmtId="164" showAll="0"/>
    <pivotField dataField="1" numFmtId="37" showAll="0" defaultSubtotal="0"/>
    <pivotField numFmtId="10" showAll="0" defaultSubtotal="0"/>
    <pivotField numFmtId="164" showAll="0"/>
    <pivotField showAll="0"/>
  </pivotFields>
  <rowFields count="2">
    <field x="4"/>
    <field x="6"/>
  </rowFields>
  <rowItems count="30">
    <i>
      <x/>
    </i>
    <i r="1">
      <x/>
    </i>
    <i r="1">
      <x v="2"/>
    </i>
    <i r="1">
      <x v="4"/>
    </i>
    <i r="1">
      <x v="5"/>
    </i>
    <i r="1">
      <x v="7"/>
    </i>
    <i>
      <x v="1"/>
    </i>
    <i r="1">
      <x/>
    </i>
    <i r="1">
      <x v="4"/>
    </i>
    <i>
      <x v="2"/>
    </i>
    <i r="1">
      <x/>
    </i>
    <i r="1">
      <x v="2"/>
    </i>
    <i r="1">
      <x v="3"/>
    </i>
    <i r="1">
      <x v="4"/>
    </i>
    <i r="1">
      <x v="7"/>
    </i>
    <i r="1">
      <x v="8"/>
    </i>
    <i>
      <x v="3"/>
    </i>
    <i r="1">
      <x v="2"/>
    </i>
    <i r="1">
      <x v="3"/>
    </i>
    <i r="1">
      <x v="7"/>
    </i>
    <i r="1">
      <x v="8"/>
    </i>
    <i>
      <x v="4"/>
    </i>
    <i r="1">
      <x v="1"/>
    </i>
    <i r="1">
      <x v="6"/>
    </i>
    <i>
      <x v="5"/>
    </i>
    <i r="1">
      <x v="4"/>
    </i>
    <i r="1">
      <x v="8"/>
    </i>
    <i>
      <x v="6"/>
    </i>
    <i r="1"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Desc" fld="2" subtotal="count" baseField="0" baseItem="0"/>
    <dataField name="Sum of Qty" fld="10" baseField="5" baseItem="0" numFmtId="3"/>
    <dataField name="Sum of Comm'n" fld="14" baseField="5" baseItem="0" numFmtId="41"/>
    <dataField name="Sum of Cost" fld="15" baseField="5" baseItem="0" numFmtId="41"/>
    <dataField name="Sum of Gross Margin" fld="16" baseField="4" baseItem="3" numFmtId="41"/>
  </dataFields>
  <formats count="2">
    <format dxfId="10">
      <pivotArea outline="0" collapsedLevelsAreSubtotals="1" fieldPosition="0">
        <references count="1">
          <reference field="4294967294" count="3" selected="0">
            <x v="2"/>
            <x v="3"/>
            <x v="4"/>
          </reference>
        </references>
      </pivotArea>
    </format>
    <format dxfId="9">
      <pivotArea dataOnly="0" labelOnly="1" outline="0" fieldPosition="0">
        <references count="1">
          <reference field="4294967294" count="3"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2:I7"/>
  <sheetViews>
    <sheetView tabSelected="1" workbookViewId="0"/>
  </sheetViews>
  <sheetFormatPr defaultRowHeight="15" x14ac:dyDescent="0.25"/>
  <cols>
    <col min="1" max="1" width="3.5703125" style="1" customWidth="1"/>
    <col min="2" max="2" width="27.28515625" style="1" customWidth="1"/>
    <col min="3" max="5" width="10.7109375" style="1" customWidth="1"/>
    <col min="6" max="6" width="11.42578125" style="1" customWidth="1"/>
    <col min="7" max="7" width="10.7109375" style="1" customWidth="1"/>
    <col min="8" max="8" width="12" style="1" customWidth="1"/>
    <col min="9" max="9" width="13.7109375" style="1" customWidth="1"/>
    <col min="10" max="16384" width="9.140625" style="1"/>
  </cols>
  <sheetData>
    <row r="2" spans="2:9" x14ac:dyDescent="0.25">
      <c r="B2" s="4" t="s">
        <v>88</v>
      </c>
    </row>
    <row r="3" spans="2:9" x14ac:dyDescent="0.25">
      <c r="B3" s="4" t="s">
        <v>91</v>
      </c>
    </row>
    <row r="5" spans="2:9" ht="30.75" thickBot="1" x14ac:dyDescent="0.3">
      <c r="B5" s="9"/>
      <c r="C5" s="9" t="s">
        <v>13</v>
      </c>
      <c r="D5" s="9" t="s">
        <v>5</v>
      </c>
      <c r="E5" s="9" t="s">
        <v>7</v>
      </c>
      <c r="F5" s="9" t="s">
        <v>8</v>
      </c>
      <c r="G5" s="9" t="s">
        <v>58</v>
      </c>
      <c r="H5" s="9" t="s">
        <v>59</v>
      </c>
      <c r="I5" s="9" t="s">
        <v>48</v>
      </c>
    </row>
    <row r="6" spans="2:9" ht="15.75" thickTop="1" x14ac:dyDescent="0.25">
      <c r="B6" s="12" t="s">
        <v>12</v>
      </c>
      <c r="C6" s="13">
        <v>0</v>
      </c>
      <c r="D6" s="14">
        <v>0</v>
      </c>
      <c r="E6" s="14">
        <v>0</v>
      </c>
      <c r="F6" s="19">
        <v>0</v>
      </c>
      <c r="G6" s="15">
        <v>0</v>
      </c>
      <c r="H6" s="20">
        <v>0</v>
      </c>
    </row>
    <row r="7" spans="2:9" x14ac:dyDescent="0.25">
      <c r="B7" s="16"/>
      <c r="C7" s="16"/>
      <c r="D7" s="17"/>
      <c r="E7" s="17"/>
      <c r="F7" s="19"/>
      <c r="G7" s="17"/>
      <c r="H7" s="21"/>
    </row>
  </sheetData>
  <sortState ref="B22:H30">
    <sortCondition ref="F22:F30"/>
  </sortState>
  <pageMargins left="0.7" right="0.7" top="0.75" bottom="0.75" header="0.3" footer="0.3"/>
  <pageSetup paperSize="9" scale="8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2:Q6"/>
  <sheetViews>
    <sheetView zoomScaleNormal="100" workbookViewId="0">
      <pane ySplit="5" topLeftCell="A6" activePane="bottomLeft" state="frozenSplit"/>
      <selection activeCell="H32" sqref="H32"/>
      <selection pane="bottomLeft"/>
    </sheetView>
  </sheetViews>
  <sheetFormatPr defaultRowHeight="15" x14ac:dyDescent="0.25"/>
  <cols>
    <col min="1" max="1" width="9.140625" style="1"/>
    <col min="2" max="2" width="31.5703125" style="1" bestFit="1" customWidth="1"/>
    <col min="3" max="5" width="10.7109375" style="1" customWidth="1"/>
    <col min="6" max="6" width="12.5703125" style="1" customWidth="1"/>
    <col min="7" max="8" width="10.7109375" style="1" customWidth="1"/>
    <col min="9" max="9" width="9.140625" style="1"/>
    <col min="10" max="10" width="27.85546875" style="1" bestFit="1" customWidth="1"/>
    <col min="11" max="13" width="10.7109375" style="1" customWidth="1"/>
    <col min="14" max="14" width="11.85546875" style="1" customWidth="1"/>
    <col min="15" max="16" width="10.7109375" style="1" customWidth="1"/>
    <col min="17" max="16384" width="9.140625" style="1"/>
  </cols>
  <sheetData>
    <row r="2" spans="2:17" x14ac:dyDescent="0.25">
      <c r="B2" s="4" t="str">
        <f>Summary!$B$2</f>
        <v>NS LED CWR Summary - Phases 1 to 8</v>
      </c>
      <c r="J2" s="4" t="str">
        <f>Summary!$B$2</f>
        <v>NS LED CWR Summary - Phases 1 to 8</v>
      </c>
    </row>
    <row r="3" spans="2:17" x14ac:dyDescent="0.25">
      <c r="B3" s="4" t="s">
        <v>45</v>
      </c>
      <c r="J3" s="4" t="s">
        <v>47</v>
      </c>
    </row>
    <row r="4" spans="2:17" x14ac:dyDescent="0.25">
      <c r="C4" s="4"/>
      <c r="N4" s="2"/>
    </row>
    <row r="5" spans="2:17" ht="30.75" thickBot="1" x14ac:dyDescent="0.3">
      <c r="B5" s="6"/>
      <c r="C5" s="9" t="s">
        <v>46</v>
      </c>
      <c r="D5" s="9" t="s">
        <v>41</v>
      </c>
      <c r="E5" s="9" t="s">
        <v>7</v>
      </c>
      <c r="F5" s="9" t="s">
        <v>8</v>
      </c>
      <c r="G5" s="9" t="s">
        <v>58</v>
      </c>
      <c r="H5" s="9" t="s">
        <v>59</v>
      </c>
      <c r="J5" s="6"/>
      <c r="K5" s="9" t="s">
        <v>46</v>
      </c>
      <c r="L5" s="9" t="s">
        <v>41</v>
      </c>
      <c r="M5" s="9" t="s">
        <v>7</v>
      </c>
      <c r="N5" s="56" t="s">
        <v>8</v>
      </c>
      <c r="O5" s="9" t="s">
        <v>58</v>
      </c>
      <c r="P5" s="9" t="s">
        <v>59</v>
      </c>
      <c r="Q5" s="9" t="s">
        <v>48</v>
      </c>
    </row>
    <row r="6" spans="2:17" ht="15.75" thickTop="1" x14ac:dyDescent="0.25"/>
  </sheetData>
  <pageMargins left="0.7" right="0.7" top="0.75" bottom="0.75" header="0.3" footer="0.3"/>
  <pageSetup paperSize="8" scale="8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2:C4"/>
  <sheetViews>
    <sheetView zoomScaleNormal="100" workbookViewId="0"/>
  </sheetViews>
  <sheetFormatPr defaultRowHeight="15" x14ac:dyDescent="0.25"/>
  <cols>
    <col min="1" max="1" width="4.42578125" style="1" customWidth="1"/>
    <col min="2" max="2" width="17.5703125" style="1" customWidth="1"/>
    <col min="3" max="5" width="10.7109375" style="1" customWidth="1"/>
    <col min="6" max="6" width="12.5703125" style="1" customWidth="1"/>
    <col min="7" max="7" width="10.7109375" style="1" customWidth="1"/>
    <col min="8" max="16384" width="9.140625" style="1"/>
  </cols>
  <sheetData>
    <row r="2" spans="2:3" x14ac:dyDescent="0.25">
      <c r="B2" s="4" t="str">
        <f>Summary!$B$2</f>
        <v>NS LED CWR Summary - Phases 1 to 8</v>
      </c>
    </row>
    <row r="3" spans="2:3" x14ac:dyDescent="0.25">
      <c r="B3" s="4" t="s">
        <v>56</v>
      </c>
    </row>
    <row r="4" spans="2:3" x14ac:dyDescent="0.25">
      <c r="C4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2:P6"/>
  <sheetViews>
    <sheetView zoomScaleNormal="100" workbookViewId="0">
      <pane ySplit="5" topLeftCell="A6" activePane="bottomLeft" state="frozenSplit"/>
      <selection activeCell="H32" sqref="H32"/>
      <selection pane="bottomLeft"/>
    </sheetView>
  </sheetViews>
  <sheetFormatPr defaultRowHeight="15" x14ac:dyDescent="0.25"/>
  <cols>
    <col min="1" max="1" width="6" style="1" customWidth="1"/>
    <col min="2" max="2" width="12.42578125" style="1" customWidth="1"/>
    <col min="3" max="5" width="10.7109375" style="1" customWidth="1"/>
    <col min="6" max="6" width="12.5703125" style="1" customWidth="1"/>
    <col min="7" max="8" width="10.7109375" style="1" customWidth="1"/>
    <col min="9" max="9" width="9.140625" style="1"/>
    <col min="10" max="10" width="13.5703125" style="1" customWidth="1"/>
    <col min="11" max="13" width="10.7109375" style="1" customWidth="1"/>
    <col min="14" max="14" width="11.85546875" style="1" customWidth="1"/>
    <col min="15" max="16" width="10.7109375" style="1" customWidth="1"/>
    <col min="17" max="16384" width="9.140625" style="1"/>
  </cols>
  <sheetData>
    <row r="2" spans="2:16" x14ac:dyDescent="0.25">
      <c r="B2" s="4" t="str">
        <f>Summary!$B$2</f>
        <v>NS LED CWR Summary - Phases 1 to 8</v>
      </c>
      <c r="J2" s="4" t="str">
        <f>Summary!$B$2</f>
        <v>NS LED CWR Summary - Phases 1 to 8</v>
      </c>
    </row>
    <row r="3" spans="2:16" x14ac:dyDescent="0.25">
      <c r="B3" s="4" t="s">
        <v>68</v>
      </c>
      <c r="J3" s="4" t="s">
        <v>69</v>
      </c>
    </row>
    <row r="4" spans="2:16" x14ac:dyDescent="0.25">
      <c r="C4" s="4"/>
    </row>
    <row r="5" spans="2:16" ht="30.75" thickBot="1" x14ac:dyDescent="0.3">
      <c r="B5" s="6"/>
      <c r="C5" s="9" t="s">
        <v>46</v>
      </c>
      <c r="D5" s="9" t="s">
        <v>41</v>
      </c>
      <c r="E5" s="9" t="s">
        <v>7</v>
      </c>
      <c r="F5" s="9" t="s">
        <v>8</v>
      </c>
      <c r="G5" s="9" t="s">
        <v>58</v>
      </c>
      <c r="H5" s="9" t="s">
        <v>59</v>
      </c>
      <c r="J5" s="6"/>
      <c r="K5" s="9" t="s">
        <v>46</v>
      </c>
      <c r="L5" s="9" t="s">
        <v>41</v>
      </c>
      <c r="M5" s="9" t="s">
        <v>7</v>
      </c>
      <c r="N5" s="9" t="s">
        <v>8</v>
      </c>
      <c r="O5" s="9" t="s">
        <v>58</v>
      </c>
      <c r="P5" s="9" t="s">
        <v>59</v>
      </c>
    </row>
    <row r="6" spans="2:16" ht="15.75" thickTop="1" x14ac:dyDescent="0.25"/>
  </sheetData>
  <pageMargins left="0.7" right="0.7" top="0.75" bottom="0.75" header="0.3" footer="0.3"/>
  <pageSetup paperSize="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2:P6"/>
  <sheetViews>
    <sheetView zoomScaleNormal="100" workbookViewId="0">
      <pane ySplit="5" topLeftCell="A6" activePane="bottomLeft" state="frozenSplit"/>
      <selection activeCell="H32" sqref="H32"/>
      <selection pane="bottomLeft"/>
    </sheetView>
  </sheetViews>
  <sheetFormatPr defaultRowHeight="15" x14ac:dyDescent="0.25"/>
  <cols>
    <col min="1" max="1" width="6" style="1" customWidth="1"/>
    <col min="2" max="2" width="12.42578125" style="1" customWidth="1"/>
    <col min="3" max="5" width="10.7109375" style="1" customWidth="1"/>
    <col min="6" max="6" width="12.5703125" style="1" customWidth="1"/>
    <col min="7" max="8" width="10.7109375" style="1" customWidth="1"/>
    <col min="9" max="9" width="9.140625" style="1"/>
    <col min="10" max="10" width="12.7109375" style="1" customWidth="1"/>
    <col min="11" max="13" width="10.7109375" style="1" customWidth="1"/>
    <col min="14" max="14" width="11.85546875" style="1" customWidth="1"/>
    <col min="15" max="16" width="10.7109375" style="1" customWidth="1"/>
    <col min="17" max="16384" width="9.140625" style="1"/>
  </cols>
  <sheetData>
    <row r="2" spans="2:16" x14ac:dyDescent="0.25">
      <c r="B2" s="4" t="str">
        <f>Summary!$B$2</f>
        <v>NS LED CWR Summary - Phases 1 to 8</v>
      </c>
      <c r="J2" s="4" t="str">
        <f>Summary!$B$2</f>
        <v>NS LED CWR Summary - Phases 1 to 8</v>
      </c>
    </row>
    <row r="3" spans="2:16" x14ac:dyDescent="0.25">
      <c r="B3" s="4" t="s">
        <v>72</v>
      </c>
      <c r="J3" s="4" t="s">
        <v>73</v>
      </c>
    </row>
    <row r="4" spans="2:16" x14ac:dyDescent="0.25">
      <c r="C4" s="4"/>
    </row>
    <row r="5" spans="2:16" ht="30.75" thickBot="1" x14ac:dyDescent="0.3">
      <c r="B5" s="6"/>
      <c r="C5" s="9" t="s">
        <v>46</v>
      </c>
      <c r="D5" s="9" t="s">
        <v>41</v>
      </c>
      <c r="E5" s="9" t="s">
        <v>7</v>
      </c>
      <c r="F5" s="9" t="s">
        <v>8</v>
      </c>
      <c r="G5" s="9" t="s">
        <v>58</v>
      </c>
      <c r="H5" s="9" t="s">
        <v>59</v>
      </c>
      <c r="J5" s="6"/>
      <c r="K5" s="9" t="s">
        <v>46</v>
      </c>
      <c r="L5" s="9" t="s">
        <v>41</v>
      </c>
      <c r="M5" s="9" t="s">
        <v>7</v>
      </c>
      <c r="N5" s="9" t="s">
        <v>8</v>
      </c>
      <c r="O5" s="9" t="s">
        <v>58</v>
      </c>
      <c r="P5" s="9" t="s">
        <v>59</v>
      </c>
    </row>
    <row r="6" spans="2:16" ht="15.75" thickTop="1" x14ac:dyDescent="0.25"/>
  </sheetData>
  <pageMargins left="0.7" right="0.7" top="0.75" bottom="0.75" header="0.3" footer="0.3"/>
  <pageSetup paperSize="8" scale="8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B1:V6"/>
  <sheetViews>
    <sheetView zoomScale="90" zoomScaleNormal="90" workbookViewId="0">
      <pane ySplit="5" topLeftCell="A6" activePane="bottomLeft" state="frozenSplit"/>
      <selection activeCell="H32" sqref="H32"/>
      <selection pane="bottomLeft"/>
    </sheetView>
  </sheetViews>
  <sheetFormatPr defaultRowHeight="15" x14ac:dyDescent="0.25"/>
  <cols>
    <col min="1" max="1" width="3.5703125" style="1" customWidth="1"/>
    <col min="2" max="3" width="10.7109375" style="1" customWidth="1"/>
    <col min="4" max="4" width="37.7109375" style="1" customWidth="1"/>
    <col min="5" max="5" width="20.140625" style="1" bestFit="1" customWidth="1"/>
    <col min="6" max="7" width="10.7109375" style="1" customWidth="1"/>
    <col min="8" max="8" width="27.85546875" style="1" bestFit="1" customWidth="1"/>
    <col min="9" max="9" width="10.7109375" style="1" customWidth="1"/>
    <col min="10" max="11" width="10.42578125" style="1" customWidth="1"/>
    <col min="12" max="12" width="10.5703125" style="2" customWidth="1"/>
    <col min="13" max="13" width="13.5703125" style="2" customWidth="1"/>
    <col min="14" max="16" width="10.7109375" style="2" customWidth="1"/>
    <col min="17" max="17" width="14.42578125" style="3" customWidth="1"/>
    <col min="18" max="18" width="10.7109375" style="1" customWidth="1"/>
    <col min="19" max="19" width="10.7109375" style="57" customWidth="1"/>
    <col min="20" max="20" width="11.140625" style="1" customWidth="1"/>
    <col min="21" max="21" width="11" style="1" customWidth="1"/>
    <col min="22" max="22" width="11" style="1" hidden="1" customWidth="1"/>
    <col min="23" max="16384" width="9.140625" style="1"/>
  </cols>
  <sheetData>
    <row r="1" spans="2:22" ht="18.75" customHeight="1" x14ac:dyDescent="0.25"/>
    <row r="2" spans="2:22" ht="18.75" x14ac:dyDescent="0.3">
      <c r="B2" s="4" t="str">
        <f>Summary!$B$2</f>
        <v>NS LED CWR Summary - Phases 1 to 8</v>
      </c>
      <c r="C2" s="5"/>
    </row>
    <row r="3" spans="2:22" x14ac:dyDescent="0.25">
      <c r="B3" s="4" t="str">
        <f>Summary!B3</f>
        <v>as of 2020 Week 35</v>
      </c>
    </row>
    <row r="4" spans="2:22" x14ac:dyDescent="0.25">
      <c r="B4" s="4" t="s">
        <v>0</v>
      </c>
    </row>
    <row r="5" spans="2:22" s="54" customFormat="1" ht="30.75" thickBot="1" x14ac:dyDescent="0.3">
      <c r="B5" s="7" t="s">
        <v>1</v>
      </c>
      <c r="C5" s="7" t="s">
        <v>2</v>
      </c>
      <c r="D5" s="7" t="s">
        <v>3</v>
      </c>
      <c r="E5" s="8" t="s">
        <v>4</v>
      </c>
      <c r="F5" s="8" t="s">
        <v>16</v>
      </c>
      <c r="G5" s="8" t="s">
        <v>49</v>
      </c>
      <c r="H5" s="8" t="s">
        <v>17</v>
      </c>
      <c r="I5" s="23" t="s">
        <v>18</v>
      </c>
      <c r="J5" s="23" t="s">
        <v>60</v>
      </c>
      <c r="K5" s="23" t="s">
        <v>67</v>
      </c>
      <c r="L5" s="8" t="s">
        <v>5</v>
      </c>
      <c r="M5" s="8" t="s">
        <v>71</v>
      </c>
      <c r="N5" s="8" t="s">
        <v>6</v>
      </c>
      <c r="O5" s="8" t="s">
        <v>19</v>
      </c>
      <c r="P5" s="8" t="s">
        <v>7</v>
      </c>
      <c r="Q5" s="8" t="s">
        <v>8</v>
      </c>
      <c r="R5" s="53" t="s">
        <v>58</v>
      </c>
      <c r="S5" s="58" t="s">
        <v>59</v>
      </c>
      <c r="T5" s="8" t="s">
        <v>20</v>
      </c>
      <c r="U5" s="8" t="s">
        <v>21</v>
      </c>
      <c r="V5" s="8" t="s">
        <v>96</v>
      </c>
    </row>
    <row r="6" spans="2:22" ht="15.75" thickTop="1" x14ac:dyDescent="0.25"/>
  </sheetData>
  <pageMargins left="0.70866141732283472" right="0.70866141732283472" top="0.74803149606299213" bottom="0.74803149606299213" header="0.31496062992125984" footer="0.31496062992125984"/>
  <pageSetup paperSize="8" scale="69" fitToHeight="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B1:V6"/>
  <sheetViews>
    <sheetView zoomScale="90" zoomScaleNormal="90" workbookViewId="0">
      <pane ySplit="5" topLeftCell="A6" activePane="bottomLeft" state="frozenSplit"/>
      <selection activeCell="H32" sqref="H32"/>
      <selection pane="bottomLeft" activeCell="B62" sqref="B62"/>
    </sheetView>
  </sheetViews>
  <sheetFormatPr defaultRowHeight="15" x14ac:dyDescent="0.25"/>
  <cols>
    <col min="1" max="1" width="19.140625" style="1" customWidth="1"/>
    <col min="2" max="3" width="10.7109375" style="1" customWidth="1"/>
    <col min="4" max="4" width="37.7109375" style="1" customWidth="1"/>
    <col min="5" max="5" width="20.140625" style="1" bestFit="1" customWidth="1"/>
    <col min="6" max="7" width="10.7109375" style="1" customWidth="1"/>
    <col min="8" max="8" width="27.85546875" style="1" bestFit="1" customWidth="1"/>
    <col min="9" max="9" width="10.7109375" style="1" customWidth="1"/>
    <col min="10" max="11" width="10.42578125" style="1" customWidth="1"/>
    <col min="12" max="12" width="10.5703125" style="2" customWidth="1"/>
    <col min="13" max="13" width="13.5703125" style="2" customWidth="1"/>
    <col min="14" max="16" width="10.7109375" style="2" customWidth="1"/>
    <col min="17" max="17" width="14.42578125" style="3" customWidth="1"/>
    <col min="18" max="18" width="10.7109375" style="1" customWidth="1"/>
    <col min="19" max="19" width="10.7109375" style="57" customWidth="1"/>
    <col min="20" max="20" width="11.140625" style="1" customWidth="1"/>
    <col min="21" max="21" width="11" style="1" customWidth="1"/>
    <col min="22" max="22" width="11" style="1" hidden="1" customWidth="1"/>
    <col min="23" max="16384" width="9.140625" style="1"/>
  </cols>
  <sheetData>
    <row r="1" spans="2:22" ht="18.75" customHeight="1" x14ac:dyDescent="0.25"/>
    <row r="2" spans="2:22" ht="18.75" x14ac:dyDescent="0.3">
      <c r="B2" s="4" t="str">
        <f>Summary!$B$2</f>
        <v>NS LED CWR Summary - Phases 1 to 8</v>
      </c>
      <c r="C2" s="5"/>
    </row>
    <row r="3" spans="2:22" x14ac:dyDescent="0.25">
      <c r="B3" s="4" t="str">
        <f>Summary!B3</f>
        <v>as of 2020 Week 35</v>
      </c>
    </row>
    <row r="4" spans="2:22" x14ac:dyDescent="0.25">
      <c r="B4" s="4" t="s">
        <v>0</v>
      </c>
    </row>
    <row r="5" spans="2:22" s="54" customFormat="1" ht="30.75" thickBot="1" x14ac:dyDescent="0.3">
      <c r="B5" s="7" t="s">
        <v>1</v>
      </c>
      <c r="C5" s="7" t="s">
        <v>2</v>
      </c>
      <c r="D5" s="7" t="s">
        <v>3</v>
      </c>
      <c r="E5" s="8" t="s">
        <v>4</v>
      </c>
      <c r="F5" s="8" t="s">
        <v>16</v>
      </c>
      <c r="G5" s="8" t="s">
        <v>49</v>
      </c>
      <c r="H5" s="8" t="s">
        <v>17</v>
      </c>
      <c r="I5" s="23" t="s">
        <v>18</v>
      </c>
      <c r="J5" s="23" t="s">
        <v>60</v>
      </c>
      <c r="K5" s="23" t="s">
        <v>67</v>
      </c>
      <c r="L5" s="8" t="s">
        <v>5</v>
      </c>
      <c r="M5" s="8" t="s">
        <v>71</v>
      </c>
      <c r="N5" s="8" t="s">
        <v>6</v>
      </c>
      <c r="O5" s="8" t="s">
        <v>19</v>
      </c>
      <c r="P5" s="8" t="s">
        <v>7</v>
      </c>
      <c r="Q5" s="8" t="s">
        <v>8</v>
      </c>
      <c r="R5" s="53" t="s">
        <v>58</v>
      </c>
      <c r="S5" s="58" t="s">
        <v>59</v>
      </c>
      <c r="T5" s="8" t="s">
        <v>20</v>
      </c>
      <c r="U5" s="8" t="s">
        <v>21</v>
      </c>
      <c r="V5" s="8" t="s">
        <v>96</v>
      </c>
    </row>
    <row r="6" spans="2:22" ht="15.75" thickTop="1" x14ac:dyDescent="0.25"/>
  </sheetData>
  <pageMargins left="0.70866141732283472" right="0.70866141732283472" top="0.74803149606299213" bottom="0.74803149606299213" header="0.31496062992125984" footer="0.31496062992125984"/>
  <pageSetup paperSize="8" scale="69" fitToHeight="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E56"/>
  <sheetViews>
    <sheetView workbookViewId="0">
      <pane ySplit="4" topLeftCell="A5" activePane="bottomLeft" state="frozenSplit"/>
      <selection pane="bottomLeft" activeCell="AF39" sqref="AF39"/>
    </sheetView>
  </sheetViews>
  <sheetFormatPr defaultRowHeight="15" x14ac:dyDescent="0.25"/>
  <cols>
    <col min="1" max="1" width="6.140625" customWidth="1"/>
    <col min="2" max="2" width="31.5703125" bestFit="1" customWidth="1"/>
    <col min="3" max="3" width="13.28515625" bestFit="1" customWidth="1"/>
    <col min="4" max="4" width="10.7109375" bestFit="1" customWidth="1"/>
    <col min="5" max="5" width="16.5703125" style="55" bestFit="1" customWidth="1"/>
    <col min="6" max="6" width="12.85546875" style="55" bestFit="1" customWidth="1"/>
    <col min="7" max="7" width="21" style="55" customWidth="1"/>
    <col min="10" max="10" width="30" customWidth="1"/>
    <col min="11" max="11" width="13.28515625" bestFit="1" customWidth="1"/>
    <col min="12" max="12" width="10.7109375" bestFit="1" customWidth="1"/>
    <col min="13" max="13" width="15.140625" bestFit="1" customWidth="1"/>
    <col min="14" max="14" width="11.42578125" bestFit="1" customWidth="1"/>
    <col min="15" max="15" width="19.5703125" customWidth="1"/>
    <col min="17" max="17" width="6.7109375" customWidth="1"/>
    <col min="19" max="19" width="19.5703125" customWidth="1"/>
    <col min="20" max="20" width="16.28515625" bestFit="1" customWidth="1"/>
    <col min="21" max="21" width="9" customWidth="1"/>
    <col min="22" max="22" width="9.5703125" customWidth="1"/>
    <col min="23" max="23" width="9" customWidth="1"/>
    <col min="24" max="25" width="11.28515625" customWidth="1"/>
    <col min="27" max="27" width="13.140625" customWidth="1"/>
    <col min="28" max="28" width="13.28515625" customWidth="1"/>
    <col min="29" max="29" width="10.7109375" customWidth="1"/>
    <col min="30" max="30" width="15.140625" customWidth="1"/>
    <col min="31" max="31" width="11.42578125" customWidth="1"/>
    <col min="32" max="32" width="19.5703125" bestFit="1" customWidth="1"/>
    <col min="35" max="35" width="13.140625" customWidth="1"/>
    <col min="36" max="36" width="13.28515625" customWidth="1"/>
    <col min="37" max="37" width="10.7109375" customWidth="1"/>
    <col min="38" max="38" width="15.140625" customWidth="1"/>
    <col min="39" max="39" width="11.42578125" customWidth="1"/>
    <col min="40" max="40" width="19.5703125" bestFit="1" customWidth="1"/>
    <col min="43" max="43" width="14.5703125" customWidth="1"/>
    <col min="44" max="44" width="13.28515625" customWidth="1"/>
    <col min="45" max="45" width="10.7109375" customWidth="1"/>
    <col min="46" max="46" width="15.140625" customWidth="1"/>
    <col min="47" max="47" width="11.42578125" customWidth="1"/>
    <col min="48" max="48" width="19.5703125" bestFit="1" customWidth="1"/>
    <col min="51" max="51" width="13.140625" customWidth="1"/>
    <col min="52" max="52" width="13.28515625" customWidth="1"/>
    <col min="53" max="53" width="10.7109375" customWidth="1"/>
    <col min="54" max="54" width="15.140625" customWidth="1"/>
    <col min="55" max="55" width="11.42578125" customWidth="1"/>
    <col min="56" max="56" width="19.5703125" bestFit="1" customWidth="1"/>
  </cols>
  <sheetData>
    <row r="1" spans="2:57" x14ac:dyDescent="0.25">
      <c r="B1" s="4" t="s">
        <v>89</v>
      </c>
      <c r="J1" t="s">
        <v>90</v>
      </c>
    </row>
    <row r="2" spans="2:57" x14ac:dyDescent="0.25">
      <c r="B2" s="4"/>
      <c r="S2" t="s">
        <v>92</v>
      </c>
      <c r="AA2" s="4" t="s">
        <v>93</v>
      </c>
      <c r="AQ2" s="4" t="s">
        <v>94</v>
      </c>
      <c r="AY2" s="4"/>
    </row>
    <row r="3" spans="2:57" x14ac:dyDescent="0.25">
      <c r="C3" s="4"/>
      <c r="AA3" s="4"/>
      <c r="AQ3" s="4"/>
      <c r="AY3" s="4"/>
    </row>
    <row r="4" spans="2:57" x14ac:dyDescent="0.25">
      <c r="B4" s="24" t="s">
        <v>39</v>
      </c>
      <c r="C4" t="s">
        <v>44</v>
      </c>
      <c r="D4" t="s">
        <v>41</v>
      </c>
      <c r="E4" s="55" t="s">
        <v>42</v>
      </c>
      <c r="F4" s="55" t="s">
        <v>43</v>
      </c>
      <c r="G4" s="55" t="s">
        <v>61</v>
      </c>
      <c r="H4" s="29" t="s">
        <v>9</v>
      </c>
      <c r="J4" s="24" t="s">
        <v>39</v>
      </c>
      <c r="K4" t="s">
        <v>44</v>
      </c>
      <c r="L4" t="s">
        <v>41</v>
      </c>
      <c r="M4" t="s">
        <v>42</v>
      </c>
      <c r="N4" t="s">
        <v>43</v>
      </c>
      <c r="O4" t="s">
        <v>61</v>
      </c>
      <c r="P4" s="29" t="s">
        <v>9</v>
      </c>
      <c r="S4" s="24" t="s">
        <v>42</v>
      </c>
      <c r="T4" s="24" t="s">
        <v>54</v>
      </c>
      <c r="AG4" s="31"/>
      <c r="AO4" s="31"/>
      <c r="AQ4" s="4"/>
      <c r="AY4" s="4"/>
    </row>
    <row r="5" spans="2:57" x14ac:dyDescent="0.25">
      <c r="B5" s="25" t="s">
        <v>22</v>
      </c>
      <c r="C5" s="27">
        <v>52</v>
      </c>
      <c r="D5" s="28">
        <v>144140</v>
      </c>
      <c r="E5" s="55">
        <v>672204.33613907301</v>
      </c>
      <c r="F5" s="55">
        <v>-467499.52330292593</v>
      </c>
      <c r="G5" s="55">
        <v>204704.81283614732</v>
      </c>
      <c r="H5" s="31">
        <f>G5/E5</f>
        <v>0.30452765897332107</v>
      </c>
      <c r="J5" s="25" t="s">
        <v>30</v>
      </c>
      <c r="K5" s="27">
        <v>23</v>
      </c>
      <c r="L5" s="28">
        <v>51228</v>
      </c>
      <c r="M5" s="28">
        <v>190975.21669295488</v>
      </c>
      <c r="N5" s="28">
        <v>-123643.25992107678</v>
      </c>
      <c r="O5" s="27">
        <v>67331.956771878104</v>
      </c>
      <c r="P5" s="31">
        <f>O5/M5</f>
        <v>0.35256908167373735</v>
      </c>
      <c r="S5" s="24" t="s">
        <v>39</v>
      </c>
      <c r="T5" t="s">
        <v>51</v>
      </c>
      <c r="U5" t="s">
        <v>50</v>
      </c>
      <c r="V5" t="s">
        <v>52</v>
      </c>
      <c r="W5" t="s">
        <v>53</v>
      </c>
      <c r="X5" t="s">
        <v>40</v>
      </c>
      <c r="AA5" s="24" t="s">
        <v>39</v>
      </c>
      <c r="AB5" t="s">
        <v>44</v>
      </c>
      <c r="AC5" t="s">
        <v>41</v>
      </c>
      <c r="AD5" t="s">
        <v>42</v>
      </c>
      <c r="AE5" t="s">
        <v>43</v>
      </c>
      <c r="AF5" t="s">
        <v>61</v>
      </c>
      <c r="AG5" s="29" t="s">
        <v>59</v>
      </c>
      <c r="AI5" s="24" t="s">
        <v>39</v>
      </c>
      <c r="AJ5" t="s">
        <v>44</v>
      </c>
      <c r="AK5" t="s">
        <v>41</v>
      </c>
      <c r="AL5" t="s">
        <v>42</v>
      </c>
      <c r="AM5" t="s">
        <v>43</v>
      </c>
      <c r="AN5" t="s">
        <v>61</v>
      </c>
      <c r="AO5" s="29" t="s">
        <v>59</v>
      </c>
      <c r="AQ5" s="24" t="s">
        <v>39</v>
      </c>
      <c r="AR5" t="s">
        <v>44</v>
      </c>
      <c r="AS5" t="s">
        <v>41</v>
      </c>
      <c r="AT5" t="s">
        <v>42</v>
      </c>
      <c r="AU5" t="s">
        <v>43</v>
      </c>
      <c r="AV5" t="s">
        <v>61</v>
      </c>
      <c r="AW5" s="29" t="s">
        <v>59</v>
      </c>
      <c r="AY5" s="24" t="s">
        <v>39</v>
      </c>
      <c r="AZ5" t="s">
        <v>44</v>
      </c>
      <c r="BA5" t="s">
        <v>41</v>
      </c>
      <c r="BB5" t="s">
        <v>42</v>
      </c>
      <c r="BC5" t="s">
        <v>43</v>
      </c>
      <c r="BD5" t="s">
        <v>61</v>
      </c>
      <c r="BE5" s="29" t="s">
        <v>59</v>
      </c>
    </row>
    <row r="6" spans="2:57" x14ac:dyDescent="0.25">
      <c r="B6" s="26" t="s">
        <v>30</v>
      </c>
      <c r="C6" s="27">
        <v>13</v>
      </c>
      <c r="D6" s="28">
        <v>31953</v>
      </c>
      <c r="E6" s="55">
        <v>115318.50131227687</v>
      </c>
      <c r="F6" s="55">
        <v>-67241.201639999999</v>
      </c>
      <c r="G6" s="55">
        <v>48077.299672276888</v>
      </c>
      <c r="H6" s="30">
        <f t="shared" ref="H6:H34" si="0">G6/E6</f>
        <v>0.4169088145022446</v>
      </c>
      <c r="J6" s="26" t="s">
        <v>22</v>
      </c>
      <c r="K6" s="27">
        <v>13</v>
      </c>
      <c r="L6" s="28">
        <v>31953</v>
      </c>
      <c r="M6" s="28">
        <v>115318.50131227687</v>
      </c>
      <c r="N6" s="28">
        <v>-67241.201639999999</v>
      </c>
      <c r="O6" s="27">
        <v>48077.299672276888</v>
      </c>
      <c r="P6" s="30">
        <f t="shared" ref="P6:P37" si="1">O6/M6</f>
        <v>0.4169088145022446</v>
      </c>
      <c r="S6" s="25" t="s">
        <v>22</v>
      </c>
      <c r="T6" s="40">
        <v>61153.155838279199</v>
      </c>
      <c r="U6" s="40">
        <v>154250.69864401742</v>
      </c>
      <c r="V6" s="40">
        <v>164612.53525184238</v>
      </c>
      <c r="W6" s="40">
        <v>292187.94640493428</v>
      </c>
      <c r="X6" s="40">
        <v>672204.33613907325</v>
      </c>
      <c r="AA6" s="25" t="s">
        <v>22</v>
      </c>
      <c r="AB6" s="27">
        <v>52</v>
      </c>
      <c r="AC6" s="28">
        <v>144140</v>
      </c>
      <c r="AD6" s="28">
        <v>672204.33613907325</v>
      </c>
      <c r="AE6" s="40">
        <v>-467499.52330292604</v>
      </c>
      <c r="AF6" s="40">
        <v>204704.81283614726</v>
      </c>
      <c r="AG6" s="31">
        <f>AF6/AD6</f>
        <v>0.3045276589733209</v>
      </c>
      <c r="AI6" s="25" t="s">
        <v>62</v>
      </c>
      <c r="AJ6" s="27">
        <v>10</v>
      </c>
      <c r="AK6" s="28">
        <v>19210</v>
      </c>
      <c r="AL6" s="28">
        <v>55238.327900284537</v>
      </c>
      <c r="AM6" s="40">
        <v>-36417.649472193189</v>
      </c>
      <c r="AN6" s="40">
        <v>18820.678428091342</v>
      </c>
      <c r="AO6" s="31">
        <f>AN6/AL6</f>
        <v>0.34071774334056903</v>
      </c>
      <c r="AQ6" s="25" t="s">
        <v>22</v>
      </c>
      <c r="AR6" s="27">
        <v>52</v>
      </c>
      <c r="AS6" s="28">
        <v>144140</v>
      </c>
      <c r="AT6" s="28">
        <v>672204.33613907313</v>
      </c>
      <c r="AU6" s="40">
        <v>-467499.52330292604</v>
      </c>
      <c r="AV6" s="40">
        <v>204704.81283614732</v>
      </c>
      <c r="AW6" s="31">
        <f>AV6/AT6</f>
        <v>0.30452765897332101</v>
      </c>
      <c r="AY6" s="25" t="s">
        <v>83</v>
      </c>
      <c r="AZ6" s="27">
        <v>8</v>
      </c>
      <c r="BA6" s="28">
        <v>7060</v>
      </c>
      <c r="BB6" s="28">
        <v>41553.912531526606</v>
      </c>
      <c r="BC6" s="40">
        <v>-30133.129339105883</v>
      </c>
      <c r="BD6" s="40">
        <v>11420.783192420724</v>
      </c>
      <c r="BE6" s="31">
        <f>BD6/BB6</f>
        <v>0.2748425478288205</v>
      </c>
    </row>
    <row r="7" spans="2:57" x14ac:dyDescent="0.25">
      <c r="B7" s="26" t="s">
        <v>32</v>
      </c>
      <c r="C7" s="27">
        <v>13</v>
      </c>
      <c r="D7" s="28">
        <v>48809</v>
      </c>
      <c r="E7" s="55">
        <v>238521.96502199306</v>
      </c>
      <c r="F7" s="55">
        <v>-165041.601158926</v>
      </c>
      <c r="G7" s="55">
        <v>73480.36386306709</v>
      </c>
      <c r="H7" s="30">
        <f t="shared" si="0"/>
        <v>0.30806539706434077</v>
      </c>
      <c r="J7" s="26" t="s">
        <v>25</v>
      </c>
      <c r="K7" s="27">
        <v>1</v>
      </c>
      <c r="L7" s="28">
        <v>2889</v>
      </c>
      <c r="M7" s="28">
        <v>13172.338230562205</v>
      </c>
      <c r="N7" s="28">
        <v>-9444.5619000000006</v>
      </c>
      <c r="O7" s="27">
        <v>3727.7763305622047</v>
      </c>
      <c r="P7" s="30">
        <f t="shared" si="1"/>
        <v>0.28300035007551583</v>
      </c>
      <c r="S7" s="25" t="s">
        <v>25</v>
      </c>
      <c r="T7" s="40"/>
      <c r="U7" s="40">
        <v>4032.9495407743261</v>
      </c>
      <c r="V7" s="40">
        <v>13172.338230562205</v>
      </c>
      <c r="W7" s="40"/>
      <c r="X7" s="40">
        <v>17205.287771336531</v>
      </c>
      <c r="AA7" s="26" t="s">
        <v>62</v>
      </c>
      <c r="AB7" s="27">
        <v>8</v>
      </c>
      <c r="AC7" s="28">
        <v>14942</v>
      </c>
      <c r="AD7" s="28">
        <v>43697.89678368828</v>
      </c>
      <c r="AE7" s="40">
        <v>-26366.089759999999</v>
      </c>
      <c r="AF7" s="40">
        <v>17331.807023688281</v>
      </c>
      <c r="AG7" s="31">
        <f t="shared" ref="AG7:AG36" si="2">AF7/AD7</f>
        <v>0.39662794549320196</v>
      </c>
      <c r="AI7" s="26" t="s">
        <v>22</v>
      </c>
      <c r="AJ7" s="27">
        <v>8</v>
      </c>
      <c r="AK7" s="28">
        <v>14942</v>
      </c>
      <c r="AL7" s="28">
        <v>43697.89678368828</v>
      </c>
      <c r="AM7" s="40">
        <v>-26366.089759999999</v>
      </c>
      <c r="AN7" s="40">
        <v>17331.807023688281</v>
      </c>
      <c r="AO7" s="31">
        <f t="shared" ref="AO7:AO35" si="3">AN7/AL7</f>
        <v>0.39662794549320196</v>
      </c>
      <c r="AQ7" s="26" t="s">
        <v>83</v>
      </c>
      <c r="AR7" s="27">
        <v>2</v>
      </c>
      <c r="AS7" s="28">
        <v>1784</v>
      </c>
      <c r="AT7" s="28">
        <v>4744.8511353226359</v>
      </c>
      <c r="AU7" s="40">
        <v>-3203.4019079999998</v>
      </c>
      <c r="AV7" s="40">
        <v>1541.449227322636</v>
      </c>
      <c r="AW7" s="31">
        <f t="shared" ref="AW7:AW52" si="4">AV7/AT7</f>
        <v>0.32486777421686636</v>
      </c>
      <c r="AY7" s="26" t="s">
        <v>22</v>
      </c>
      <c r="AZ7" s="27">
        <v>2</v>
      </c>
      <c r="BA7" s="28">
        <v>1784</v>
      </c>
      <c r="BB7" s="28">
        <v>4744.8511353226359</v>
      </c>
      <c r="BC7" s="40">
        <v>-3203.4019079999998</v>
      </c>
      <c r="BD7" s="40">
        <v>1541.449227322636</v>
      </c>
      <c r="BE7" s="31">
        <f t="shared" ref="BE7:BE56" si="5">BD7/BB7</f>
        <v>0.32486777421686636</v>
      </c>
    </row>
    <row r="8" spans="2:57" x14ac:dyDescent="0.25">
      <c r="B8" s="26" t="s">
        <v>31</v>
      </c>
      <c r="C8" s="27">
        <v>9</v>
      </c>
      <c r="D8" s="28">
        <v>24866</v>
      </c>
      <c r="E8" s="55">
        <v>96829.514147211827</v>
      </c>
      <c r="F8" s="55">
        <v>-75856.296680000014</v>
      </c>
      <c r="G8" s="55">
        <v>20973.217467211827</v>
      </c>
      <c r="H8" s="30">
        <f t="shared" si="0"/>
        <v>0.21659942892335315</v>
      </c>
      <c r="J8" s="26" t="s">
        <v>24</v>
      </c>
      <c r="K8" s="27">
        <v>9</v>
      </c>
      <c r="L8" s="28">
        <v>16386</v>
      </c>
      <c r="M8" s="28">
        <v>62484.377150115812</v>
      </c>
      <c r="N8" s="28">
        <v>-46957.496381076809</v>
      </c>
      <c r="O8" s="27">
        <v>15526.880769038999</v>
      </c>
      <c r="P8" s="30">
        <f t="shared" si="1"/>
        <v>0.24849220680773354</v>
      </c>
      <c r="S8" s="25" t="s">
        <v>24</v>
      </c>
      <c r="T8" s="40">
        <v>9182.1904547148042</v>
      </c>
      <c r="U8" s="40">
        <v>177355.29549552378</v>
      </c>
      <c r="V8" s="40">
        <v>157552.03405269841</v>
      </c>
      <c r="W8" s="40">
        <v>42742.754168441963</v>
      </c>
      <c r="X8" s="40">
        <v>386832.27417137899</v>
      </c>
      <c r="AA8" s="26" t="s">
        <v>63</v>
      </c>
      <c r="AB8" s="27">
        <v>33</v>
      </c>
      <c r="AC8" s="28">
        <v>96686</v>
      </c>
      <c r="AD8" s="28">
        <v>352721.1652913955</v>
      </c>
      <c r="AE8" s="40">
        <v>-253194.04806687045</v>
      </c>
      <c r="AF8" s="40">
        <v>99527.117224525049</v>
      </c>
      <c r="AG8" s="31">
        <f t="shared" si="2"/>
        <v>0.2821693933288697</v>
      </c>
      <c r="AI8" s="26" t="s">
        <v>24</v>
      </c>
      <c r="AJ8" s="27">
        <v>2</v>
      </c>
      <c r="AK8" s="28">
        <v>4268</v>
      </c>
      <c r="AL8" s="28">
        <v>11540.431116596254</v>
      </c>
      <c r="AM8" s="40">
        <v>-10051.559712193191</v>
      </c>
      <c r="AN8" s="40">
        <v>1488.8714044030621</v>
      </c>
      <c r="AO8" s="31">
        <f t="shared" si="3"/>
        <v>0.12901349952706026</v>
      </c>
      <c r="AQ8" s="26" t="s">
        <v>80</v>
      </c>
      <c r="AR8" s="27">
        <v>5</v>
      </c>
      <c r="AS8" s="28">
        <v>5108</v>
      </c>
      <c r="AT8" s="28">
        <v>24825.918739404169</v>
      </c>
      <c r="AU8" s="40">
        <v>-17926.28242</v>
      </c>
      <c r="AV8" s="40">
        <v>6899.6363194041678</v>
      </c>
      <c r="AW8" s="31">
        <f t="shared" si="4"/>
        <v>0.27792068409750065</v>
      </c>
      <c r="AY8" s="26" t="s">
        <v>25</v>
      </c>
      <c r="AZ8" s="27">
        <v>1</v>
      </c>
      <c r="BA8" s="28">
        <v>862</v>
      </c>
      <c r="BB8" s="28">
        <v>4032.9495407743261</v>
      </c>
      <c r="BC8" s="40">
        <v>-3258.8</v>
      </c>
      <c r="BD8" s="40">
        <v>774.14954077432594</v>
      </c>
      <c r="BE8" s="31">
        <f t="shared" si="5"/>
        <v>0.19195616829505119</v>
      </c>
    </row>
    <row r="9" spans="2:57" x14ac:dyDescent="0.25">
      <c r="B9" s="26" t="s">
        <v>36</v>
      </c>
      <c r="C9" s="27">
        <v>3</v>
      </c>
      <c r="D9" s="28">
        <v>5247</v>
      </c>
      <c r="E9" s="55">
        <v>30612.32779632922</v>
      </c>
      <c r="F9" s="55">
        <v>-27520.36</v>
      </c>
      <c r="G9" s="55">
        <v>3091.9677963292215</v>
      </c>
      <c r="H9" s="30">
        <f t="shared" si="0"/>
        <v>0.10100400782654578</v>
      </c>
      <c r="J9" s="25" t="s">
        <v>37</v>
      </c>
      <c r="K9" s="27">
        <v>2</v>
      </c>
      <c r="L9" s="28">
        <v>6312</v>
      </c>
      <c r="M9" s="28">
        <v>73180.611918833747</v>
      </c>
      <c r="N9" s="28">
        <v>-72157.5</v>
      </c>
      <c r="O9" s="27">
        <v>1023.1119188337398</v>
      </c>
      <c r="P9" s="30">
        <f t="shared" si="1"/>
        <v>1.3980641757525832E-2</v>
      </c>
      <c r="S9" s="25" t="s">
        <v>26</v>
      </c>
      <c r="T9" s="40"/>
      <c r="U9" s="40">
        <v>133545.50731369766</v>
      </c>
      <c r="V9" s="40">
        <v>267957.35202815052</v>
      </c>
      <c r="W9" s="40">
        <v>242660.59969467914</v>
      </c>
      <c r="X9" s="40">
        <v>644163.45903652732</v>
      </c>
      <c r="AA9" s="26" t="s">
        <v>64</v>
      </c>
      <c r="AB9" s="27">
        <v>8</v>
      </c>
      <c r="AC9" s="28">
        <v>23630</v>
      </c>
      <c r="AD9" s="28">
        <v>169015.98739604402</v>
      </c>
      <c r="AE9" s="40">
        <v>-123570.09263356359</v>
      </c>
      <c r="AF9" s="40">
        <v>45445.894762480384</v>
      </c>
      <c r="AG9" s="31">
        <f t="shared" si="2"/>
        <v>0.26888518336428147</v>
      </c>
      <c r="AI9" s="25" t="s">
        <v>63</v>
      </c>
      <c r="AJ9" s="27">
        <v>50</v>
      </c>
      <c r="AK9" s="28">
        <v>133118</v>
      </c>
      <c r="AL9" s="28">
        <v>527374.09640584583</v>
      </c>
      <c r="AM9" s="40">
        <v>-376418.99614135642</v>
      </c>
      <c r="AN9" s="40">
        <v>150955.10026448916</v>
      </c>
      <c r="AO9" s="31">
        <f t="shared" si="3"/>
        <v>0.28623912568568821</v>
      </c>
      <c r="AQ9" s="26" t="s">
        <v>75</v>
      </c>
      <c r="AR9" s="27">
        <v>9</v>
      </c>
      <c r="AS9" s="28">
        <v>17690</v>
      </c>
      <c r="AT9" s="28">
        <v>64314.081230197829</v>
      </c>
      <c r="AU9" s="40">
        <v>-42594.728995999998</v>
      </c>
      <c r="AV9" s="40">
        <v>21719.352234197831</v>
      </c>
      <c r="AW9" s="31">
        <f t="shared" si="4"/>
        <v>0.337707572257128</v>
      </c>
      <c r="AY9" s="26" t="s">
        <v>24</v>
      </c>
      <c r="AZ9" s="27">
        <v>2</v>
      </c>
      <c r="BA9" s="28">
        <v>1875</v>
      </c>
      <c r="BB9" s="28">
        <v>8239.2670794738406</v>
      </c>
      <c r="BC9" s="40">
        <v>-5489.6399999999994</v>
      </c>
      <c r="BD9" s="40">
        <v>2749.6270794738402</v>
      </c>
      <c r="BE9" s="31">
        <f t="shared" si="5"/>
        <v>0.33372229021727884</v>
      </c>
    </row>
    <row r="10" spans="2:57" x14ac:dyDescent="0.25">
      <c r="B10" s="26" t="s">
        <v>33</v>
      </c>
      <c r="C10" s="27">
        <v>14</v>
      </c>
      <c r="D10" s="28">
        <v>33265</v>
      </c>
      <c r="E10" s="55">
        <v>190922.02786126226</v>
      </c>
      <c r="F10" s="55">
        <v>-131840.06382400001</v>
      </c>
      <c r="G10" s="55">
        <v>59081.964037262274</v>
      </c>
      <c r="H10" s="30">
        <f t="shared" si="0"/>
        <v>0.30945598419997666</v>
      </c>
      <c r="J10" s="26" t="s">
        <v>27</v>
      </c>
      <c r="K10" s="27">
        <v>2</v>
      </c>
      <c r="L10" s="28">
        <v>6312</v>
      </c>
      <c r="M10" s="28">
        <v>73180.611918833747</v>
      </c>
      <c r="N10" s="28">
        <v>-72157.5</v>
      </c>
      <c r="O10" s="27">
        <v>1023.1119188337398</v>
      </c>
      <c r="P10" s="30">
        <f t="shared" si="1"/>
        <v>1.3980641757525832E-2</v>
      </c>
      <c r="S10" s="25" t="s">
        <v>27</v>
      </c>
      <c r="T10" s="40"/>
      <c r="U10" s="40"/>
      <c r="V10" s="40">
        <v>142522.65563415663</v>
      </c>
      <c r="W10" s="40"/>
      <c r="X10" s="40">
        <v>142522.65563415663</v>
      </c>
      <c r="AA10" s="26" t="s">
        <v>65</v>
      </c>
      <c r="AB10" s="27">
        <v>2</v>
      </c>
      <c r="AC10" s="28">
        <v>5787</v>
      </c>
      <c r="AD10" s="28">
        <v>60324.693777340253</v>
      </c>
      <c r="AE10" s="40">
        <v>-36429.146982491904</v>
      </c>
      <c r="AF10" s="40">
        <v>23895.546794848349</v>
      </c>
      <c r="AG10" s="31">
        <f t="shared" si="2"/>
        <v>0.39611550923154831</v>
      </c>
      <c r="AI10" s="26" t="s">
        <v>22</v>
      </c>
      <c r="AJ10" s="27">
        <v>33</v>
      </c>
      <c r="AK10" s="28">
        <v>96686</v>
      </c>
      <c r="AL10" s="28">
        <v>352721.1652913955</v>
      </c>
      <c r="AM10" s="40">
        <v>-253194.04806687045</v>
      </c>
      <c r="AN10" s="40">
        <v>99527.117224525049</v>
      </c>
      <c r="AO10" s="31">
        <f t="shared" si="3"/>
        <v>0.2821693933288697</v>
      </c>
      <c r="AQ10" s="26" t="s">
        <v>79</v>
      </c>
      <c r="AR10" s="27">
        <v>9</v>
      </c>
      <c r="AS10" s="28">
        <v>18629</v>
      </c>
      <c r="AT10" s="28">
        <v>74166.674612690927</v>
      </c>
      <c r="AU10" s="40">
        <v>-43572.366347999996</v>
      </c>
      <c r="AV10" s="40">
        <v>30594.308264690917</v>
      </c>
      <c r="AW10" s="31">
        <f t="shared" si="4"/>
        <v>0.41250748296939033</v>
      </c>
      <c r="AY10" s="26" t="s">
        <v>26</v>
      </c>
      <c r="AZ10" s="27">
        <v>2</v>
      </c>
      <c r="BA10" s="28">
        <v>1965</v>
      </c>
      <c r="BB10" s="28">
        <v>19456.883534904766</v>
      </c>
      <c r="BC10" s="40">
        <v>-14367.42</v>
      </c>
      <c r="BD10" s="40">
        <v>5089.4635349047639</v>
      </c>
      <c r="BE10" s="31">
        <f t="shared" si="5"/>
        <v>0.2615765020011811</v>
      </c>
    </row>
    <row r="11" spans="2:57" x14ac:dyDescent="0.25">
      <c r="B11" s="25" t="s">
        <v>25</v>
      </c>
      <c r="C11" s="27">
        <v>2</v>
      </c>
      <c r="D11" s="28">
        <v>3751</v>
      </c>
      <c r="E11" s="55">
        <v>17205.287771336531</v>
      </c>
      <c r="F11" s="55">
        <v>-12703.3619</v>
      </c>
      <c r="G11" s="55">
        <v>4501.9258713365307</v>
      </c>
      <c r="H11" s="31">
        <f t="shared" si="0"/>
        <v>0.26165943465569913</v>
      </c>
      <c r="J11" s="25" t="s">
        <v>32</v>
      </c>
      <c r="K11" s="27">
        <v>17</v>
      </c>
      <c r="L11" s="28">
        <v>55467</v>
      </c>
      <c r="M11" s="28">
        <v>284532.55151479255</v>
      </c>
      <c r="N11" s="28">
        <v>-200136.92115892601</v>
      </c>
      <c r="O11" s="27">
        <v>84395.630355866597</v>
      </c>
      <c r="P11" s="31">
        <f t="shared" si="1"/>
        <v>0.29661151213301146</v>
      </c>
      <c r="S11" s="25" t="s">
        <v>29</v>
      </c>
      <c r="T11" s="40"/>
      <c r="U11" s="40"/>
      <c r="V11" s="40">
        <v>7618.2336755004462</v>
      </c>
      <c r="W11" s="40">
        <v>38467.575113009392</v>
      </c>
      <c r="X11" s="40">
        <v>46085.808788509836</v>
      </c>
      <c r="AA11" s="26" t="s">
        <v>66</v>
      </c>
      <c r="AB11" s="27">
        <v>1</v>
      </c>
      <c r="AC11" s="28">
        <v>3095</v>
      </c>
      <c r="AD11" s="28">
        <v>46444.592890605236</v>
      </c>
      <c r="AE11" s="40">
        <v>-27940.145859999997</v>
      </c>
      <c r="AF11" s="40">
        <v>18504.447030605239</v>
      </c>
      <c r="AG11" s="31">
        <f t="shared" si="2"/>
        <v>0.39841983488132371</v>
      </c>
      <c r="AI11" s="26" t="s">
        <v>25</v>
      </c>
      <c r="AJ11" s="27">
        <v>2</v>
      </c>
      <c r="AK11" s="28">
        <v>3751</v>
      </c>
      <c r="AL11" s="28">
        <v>17205.287771336531</v>
      </c>
      <c r="AM11" s="40">
        <v>-12703.3619</v>
      </c>
      <c r="AN11" s="40">
        <v>4501.9258713365307</v>
      </c>
      <c r="AO11" s="31">
        <f t="shared" si="3"/>
        <v>0.26165943465569913</v>
      </c>
      <c r="AQ11" s="26" t="s">
        <v>74</v>
      </c>
      <c r="AR11" s="27">
        <v>6</v>
      </c>
      <c r="AS11" s="28">
        <v>17561</v>
      </c>
      <c r="AT11" s="28">
        <v>121442.63835164602</v>
      </c>
      <c r="AU11" s="40">
        <v>-79162.696982491892</v>
      </c>
      <c r="AV11" s="40">
        <v>42279.941369154112</v>
      </c>
      <c r="AW11" s="31">
        <f t="shared" si="4"/>
        <v>0.34814742122720899</v>
      </c>
      <c r="AY11" s="26" t="s">
        <v>29</v>
      </c>
      <c r="AZ11" s="27">
        <v>1</v>
      </c>
      <c r="BA11" s="28">
        <v>574</v>
      </c>
      <c r="BB11" s="28">
        <v>5079.961241051039</v>
      </c>
      <c r="BC11" s="40">
        <v>-3813.8674311058821</v>
      </c>
      <c r="BD11" s="40">
        <v>1266.0938099451569</v>
      </c>
      <c r="BE11" s="31">
        <f t="shared" si="5"/>
        <v>0.24923296652617832</v>
      </c>
    </row>
    <row r="12" spans="2:57" x14ac:dyDescent="0.25">
      <c r="B12" s="26" t="s">
        <v>30</v>
      </c>
      <c r="C12" s="27">
        <v>1</v>
      </c>
      <c r="D12" s="28">
        <v>2889</v>
      </c>
      <c r="E12" s="55">
        <v>13172.338230562205</v>
      </c>
      <c r="F12" s="55">
        <v>-9444.5619000000006</v>
      </c>
      <c r="G12" s="55">
        <v>3727.7763305622047</v>
      </c>
      <c r="H12" s="30">
        <f t="shared" si="0"/>
        <v>0.28300035007551583</v>
      </c>
      <c r="J12" s="26" t="s">
        <v>22</v>
      </c>
      <c r="K12" s="27">
        <v>13</v>
      </c>
      <c r="L12" s="28">
        <v>48809</v>
      </c>
      <c r="M12" s="28">
        <v>238521.96502199306</v>
      </c>
      <c r="N12" s="28">
        <v>-165041.601158926</v>
      </c>
      <c r="O12" s="27">
        <v>73480.36386306709</v>
      </c>
      <c r="P12" s="30">
        <f t="shared" si="1"/>
        <v>0.30806539706434077</v>
      </c>
      <c r="S12" s="25" t="s">
        <v>76</v>
      </c>
      <c r="T12" s="40"/>
      <c r="U12" s="40"/>
      <c r="V12" s="40"/>
      <c r="W12" s="40">
        <v>102549.99350042145</v>
      </c>
      <c r="X12" s="40">
        <v>102549.99350042145</v>
      </c>
      <c r="AA12" s="25" t="s">
        <v>25</v>
      </c>
      <c r="AB12" s="27">
        <v>2</v>
      </c>
      <c r="AC12" s="28">
        <v>3751</v>
      </c>
      <c r="AD12" s="28">
        <v>17205.287771336531</v>
      </c>
      <c r="AE12" s="40">
        <v>-12703.3619</v>
      </c>
      <c r="AF12" s="40">
        <v>4501.9258713365307</v>
      </c>
      <c r="AG12" s="31">
        <f t="shared" si="2"/>
        <v>0.26165943465569913</v>
      </c>
      <c r="AI12" s="26" t="s">
        <v>24</v>
      </c>
      <c r="AJ12" s="27">
        <v>12</v>
      </c>
      <c r="AK12" s="28">
        <v>26540</v>
      </c>
      <c r="AL12" s="28">
        <v>124195.56280288496</v>
      </c>
      <c r="AM12" s="40">
        <v>-87424.725982897871</v>
      </c>
      <c r="AN12" s="40">
        <v>36770.836819987089</v>
      </c>
      <c r="AO12" s="31">
        <f t="shared" si="3"/>
        <v>0.29607206562079313</v>
      </c>
      <c r="AQ12" s="26" t="s">
        <v>84</v>
      </c>
      <c r="AR12" s="27">
        <v>8</v>
      </c>
      <c r="AS12" s="28">
        <v>24695</v>
      </c>
      <c r="AT12" s="28">
        <v>141290.21233532787</v>
      </c>
      <c r="AU12" s="40">
        <v>-102826.76175999999</v>
      </c>
      <c r="AV12" s="40">
        <v>38463.450575327879</v>
      </c>
      <c r="AW12" s="31">
        <f t="shared" si="4"/>
        <v>0.27223011374660216</v>
      </c>
      <c r="AY12" s="25" t="s">
        <v>80</v>
      </c>
      <c r="AZ12" s="27">
        <v>15</v>
      </c>
      <c r="BA12" s="28">
        <v>16549</v>
      </c>
      <c r="BB12" s="28">
        <v>109781.48608656085</v>
      </c>
      <c r="BC12" s="40">
        <v>-77188.95609569177</v>
      </c>
      <c r="BD12" s="40">
        <v>32592.529990869072</v>
      </c>
      <c r="BE12" s="31">
        <f t="shared" si="5"/>
        <v>0.29688548727761266</v>
      </c>
    </row>
    <row r="13" spans="2:57" x14ac:dyDescent="0.25">
      <c r="B13" s="26" t="s">
        <v>31</v>
      </c>
      <c r="C13" s="27">
        <v>1</v>
      </c>
      <c r="D13" s="28">
        <v>862</v>
      </c>
      <c r="E13" s="55">
        <v>4032.9495407743261</v>
      </c>
      <c r="F13" s="55">
        <v>-3258.8</v>
      </c>
      <c r="G13" s="55">
        <v>774.14954077432594</v>
      </c>
      <c r="H13" s="30">
        <f t="shared" si="0"/>
        <v>0.19195616829505119</v>
      </c>
      <c r="J13" s="26" t="s">
        <v>24</v>
      </c>
      <c r="K13" s="27">
        <v>3</v>
      </c>
      <c r="L13" s="28">
        <v>4627</v>
      </c>
      <c r="M13" s="28">
        <v>36560.981186099736</v>
      </c>
      <c r="N13" s="28">
        <v>-28256.059999999998</v>
      </c>
      <c r="O13" s="27">
        <v>8304.9211860997366</v>
      </c>
      <c r="P13" s="30">
        <f t="shared" si="1"/>
        <v>0.22715257951712789</v>
      </c>
      <c r="S13" s="25" t="s">
        <v>40</v>
      </c>
      <c r="T13" s="40">
        <v>70335.346292994</v>
      </c>
      <c r="U13" s="40">
        <v>469184.45099401317</v>
      </c>
      <c r="V13" s="40">
        <v>753435.14887291065</v>
      </c>
      <c r="W13" s="40">
        <v>718608.86888148624</v>
      </c>
      <c r="X13" s="40">
        <v>2011563.815041404</v>
      </c>
      <c r="AA13" s="26" t="s">
        <v>63</v>
      </c>
      <c r="AB13" s="27">
        <v>2</v>
      </c>
      <c r="AC13" s="28">
        <v>3751</v>
      </c>
      <c r="AD13" s="28">
        <v>17205.287771336531</v>
      </c>
      <c r="AE13" s="40">
        <v>-12703.3619</v>
      </c>
      <c r="AF13" s="40">
        <v>4501.9258713365307</v>
      </c>
      <c r="AG13" s="31">
        <f t="shared" si="2"/>
        <v>0.26165943465569913</v>
      </c>
      <c r="AI13" s="26" t="s">
        <v>26</v>
      </c>
      <c r="AJ13" s="27">
        <v>1</v>
      </c>
      <c r="AK13" s="28">
        <v>2031</v>
      </c>
      <c r="AL13" s="28">
        <v>9449.6053066997738</v>
      </c>
      <c r="AM13" s="40">
        <v>-6839.26</v>
      </c>
      <c r="AN13" s="40">
        <v>2610.3453066997736</v>
      </c>
      <c r="AO13" s="31">
        <f t="shared" si="3"/>
        <v>0.27623855409590892</v>
      </c>
      <c r="AQ13" s="26" t="s">
        <v>82</v>
      </c>
      <c r="AR13" s="27">
        <v>9</v>
      </c>
      <c r="AS13" s="28">
        <v>37688</v>
      </c>
      <c r="AT13" s="28">
        <v>116234.40602032059</v>
      </c>
      <c r="AU13" s="40">
        <v>-93797.087467000005</v>
      </c>
      <c r="AV13" s="40">
        <v>22437.318553320583</v>
      </c>
      <c r="AW13" s="31">
        <f t="shared" si="4"/>
        <v>0.19303508592282045</v>
      </c>
      <c r="AY13" s="26" t="s">
        <v>22</v>
      </c>
      <c r="AZ13" s="27">
        <v>5</v>
      </c>
      <c r="BA13" s="28">
        <v>5108</v>
      </c>
      <c r="BB13" s="28">
        <v>24825.918739404169</v>
      </c>
      <c r="BC13" s="40">
        <v>-17926.28242</v>
      </c>
      <c r="BD13" s="40">
        <v>6899.6363194041678</v>
      </c>
      <c r="BE13" s="31">
        <f t="shared" si="5"/>
        <v>0.27792068409750065</v>
      </c>
    </row>
    <row r="14" spans="2:57" x14ac:dyDescent="0.25">
      <c r="B14" s="25" t="s">
        <v>24</v>
      </c>
      <c r="C14" s="27">
        <v>29</v>
      </c>
      <c r="D14" s="28">
        <v>62797</v>
      </c>
      <c r="E14" s="55">
        <v>386832.27417137881</v>
      </c>
      <c r="F14" s="55">
        <v>-300060.32313190814</v>
      </c>
      <c r="G14" s="55">
        <v>86771.951039470761</v>
      </c>
      <c r="H14" s="31">
        <f t="shared" si="0"/>
        <v>0.22431414551782736</v>
      </c>
      <c r="J14" s="26" t="s">
        <v>26</v>
      </c>
      <c r="K14" s="27">
        <v>1</v>
      </c>
      <c r="L14" s="28">
        <v>2031</v>
      </c>
      <c r="M14" s="28">
        <v>9449.6053066997738</v>
      </c>
      <c r="N14" s="28">
        <v>-6839.26</v>
      </c>
      <c r="O14" s="27">
        <v>2610.3453066997736</v>
      </c>
      <c r="P14" s="31">
        <f t="shared" si="1"/>
        <v>0.27623855409590892</v>
      </c>
      <c r="AA14" s="25" t="s">
        <v>24</v>
      </c>
      <c r="AB14" s="27">
        <v>29</v>
      </c>
      <c r="AC14" s="28">
        <v>62797</v>
      </c>
      <c r="AD14" s="28">
        <v>386832.27417137887</v>
      </c>
      <c r="AE14" s="40">
        <v>-300060.32313190814</v>
      </c>
      <c r="AF14" s="40">
        <v>86771.951039470761</v>
      </c>
      <c r="AG14" s="31">
        <f t="shared" si="2"/>
        <v>0.22431414551782733</v>
      </c>
      <c r="AI14" s="26" t="s">
        <v>29</v>
      </c>
      <c r="AJ14" s="27">
        <v>2</v>
      </c>
      <c r="AK14" s="28">
        <v>4110</v>
      </c>
      <c r="AL14" s="28">
        <v>23802.475233528963</v>
      </c>
      <c r="AM14" s="40">
        <v>-16257.600191588237</v>
      </c>
      <c r="AN14" s="40">
        <v>7544.8750419407261</v>
      </c>
      <c r="AO14" s="31">
        <f t="shared" si="3"/>
        <v>0.31697859016413399</v>
      </c>
      <c r="AQ14" s="26" t="s">
        <v>85</v>
      </c>
      <c r="AR14" s="27">
        <v>1</v>
      </c>
      <c r="AS14" s="28">
        <v>4972</v>
      </c>
      <c r="AT14" s="28">
        <v>17731.69737594551</v>
      </c>
      <c r="AU14" s="40">
        <v>-9225.130000000001</v>
      </c>
      <c r="AV14" s="40">
        <v>8506.5673759455094</v>
      </c>
      <c r="AW14" s="31">
        <f t="shared" si="4"/>
        <v>0.47973790639385488</v>
      </c>
      <c r="AY14" s="26" t="s">
        <v>24</v>
      </c>
      <c r="AZ14" s="27">
        <v>4</v>
      </c>
      <c r="BA14" s="28">
        <v>4559</v>
      </c>
      <c r="BB14" s="28">
        <v>21934.470381057879</v>
      </c>
      <c r="BC14" s="40">
        <v>-15135.529199999997</v>
      </c>
      <c r="BD14" s="40">
        <v>6798.9411810578767</v>
      </c>
      <c r="BE14" s="31">
        <f t="shared" si="5"/>
        <v>0.30996605174152236</v>
      </c>
    </row>
    <row r="15" spans="2:57" x14ac:dyDescent="0.25">
      <c r="B15" s="26" t="s">
        <v>30</v>
      </c>
      <c r="C15" s="27">
        <v>9</v>
      </c>
      <c r="D15" s="28">
        <v>16386</v>
      </c>
      <c r="E15" s="55">
        <v>62484.377150115812</v>
      </c>
      <c r="F15" s="55">
        <v>-46957.496381076809</v>
      </c>
      <c r="G15" s="55">
        <v>15526.880769038999</v>
      </c>
      <c r="H15" s="30">
        <f t="shared" si="0"/>
        <v>0.24849220680773354</v>
      </c>
      <c r="J15" s="25" t="s">
        <v>35</v>
      </c>
      <c r="K15" s="27">
        <v>5</v>
      </c>
      <c r="L15" s="28">
        <v>13802</v>
      </c>
      <c r="M15" s="28">
        <v>92396.131936193895</v>
      </c>
      <c r="N15" s="28">
        <v>-75235.220199999996</v>
      </c>
      <c r="O15" s="27">
        <v>17160.911736193892</v>
      </c>
      <c r="P15" s="30">
        <f t="shared" si="1"/>
        <v>0.1857319281292503</v>
      </c>
      <c r="AA15" s="26" t="s">
        <v>62</v>
      </c>
      <c r="AB15" s="27">
        <v>2</v>
      </c>
      <c r="AC15" s="28">
        <v>4268</v>
      </c>
      <c r="AD15" s="28">
        <v>11540.431116596254</v>
      </c>
      <c r="AE15" s="40">
        <v>-10051.559712193191</v>
      </c>
      <c r="AF15" s="40">
        <v>1488.8714044030621</v>
      </c>
      <c r="AG15" s="31">
        <f t="shared" si="2"/>
        <v>0.12901349952706026</v>
      </c>
      <c r="AI15" s="25" t="s">
        <v>64</v>
      </c>
      <c r="AJ15" s="27">
        <v>27</v>
      </c>
      <c r="AK15" s="28">
        <v>67225</v>
      </c>
      <c r="AL15" s="28">
        <v>471449.73938375682</v>
      </c>
      <c r="AM15" s="40">
        <v>-360225.74887037603</v>
      </c>
      <c r="AN15" s="40">
        <v>111223.99051338081</v>
      </c>
      <c r="AO15" s="31">
        <f t="shared" si="3"/>
        <v>0.23591908367319139</v>
      </c>
      <c r="AQ15" s="26" t="s">
        <v>78</v>
      </c>
      <c r="AR15" s="27">
        <v>2</v>
      </c>
      <c r="AS15" s="28">
        <v>10508</v>
      </c>
      <c r="AT15" s="28">
        <v>87332.085765928248</v>
      </c>
      <c r="AU15" s="40">
        <v>-60338.945277563609</v>
      </c>
      <c r="AV15" s="40">
        <v>26993.140488364639</v>
      </c>
      <c r="AW15" s="31">
        <f t="shared" si="4"/>
        <v>0.30908617665119076</v>
      </c>
      <c r="AY15" s="26" t="s">
        <v>26</v>
      </c>
      <c r="AZ15" s="27">
        <v>4</v>
      </c>
      <c r="BA15" s="28">
        <v>4754</v>
      </c>
      <c r="BB15" s="28">
        <v>45817.724652168959</v>
      </c>
      <c r="BC15" s="40">
        <v>-32023.730000000003</v>
      </c>
      <c r="BD15" s="40">
        <v>13793.994652168954</v>
      </c>
      <c r="BE15" s="31">
        <f t="shared" si="5"/>
        <v>0.30106241104043918</v>
      </c>
    </row>
    <row r="16" spans="2:57" x14ac:dyDescent="0.25">
      <c r="B16" s="26" t="s">
        <v>32</v>
      </c>
      <c r="C16" s="27">
        <v>3</v>
      </c>
      <c r="D16" s="28">
        <v>4627</v>
      </c>
      <c r="E16" s="55">
        <v>36560.981186099736</v>
      </c>
      <c r="F16" s="55">
        <v>-28256.059999999998</v>
      </c>
      <c r="G16" s="55">
        <v>8304.9211860997366</v>
      </c>
      <c r="H16" s="30">
        <f t="shared" si="0"/>
        <v>0.22715257951712789</v>
      </c>
      <c r="J16" s="26" t="s">
        <v>24</v>
      </c>
      <c r="K16" s="27">
        <v>2</v>
      </c>
      <c r="L16" s="28">
        <v>5983</v>
      </c>
      <c r="M16" s="28">
        <v>38830.548602873547</v>
      </c>
      <c r="N16" s="28">
        <v>-28730.080199999997</v>
      </c>
      <c r="O16" s="27">
        <v>10100.468402873545</v>
      </c>
      <c r="P16" s="30">
        <f t="shared" si="1"/>
        <v>0.26011655169162579</v>
      </c>
      <c r="S16" s="24" t="s">
        <v>61</v>
      </c>
      <c r="T16" s="24" t="s">
        <v>54</v>
      </c>
      <c r="AA16" s="26" t="s">
        <v>63</v>
      </c>
      <c r="AB16" s="27">
        <v>12</v>
      </c>
      <c r="AC16" s="28">
        <v>26540</v>
      </c>
      <c r="AD16" s="28">
        <v>124195.56280288496</v>
      </c>
      <c r="AE16" s="40">
        <v>-87424.725982897871</v>
      </c>
      <c r="AF16" s="40">
        <v>36770.836819987089</v>
      </c>
      <c r="AG16" s="31">
        <f t="shared" si="2"/>
        <v>0.29607206562079313</v>
      </c>
      <c r="AI16" s="26" t="s">
        <v>22</v>
      </c>
      <c r="AJ16" s="27">
        <v>8</v>
      </c>
      <c r="AK16" s="28">
        <v>23630</v>
      </c>
      <c r="AL16" s="28">
        <v>169015.98739604402</v>
      </c>
      <c r="AM16" s="40">
        <v>-123570.09263356359</v>
      </c>
      <c r="AN16" s="40">
        <v>45445.894762480384</v>
      </c>
      <c r="AO16" s="31">
        <f t="shared" si="3"/>
        <v>0.26888518336428147</v>
      </c>
      <c r="AQ16" s="26" t="s">
        <v>87</v>
      </c>
      <c r="AR16" s="27">
        <v>1</v>
      </c>
      <c r="AS16" s="28">
        <v>5505</v>
      </c>
      <c r="AT16" s="28">
        <v>20121.770572289479</v>
      </c>
      <c r="AU16" s="40">
        <v>-14852.122143870471</v>
      </c>
      <c r="AV16" s="40">
        <v>5269.6484284190083</v>
      </c>
      <c r="AW16" s="31">
        <f t="shared" si="4"/>
        <v>0.2618879093908395</v>
      </c>
      <c r="AY16" s="26" t="s">
        <v>29</v>
      </c>
      <c r="AZ16" s="27">
        <v>2</v>
      </c>
      <c r="BA16" s="28">
        <v>2128</v>
      </c>
      <c r="BB16" s="28">
        <v>17203.372313929838</v>
      </c>
      <c r="BC16" s="40">
        <v>-12103.414475691767</v>
      </c>
      <c r="BD16" s="40">
        <v>5099.9578382380714</v>
      </c>
      <c r="BE16" s="31">
        <f t="shared" si="5"/>
        <v>0.29645105303618619</v>
      </c>
    </row>
    <row r="17" spans="2:57" x14ac:dyDescent="0.25">
      <c r="B17" s="26" t="s">
        <v>35</v>
      </c>
      <c r="C17" s="27">
        <v>2</v>
      </c>
      <c r="D17" s="28">
        <v>5983</v>
      </c>
      <c r="E17" s="55">
        <v>38830.548602873547</v>
      </c>
      <c r="F17" s="55">
        <v>-28730.080199999997</v>
      </c>
      <c r="G17" s="55">
        <v>10100.468402873545</v>
      </c>
      <c r="H17" s="30">
        <f t="shared" si="0"/>
        <v>0.26011655169162579</v>
      </c>
      <c r="J17" s="26" t="s">
        <v>26</v>
      </c>
      <c r="K17" s="27">
        <v>3</v>
      </c>
      <c r="L17" s="28">
        <v>7819</v>
      </c>
      <c r="M17" s="28">
        <v>53565.583333320348</v>
      </c>
      <c r="N17" s="28">
        <v>-46505.14</v>
      </c>
      <c r="O17" s="27">
        <v>7060.4433333203469</v>
      </c>
      <c r="P17" s="30">
        <f t="shared" si="1"/>
        <v>0.13180932408381735</v>
      </c>
      <c r="S17" s="24" t="s">
        <v>39</v>
      </c>
      <c r="T17" t="s">
        <v>51</v>
      </c>
      <c r="U17" t="s">
        <v>50</v>
      </c>
      <c r="V17" t="s">
        <v>52</v>
      </c>
      <c r="W17" t="s">
        <v>53</v>
      </c>
      <c r="X17" t="s">
        <v>40</v>
      </c>
      <c r="AA17" s="26" t="s">
        <v>64</v>
      </c>
      <c r="AB17" s="27">
        <v>9</v>
      </c>
      <c r="AC17" s="28">
        <v>16364</v>
      </c>
      <c r="AD17" s="28">
        <v>123436.2698288789</v>
      </c>
      <c r="AE17" s="40">
        <v>-88549.431377988905</v>
      </c>
      <c r="AF17" s="40">
        <v>34886.838450889991</v>
      </c>
      <c r="AG17" s="31">
        <f t="shared" si="2"/>
        <v>0.28263036868542779</v>
      </c>
      <c r="AI17" s="26" t="s">
        <v>24</v>
      </c>
      <c r="AJ17" s="27">
        <v>9</v>
      </c>
      <c r="AK17" s="28">
        <v>16364</v>
      </c>
      <c r="AL17" s="28">
        <v>123436.2698288789</v>
      </c>
      <c r="AM17" s="40">
        <v>-88549.431377988905</v>
      </c>
      <c r="AN17" s="40">
        <v>34886.838450889991</v>
      </c>
      <c r="AO17" s="31">
        <f t="shared" si="3"/>
        <v>0.28263036868542779</v>
      </c>
      <c r="AQ17" s="25" t="s">
        <v>25</v>
      </c>
      <c r="AR17" s="27">
        <v>2</v>
      </c>
      <c r="AS17" s="28">
        <v>3751</v>
      </c>
      <c r="AT17" s="28">
        <v>17205.287771336531</v>
      </c>
      <c r="AU17" s="40">
        <v>-12703.3619</v>
      </c>
      <c r="AV17" s="40">
        <v>4501.9258713365307</v>
      </c>
      <c r="AW17" s="31">
        <f t="shared" si="4"/>
        <v>0.26165943465569913</v>
      </c>
      <c r="AY17" s="25" t="s">
        <v>75</v>
      </c>
      <c r="AZ17" s="27">
        <v>23</v>
      </c>
      <c r="BA17" s="28">
        <v>42778</v>
      </c>
      <c r="BB17" s="28">
        <v>259259.67089697364</v>
      </c>
      <c r="BC17" s="40">
        <v>-199739.56399599998</v>
      </c>
      <c r="BD17" s="40">
        <v>59520.10690097366</v>
      </c>
      <c r="BE17" s="31">
        <f t="shared" si="5"/>
        <v>0.22957719067932539</v>
      </c>
    </row>
    <row r="18" spans="2:57" x14ac:dyDescent="0.25">
      <c r="B18" s="26" t="s">
        <v>31</v>
      </c>
      <c r="C18" s="27">
        <v>2</v>
      </c>
      <c r="D18" s="28">
        <v>1910</v>
      </c>
      <c r="E18" s="55">
        <v>9182.1904547148042</v>
      </c>
      <c r="F18" s="55">
        <v>-6282.07</v>
      </c>
      <c r="G18" s="55">
        <v>2900.1204547148036</v>
      </c>
      <c r="H18" s="30">
        <f t="shared" si="0"/>
        <v>0.31584189731391066</v>
      </c>
      <c r="J18" s="25" t="s">
        <v>31</v>
      </c>
      <c r="K18" s="27">
        <v>15</v>
      </c>
      <c r="L18" s="28">
        <v>32840</v>
      </c>
      <c r="M18" s="28">
        <v>141465.36305173035</v>
      </c>
      <c r="N18" s="28">
        <v>-106805.68533041178</v>
      </c>
      <c r="O18" s="27">
        <v>34659.6777213186</v>
      </c>
      <c r="P18" s="30">
        <f t="shared" si="1"/>
        <v>0.2450046921283793</v>
      </c>
      <c r="S18" s="25" t="s">
        <v>22</v>
      </c>
      <c r="T18" s="40">
        <v>16320.035838279204</v>
      </c>
      <c r="U18" s="40">
        <v>45674.238644017416</v>
      </c>
      <c r="V18" s="40">
        <v>52779.610536842352</v>
      </c>
      <c r="W18" s="40">
        <v>89930.927817008313</v>
      </c>
      <c r="X18" s="40">
        <v>204704.81283614729</v>
      </c>
      <c r="AA18" s="26" t="s">
        <v>65</v>
      </c>
      <c r="AB18" s="27">
        <v>5</v>
      </c>
      <c r="AC18" s="28">
        <v>13623</v>
      </c>
      <c r="AD18" s="28">
        <v>101380.51988711796</v>
      </c>
      <c r="AE18" s="40">
        <v>-94951.866058828193</v>
      </c>
      <c r="AF18" s="40">
        <v>6428.6538282897818</v>
      </c>
      <c r="AG18" s="31">
        <f t="shared" si="2"/>
        <v>6.3411134954207776E-2</v>
      </c>
      <c r="AI18" s="26" t="s">
        <v>26</v>
      </c>
      <c r="AJ18" s="27">
        <v>9</v>
      </c>
      <c r="AK18" s="28">
        <v>26139</v>
      </c>
      <c r="AL18" s="28">
        <v>171379.24848333353</v>
      </c>
      <c r="AM18" s="40">
        <v>-142955.3064</v>
      </c>
      <c r="AN18" s="40">
        <v>28423.942083333543</v>
      </c>
      <c r="AO18" s="31">
        <f t="shared" si="3"/>
        <v>0.16585404787848479</v>
      </c>
      <c r="AQ18" s="26" t="s">
        <v>83</v>
      </c>
      <c r="AR18" s="27">
        <v>1</v>
      </c>
      <c r="AS18" s="28">
        <v>862</v>
      </c>
      <c r="AT18" s="28">
        <v>4032.9495407743261</v>
      </c>
      <c r="AU18" s="40">
        <v>-3258.8</v>
      </c>
      <c r="AV18" s="40">
        <v>774.14954077432594</v>
      </c>
      <c r="AW18" s="31">
        <f t="shared" si="4"/>
        <v>0.19195616829505119</v>
      </c>
      <c r="AY18" s="26" t="s">
        <v>22</v>
      </c>
      <c r="AZ18" s="27">
        <v>9</v>
      </c>
      <c r="BA18" s="28">
        <v>17690</v>
      </c>
      <c r="BB18" s="28">
        <v>64314.081230197829</v>
      </c>
      <c r="BC18" s="40">
        <v>-42594.728995999998</v>
      </c>
      <c r="BD18" s="40">
        <v>21719.352234197831</v>
      </c>
      <c r="BE18" s="31">
        <f t="shared" si="5"/>
        <v>0.337707572257128</v>
      </c>
    </row>
    <row r="19" spans="2:57" x14ac:dyDescent="0.25">
      <c r="B19" s="26" t="s">
        <v>33</v>
      </c>
      <c r="C19" s="27">
        <v>6</v>
      </c>
      <c r="D19" s="28">
        <v>15376</v>
      </c>
      <c r="E19" s="55">
        <v>89059.788532624385</v>
      </c>
      <c r="F19" s="55">
        <v>-66637.206997545523</v>
      </c>
      <c r="G19" s="55">
        <v>22422.581535078869</v>
      </c>
      <c r="H19" s="30">
        <f t="shared" si="0"/>
        <v>0.25176998401321182</v>
      </c>
      <c r="J19" s="26" t="s">
        <v>22</v>
      </c>
      <c r="K19" s="27">
        <v>9</v>
      </c>
      <c r="L19" s="28">
        <v>24866</v>
      </c>
      <c r="M19" s="28">
        <v>96829.514147211827</v>
      </c>
      <c r="N19" s="28">
        <v>-75856.296680000014</v>
      </c>
      <c r="O19" s="27">
        <v>20973.217467211827</v>
      </c>
      <c r="P19" s="30">
        <f t="shared" si="1"/>
        <v>0.21659942892335315</v>
      </c>
      <c r="S19" s="25" t="s">
        <v>25</v>
      </c>
      <c r="T19" s="40"/>
      <c r="U19" s="40">
        <v>774.14954077432594</v>
      </c>
      <c r="V19" s="40">
        <v>3727.7763305622047</v>
      </c>
      <c r="W19" s="40"/>
      <c r="X19" s="40">
        <v>4501.9258713365307</v>
      </c>
      <c r="AA19" s="26" t="s">
        <v>66</v>
      </c>
      <c r="AB19" s="27">
        <v>1</v>
      </c>
      <c r="AC19" s="28">
        <v>2002</v>
      </c>
      <c r="AD19" s="28">
        <v>26279.490535900859</v>
      </c>
      <c r="AE19" s="40">
        <v>-19082.740000000002</v>
      </c>
      <c r="AF19" s="40">
        <v>7196.7505359008574</v>
      </c>
      <c r="AG19" s="31">
        <f t="shared" si="2"/>
        <v>0.27385426388191408</v>
      </c>
      <c r="AI19" s="26" t="s">
        <v>29</v>
      </c>
      <c r="AJ19" s="27">
        <v>1</v>
      </c>
      <c r="AK19" s="28">
        <v>1092</v>
      </c>
      <c r="AL19" s="28">
        <v>7618.2336755004462</v>
      </c>
      <c r="AM19" s="40">
        <v>-5150.9184588235294</v>
      </c>
      <c r="AN19" s="40">
        <v>2467.3152166769169</v>
      </c>
      <c r="AO19" s="31">
        <f t="shared" si="3"/>
        <v>0.32386972122049507</v>
      </c>
      <c r="AQ19" s="26" t="s">
        <v>74</v>
      </c>
      <c r="AR19" s="27">
        <v>1</v>
      </c>
      <c r="AS19" s="28">
        <v>2889</v>
      </c>
      <c r="AT19" s="28">
        <v>13172.338230562205</v>
      </c>
      <c r="AU19" s="40">
        <v>-9444.5619000000006</v>
      </c>
      <c r="AV19" s="40">
        <v>3727.7763305622047</v>
      </c>
      <c r="AW19" s="31">
        <f t="shared" si="4"/>
        <v>0.28300035007551583</v>
      </c>
      <c r="AY19" s="26" t="s">
        <v>24</v>
      </c>
      <c r="AZ19" s="27">
        <v>9</v>
      </c>
      <c r="BA19" s="28">
        <v>15748</v>
      </c>
      <c r="BB19" s="28">
        <v>111818.57948963965</v>
      </c>
      <c r="BC19" s="40">
        <v>-88788.095000000001</v>
      </c>
      <c r="BD19" s="40">
        <v>23030.48448963965</v>
      </c>
      <c r="BE19" s="31">
        <f t="shared" si="5"/>
        <v>0.20596294993868614</v>
      </c>
    </row>
    <row r="20" spans="2:57" x14ac:dyDescent="0.25">
      <c r="B20" s="26" t="s">
        <v>34</v>
      </c>
      <c r="C20" s="27">
        <v>7</v>
      </c>
      <c r="D20" s="28">
        <v>18515</v>
      </c>
      <c r="E20" s="55">
        <v>150714.38824495068</v>
      </c>
      <c r="F20" s="55">
        <v>-123197.40955328583</v>
      </c>
      <c r="G20" s="55">
        <v>27516.978691664837</v>
      </c>
      <c r="H20" s="30">
        <f t="shared" si="0"/>
        <v>0.18257698559571153</v>
      </c>
      <c r="J20" s="26" t="s">
        <v>25</v>
      </c>
      <c r="K20" s="27">
        <v>1</v>
      </c>
      <c r="L20" s="28">
        <v>862</v>
      </c>
      <c r="M20" s="28">
        <v>4032.9495407743261</v>
      </c>
      <c r="N20" s="28">
        <v>-3258.8</v>
      </c>
      <c r="O20" s="27">
        <v>774.14954077432594</v>
      </c>
      <c r="P20" s="30">
        <f t="shared" si="1"/>
        <v>0.19195616829505119</v>
      </c>
      <c r="S20" s="25" t="s">
        <v>24</v>
      </c>
      <c r="T20" s="40">
        <v>2900.1204547148036</v>
      </c>
      <c r="U20" s="40">
        <v>42510.085495523781</v>
      </c>
      <c r="V20" s="40">
        <v>31733.768311447406</v>
      </c>
      <c r="W20" s="40">
        <v>9627.9767777847992</v>
      </c>
      <c r="X20" s="40">
        <v>86771.95103947079</v>
      </c>
      <c r="AA20" s="25" t="s">
        <v>26</v>
      </c>
      <c r="AB20" s="27">
        <v>29</v>
      </c>
      <c r="AC20" s="28">
        <v>75011</v>
      </c>
      <c r="AD20" s="28">
        <v>644163.45903652732</v>
      </c>
      <c r="AE20" s="40">
        <v>-517078.04295999999</v>
      </c>
      <c r="AF20" s="40">
        <v>127085.41607652737</v>
      </c>
      <c r="AG20" s="31">
        <f t="shared" si="2"/>
        <v>0.19728752740276281</v>
      </c>
      <c r="AI20" s="25" t="s">
        <v>65</v>
      </c>
      <c r="AJ20" s="27">
        <v>24</v>
      </c>
      <c r="AK20" s="28">
        <v>57700</v>
      </c>
      <c r="AL20" s="28">
        <v>513978.23559779464</v>
      </c>
      <c r="AM20" s="40">
        <v>-411486.32904929417</v>
      </c>
      <c r="AN20" s="40">
        <v>102491.9065485005</v>
      </c>
      <c r="AO20" s="31">
        <f t="shared" si="3"/>
        <v>0.1994090400137174</v>
      </c>
      <c r="AQ20" s="25" t="s">
        <v>24</v>
      </c>
      <c r="AR20" s="27">
        <v>29</v>
      </c>
      <c r="AS20" s="28">
        <v>62797</v>
      </c>
      <c r="AT20" s="28">
        <v>386832.27417137899</v>
      </c>
      <c r="AU20" s="40">
        <v>-300060.32313190814</v>
      </c>
      <c r="AV20" s="40">
        <v>86771.951039470761</v>
      </c>
      <c r="AW20" s="31">
        <f t="shared" si="4"/>
        <v>0.22431414551782727</v>
      </c>
      <c r="AY20" s="26" t="s">
        <v>26</v>
      </c>
      <c r="AZ20" s="27">
        <v>5</v>
      </c>
      <c r="BA20" s="28">
        <v>9340</v>
      </c>
      <c r="BB20" s="28">
        <v>83127.010177136181</v>
      </c>
      <c r="BC20" s="40">
        <v>-68356.739999999991</v>
      </c>
      <c r="BD20" s="40">
        <v>14770.270177136172</v>
      </c>
      <c r="BE20" s="31">
        <f t="shared" si="5"/>
        <v>0.17768316393988012</v>
      </c>
    </row>
    <row r="21" spans="2:57" x14ac:dyDescent="0.25">
      <c r="B21" s="25" t="s">
        <v>26</v>
      </c>
      <c r="C21" s="27">
        <v>29</v>
      </c>
      <c r="D21" s="28">
        <v>75011</v>
      </c>
      <c r="E21" s="55">
        <v>644163.45903652743</v>
      </c>
      <c r="F21" s="55">
        <v>-517078.04295999993</v>
      </c>
      <c r="G21" s="55">
        <v>127085.41607652736</v>
      </c>
      <c r="H21" s="31">
        <f t="shared" si="0"/>
        <v>0.19728752740276276</v>
      </c>
      <c r="J21" s="26" t="s">
        <v>24</v>
      </c>
      <c r="K21" s="27">
        <v>2</v>
      </c>
      <c r="L21" s="28">
        <v>1910</v>
      </c>
      <c r="M21" s="28">
        <v>9182.1904547148042</v>
      </c>
      <c r="N21" s="28">
        <v>-6282.07</v>
      </c>
      <c r="O21" s="27">
        <v>2900.1204547148036</v>
      </c>
      <c r="P21" s="31">
        <f t="shared" si="1"/>
        <v>0.31584189731391066</v>
      </c>
      <c r="S21" s="25" t="s">
        <v>26</v>
      </c>
      <c r="T21" s="40"/>
      <c r="U21" s="40">
        <v>26606.527313697676</v>
      </c>
      <c r="V21" s="40">
        <v>42793.227628150555</v>
      </c>
      <c r="W21" s="40">
        <v>57685.661134679154</v>
      </c>
      <c r="X21" s="40">
        <v>127085.41607652738</v>
      </c>
      <c r="AA21" s="26" t="s">
        <v>63</v>
      </c>
      <c r="AB21" s="27">
        <v>1</v>
      </c>
      <c r="AC21" s="28">
        <v>2031</v>
      </c>
      <c r="AD21" s="28">
        <v>9449.6053066997738</v>
      </c>
      <c r="AE21" s="40">
        <v>-6839.26</v>
      </c>
      <c r="AF21" s="40">
        <v>2610.3453066997736</v>
      </c>
      <c r="AG21" s="31">
        <f t="shared" si="2"/>
        <v>0.27623855409590892</v>
      </c>
      <c r="AI21" s="26" t="s">
        <v>22</v>
      </c>
      <c r="AJ21" s="27">
        <v>2</v>
      </c>
      <c r="AK21" s="28">
        <v>5787</v>
      </c>
      <c r="AL21" s="28">
        <v>60324.693777340253</v>
      </c>
      <c r="AM21" s="40">
        <v>-36429.146982491904</v>
      </c>
      <c r="AN21" s="40">
        <v>23895.546794848349</v>
      </c>
      <c r="AO21" s="31">
        <f t="shared" si="3"/>
        <v>0.39611550923154831</v>
      </c>
      <c r="AQ21" s="26" t="s">
        <v>83</v>
      </c>
      <c r="AR21" s="27">
        <v>2</v>
      </c>
      <c r="AS21" s="28">
        <v>1875</v>
      </c>
      <c r="AT21" s="28">
        <v>8239.2670794738406</v>
      </c>
      <c r="AU21" s="40">
        <v>-5489.6399999999994</v>
      </c>
      <c r="AV21" s="40">
        <v>2749.6270794738402</v>
      </c>
      <c r="AW21" s="31">
        <f t="shared" si="4"/>
        <v>0.33372229021727884</v>
      </c>
      <c r="AY21" s="25" t="s">
        <v>79</v>
      </c>
      <c r="AZ21" s="27">
        <v>25</v>
      </c>
      <c r="BA21" s="28">
        <v>51768</v>
      </c>
      <c r="BB21" s="28">
        <v>312897.41335119994</v>
      </c>
      <c r="BC21" s="40">
        <v>-232004.77020932699</v>
      </c>
      <c r="BD21" s="40">
        <v>80892.643141872933</v>
      </c>
      <c r="BE21" s="31">
        <f t="shared" si="5"/>
        <v>0.25852768252538422</v>
      </c>
    </row>
    <row r="22" spans="2:57" x14ac:dyDescent="0.25">
      <c r="B22" s="26" t="s">
        <v>32</v>
      </c>
      <c r="C22" s="27">
        <v>1</v>
      </c>
      <c r="D22" s="28">
        <v>2031</v>
      </c>
      <c r="E22" s="55">
        <v>9449.6053066997738</v>
      </c>
      <c r="F22" s="55">
        <v>-6839.26</v>
      </c>
      <c r="G22" s="55">
        <v>2610.3453066997736</v>
      </c>
      <c r="H22" s="30">
        <f t="shared" si="0"/>
        <v>0.27623855409590892</v>
      </c>
      <c r="J22" s="26" t="s">
        <v>29</v>
      </c>
      <c r="K22" s="27">
        <v>3</v>
      </c>
      <c r="L22" s="28">
        <v>5202</v>
      </c>
      <c r="M22" s="28">
        <v>31420.70890902941</v>
      </c>
      <c r="N22" s="28">
        <v>-21408.518650411766</v>
      </c>
      <c r="O22" s="27">
        <v>10012.190258617644</v>
      </c>
      <c r="P22" s="30">
        <f t="shared" si="1"/>
        <v>0.31864940691202637</v>
      </c>
      <c r="S22" s="25" t="s">
        <v>27</v>
      </c>
      <c r="T22" s="40"/>
      <c r="U22" s="40"/>
      <c r="V22" s="40">
        <v>16849.935634156638</v>
      </c>
      <c r="W22" s="40"/>
      <c r="X22" s="40">
        <v>16849.935634156638</v>
      </c>
      <c r="AA22" s="26" t="s">
        <v>64</v>
      </c>
      <c r="AB22" s="27">
        <v>9</v>
      </c>
      <c r="AC22" s="28">
        <v>26139</v>
      </c>
      <c r="AD22" s="28">
        <v>171379.24848333353</v>
      </c>
      <c r="AE22" s="40">
        <v>-142955.3064</v>
      </c>
      <c r="AF22" s="40">
        <v>28423.942083333543</v>
      </c>
      <c r="AG22" s="31">
        <f t="shared" si="2"/>
        <v>0.16585404787848479</v>
      </c>
      <c r="AI22" s="26" t="s">
        <v>24</v>
      </c>
      <c r="AJ22" s="27">
        <v>5</v>
      </c>
      <c r="AK22" s="28">
        <v>13623</v>
      </c>
      <c r="AL22" s="28">
        <v>101380.51988711796</v>
      </c>
      <c r="AM22" s="40">
        <v>-94951.866058828193</v>
      </c>
      <c r="AN22" s="40">
        <v>6428.6538282897818</v>
      </c>
      <c r="AO22" s="31">
        <f t="shared" si="3"/>
        <v>6.3411134954207776E-2</v>
      </c>
      <c r="AQ22" s="26" t="s">
        <v>80</v>
      </c>
      <c r="AR22" s="27">
        <v>4</v>
      </c>
      <c r="AS22" s="28">
        <v>4559</v>
      </c>
      <c r="AT22" s="28">
        <v>21934.470381057879</v>
      </c>
      <c r="AU22" s="40">
        <v>-15135.529199999997</v>
      </c>
      <c r="AV22" s="40">
        <v>6798.9411810578767</v>
      </c>
      <c r="AW22" s="31">
        <f t="shared" si="4"/>
        <v>0.30996605174152236</v>
      </c>
      <c r="AY22" s="26" t="s">
        <v>22</v>
      </c>
      <c r="AZ22" s="27">
        <v>9</v>
      </c>
      <c r="BA22" s="28">
        <v>18629</v>
      </c>
      <c r="BB22" s="28">
        <v>74166.674612690927</v>
      </c>
      <c r="BC22" s="40">
        <v>-43572.366347999996</v>
      </c>
      <c r="BD22" s="40">
        <v>30594.308264690917</v>
      </c>
      <c r="BE22" s="31">
        <f t="shared" si="5"/>
        <v>0.41250748296939033</v>
      </c>
    </row>
    <row r="23" spans="2:57" x14ac:dyDescent="0.25">
      <c r="B23" s="26" t="s">
        <v>35</v>
      </c>
      <c r="C23" s="27">
        <v>3</v>
      </c>
      <c r="D23" s="28">
        <v>7819</v>
      </c>
      <c r="E23" s="55">
        <v>53565.583333320348</v>
      </c>
      <c r="F23" s="55">
        <v>-46505.14</v>
      </c>
      <c r="G23" s="55">
        <v>7060.4433333203469</v>
      </c>
      <c r="H23" s="30">
        <f t="shared" si="0"/>
        <v>0.13180932408381735</v>
      </c>
      <c r="J23" s="25" t="s">
        <v>36</v>
      </c>
      <c r="K23" s="27">
        <v>3</v>
      </c>
      <c r="L23" s="28">
        <v>5247</v>
      </c>
      <c r="M23" s="28">
        <v>30612.32779632922</v>
      </c>
      <c r="N23" s="28">
        <v>-27520.36</v>
      </c>
      <c r="O23" s="27">
        <v>3091.9677963292215</v>
      </c>
      <c r="P23" s="30">
        <f t="shared" si="1"/>
        <v>0.10100400782654578</v>
      </c>
      <c r="S23" s="25" t="s">
        <v>29</v>
      </c>
      <c r="T23" s="40"/>
      <c r="U23" s="40"/>
      <c r="V23" s="40">
        <v>2467.3152166769169</v>
      </c>
      <c r="W23" s="40">
        <v>11443.611473447037</v>
      </c>
      <c r="X23" s="40">
        <v>13910.926690123953</v>
      </c>
      <c r="AA23" s="26" t="s">
        <v>65</v>
      </c>
      <c r="AB23" s="27">
        <v>15</v>
      </c>
      <c r="AC23" s="28">
        <v>36680</v>
      </c>
      <c r="AD23" s="28">
        <v>337607.92205385602</v>
      </c>
      <c r="AE23" s="40">
        <v>-269338.95256000006</v>
      </c>
      <c r="AF23" s="40">
        <v>68268.969493856071</v>
      </c>
      <c r="AG23" s="31">
        <f t="shared" si="2"/>
        <v>0.20221376642626782</v>
      </c>
      <c r="AI23" s="26" t="s">
        <v>26</v>
      </c>
      <c r="AJ23" s="27">
        <v>15</v>
      </c>
      <c r="AK23" s="28">
        <v>36680</v>
      </c>
      <c r="AL23" s="28">
        <v>337607.92205385602</v>
      </c>
      <c r="AM23" s="40">
        <v>-269338.95256000006</v>
      </c>
      <c r="AN23" s="40">
        <v>68268.969493856071</v>
      </c>
      <c r="AO23" s="31">
        <f t="shared" si="3"/>
        <v>0.20221376642626782</v>
      </c>
      <c r="AQ23" s="26" t="s">
        <v>75</v>
      </c>
      <c r="AR23" s="27">
        <v>9</v>
      </c>
      <c r="AS23" s="28">
        <v>15748</v>
      </c>
      <c r="AT23" s="28">
        <v>111818.57948963965</v>
      </c>
      <c r="AU23" s="40">
        <v>-88788.095000000001</v>
      </c>
      <c r="AV23" s="40">
        <v>23030.48448963965</v>
      </c>
      <c r="AW23" s="31">
        <f t="shared" si="4"/>
        <v>0.20596294993868614</v>
      </c>
      <c r="AY23" s="26" t="s">
        <v>24</v>
      </c>
      <c r="AZ23" s="27">
        <v>7</v>
      </c>
      <c r="BA23" s="28">
        <v>14507</v>
      </c>
      <c r="BB23" s="28">
        <v>82222.522411612706</v>
      </c>
      <c r="BC23" s="40">
        <v>-64344.841909738716</v>
      </c>
      <c r="BD23" s="40">
        <v>17877.680501873998</v>
      </c>
      <c r="BE23" s="31">
        <f t="shared" si="5"/>
        <v>0.21743045551894966</v>
      </c>
    </row>
    <row r="24" spans="2:57" x14ac:dyDescent="0.25">
      <c r="B24" s="26" t="s">
        <v>33</v>
      </c>
      <c r="C24" s="27">
        <v>4</v>
      </c>
      <c r="D24" s="28">
        <v>19107</v>
      </c>
      <c r="E24" s="55">
        <v>175455.73747916095</v>
      </c>
      <c r="F24" s="55">
        <v>-129426.75160000002</v>
      </c>
      <c r="G24" s="55">
        <v>46028.985879160959</v>
      </c>
      <c r="H24" s="30">
        <f t="shared" si="0"/>
        <v>0.26233958798085966</v>
      </c>
      <c r="J24" s="26" t="s">
        <v>22</v>
      </c>
      <c r="K24" s="27">
        <v>3</v>
      </c>
      <c r="L24" s="28">
        <v>5247</v>
      </c>
      <c r="M24" s="28">
        <v>30612.32779632922</v>
      </c>
      <c r="N24" s="28">
        <v>-27520.36</v>
      </c>
      <c r="O24" s="27">
        <v>3091.9677963292215</v>
      </c>
      <c r="P24" s="30">
        <f t="shared" si="1"/>
        <v>0.10100400782654578</v>
      </c>
      <c r="S24" s="25" t="s">
        <v>76</v>
      </c>
      <c r="T24" s="40"/>
      <c r="U24" s="40"/>
      <c r="V24" s="40"/>
      <c r="W24" s="40">
        <v>16417.983500421455</v>
      </c>
      <c r="X24" s="40">
        <v>16417.983500421455</v>
      </c>
      <c r="AA24" s="26" t="s">
        <v>66</v>
      </c>
      <c r="AB24" s="27">
        <v>3</v>
      </c>
      <c r="AC24" s="28">
        <v>8166</v>
      </c>
      <c r="AD24" s="28">
        <v>96888.82097158079</v>
      </c>
      <c r="AE24" s="40">
        <v>-75235.634000000005</v>
      </c>
      <c r="AF24" s="40">
        <v>21653.186971580788</v>
      </c>
      <c r="AG24" s="31">
        <f t="shared" si="2"/>
        <v>0.22348488457643687</v>
      </c>
      <c r="AI24" s="26" t="s">
        <v>29</v>
      </c>
      <c r="AJ24" s="27">
        <v>2</v>
      </c>
      <c r="AK24" s="28">
        <v>1610</v>
      </c>
      <c r="AL24" s="28">
        <v>14665.099879480429</v>
      </c>
      <c r="AM24" s="40">
        <v>-10766.363447974119</v>
      </c>
      <c r="AN24" s="40">
        <v>3898.7364315063114</v>
      </c>
      <c r="AO24" s="31">
        <f t="shared" si="3"/>
        <v>0.2658513384529666</v>
      </c>
      <c r="AQ24" s="26" t="s">
        <v>79</v>
      </c>
      <c r="AR24" s="27">
        <v>7</v>
      </c>
      <c r="AS24" s="28">
        <v>14507</v>
      </c>
      <c r="AT24" s="28">
        <v>82222.522411612706</v>
      </c>
      <c r="AU24" s="40">
        <v>-64344.841909738716</v>
      </c>
      <c r="AV24" s="40">
        <v>17877.680501873998</v>
      </c>
      <c r="AW24" s="31">
        <f t="shared" si="4"/>
        <v>0.21743045551894966</v>
      </c>
      <c r="AY24" s="26" t="s">
        <v>26</v>
      </c>
      <c r="AZ24" s="27">
        <v>6</v>
      </c>
      <c r="BA24" s="28">
        <v>12444</v>
      </c>
      <c r="BB24" s="28">
        <v>101639.48459274862</v>
      </c>
      <c r="BC24" s="40">
        <v>-84127.211760000006</v>
      </c>
      <c r="BD24" s="40">
        <v>17512.272832748626</v>
      </c>
      <c r="BE24" s="31">
        <f t="shared" si="5"/>
        <v>0.17229793030648666</v>
      </c>
    </row>
    <row r="25" spans="2:57" x14ac:dyDescent="0.25">
      <c r="B25" s="26" t="s">
        <v>34</v>
      </c>
      <c r="C25" s="27">
        <v>21</v>
      </c>
      <c r="D25" s="28">
        <v>46054</v>
      </c>
      <c r="E25" s="55">
        <v>405692.53291734628</v>
      </c>
      <c r="F25" s="55">
        <v>-334306.89136000001</v>
      </c>
      <c r="G25" s="55">
        <v>71385.641557346273</v>
      </c>
      <c r="H25" s="30">
        <f t="shared" si="0"/>
        <v>0.17595995924305075</v>
      </c>
      <c r="J25" s="25" t="s">
        <v>38</v>
      </c>
      <c r="K25" s="27">
        <v>1</v>
      </c>
      <c r="L25" s="28">
        <v>5263</v>
      </c>
      <c r="M25" s="28">
        <v>69342.0437153229</v>
      </c>
      <c r="N25" s="28">
        <v>-53515.22</v>
      </c>
      <c r="O25" s="27">
        <v>15826.823715322898</v>
      </c>
      <c r="P25" s="30">
        <f t="shared" si="1"/>
        <v>0.22824282163211693</v>
      </c>
      <c r="S25" s="25" t="s">
        <v>40</v>
      </c>
      <c r="T25" s="40">
        <v>19220.156292994008</v>
      </c>
      <c r="U25" s="40">
        <v>115565.0009940132</v>
      </c>
      <c r="V25" s="40">
        <v>150351.63365783606</v>
      </c>
      <c r="W25" s="40">
        <v>185106.16070334075</v>
      </c>
      <c r="X25" s="40">
        <v>470242.95164818404</v>
      </c>
      <c r="AA25" s="26" t="s">
        <v>28</v>
      </c>
      <c r="AB25" s="27">
        <v>1</v>
      </c>
      <c r="AC25" s="28">
        <v>1995</v>
      </c>
      <c r="AD25" s="28">
        <v>28837.86222105721</v>
      </c>
      <c r="AE25" s="40">
        <v>-22708.89</v>
      </c>
      <c r="AF25" s="40">
        <v>6128.9722210572108</v>
      </c>
      <c r="AG25" s="31">
        <f t="shared" si="2"/>
        <v>0.21253212786979325</v>
      </c>
      <c r="AI25" s="25" t="s">
        <v>66</v>
      </c>
      <c r="AJ25" s="27">
        <v>6</v>
      </c>
      <c r="AK25" s="28">
        <v>18526</v>
      </c>
      <c r="AL25" s="28">
        <v>238954.9481134098</v>
      </c>
      <c r="AM25" s="40">
        <v>-175773.73985999997</v>
      </c>
      <c r="AN25" s="40">
        <v>63181.208253409786</v>
      </c>
      <c r="AO25" s="31">
        <f t="shared" si="3"/>
        <v>0.26440636091546227</v>
      </c>
      <c r="AQ25" s="26" t="s">
        <v>74</v>
      </c>
      <c r="AR25" s="27">
        <v>2</v>
      </c>
      <c r="AS25" s="28">
        <v>5580</v>
      </c>
      <c r="AT25" s="28">
        <v>46798.547393450732</v>
      </c>
      <c r="AU25" s="40">
        <v>-34425.871353285824</v>
      </c>
      <c r="AV25" s="40">
        <v>12372.676040164912</v>
      </c>
      <c r="AW25" s="31">
        <f t="shared" si="4"/>
        <v>0.26438162569756207</v>
      </c>
      <c r="AY25" s="26" t="s">
        <v>27</v>
      </c>
      <c r="AZ25" s="27">
        <v>1</v>
      </c>
      <c r="BA25" s="28">
        <v>2078</v>
      </c>
      <c r="BB25" s="28">
        <v>31066.256500618649</v>
      </c>
      <c r="BC25" s="40">
        <v>-23702.75</v>
      </c>
      <c r="BD25" s="40">
        <v>7363.5065006186487</v>
      </c>
      <c r="BE25" s="31">
        <f t="shared" si="5"/>
        <v>0.23702587083422855</v>
      </c>
    </row>
    <row r="26" spans="2:57" x14ac:dyDescent="0.25">
      <c r="B26" s="25" t="s">
        <v>27</v>
      </c>
      <c r="C26" s="27">
        <v>3</v>
      </c>
      <c r="D26" s="28">
        <v>11575</v>
      </c>
      <c r="E26" s="55">
        <v>142522.65563415666</v>
      </c>
      <c r="F26" s="55">
        <v>-125672.72</v>
      </c>
      <c r="G26" s="55">
        <v>16849.935634156638</v>
      </c>
      <c r="H26" s="31">
        <f t="shared" si="0"/>
        <v>0.11822636590079381</v>
      </c>
      <c r="J26" s="26" t="s">
        <v>27</v>
      </c>
      <c r="K26" s="27">
        <v>1</v>
      </c>
      <c r="L26" s="28">
        <v>5263</v>
      </c>
      <c r="M26" s="28">
        <v>69342.0437153229</v>
      </c>
      <c r="N26" s="28">
        <v>-53515.22</v>
      </c>
      <c r="O26" s="27">
        <v>15826.823715322898</v>
      </c>
      <c r="P26" s="31">
        <f t="shared" si="1"/>
        <v>0.22824282163211693</v>
      </c>
      <c r="AA26" s="25" t="s">
        <v>27</v>
      </c>
      <c r="AB26" s="27">
        <v>3</v>
      </c>
      <c r="AC26" s="28">
        <v>11575</v>
      </c>
      <c r="AD26" s="28">
        <v>142522.65563415663</v>
      </c>
      <c r="AE26" s="40">
        <v>-125672.72</v>
      </c>
      <c r="AF26" s="40">
        <v>16849.935634156638</v>
      </c>
      <c r="AG26" s="31">
        <f t="shared" si="2"/>
        <v>0.11822636590079384</v>
      </c>
      <c r="AI26" s="26" t="s">
        <v>22</v>
      </c>
      <c r="AJ26" s="27">
        <v>1</v>
      </c>
      <c r="AK26" s="28">
        <v>3095</v>
      </c>
      <c r="AL26" s="28">
        <v>46444.592890605236</v>
      </c>
      <c r="AM26" s="40">
        <v>-27940.145859999997</v>
      </c>
      <c r="AN26" s="40">
        <v>18504.447030605239</v>
      </c>
      <c r="AO26" s="31">
        <f t="shared" si="3"/>
        <v>0.39841983488132371</v>
      </c>
      <c r="AQ26" s="26" t="s">
        <v>84</v>
      </c>
      <c r="AR26" s="27">
        <v>1</v>
      </c>
      <c r="AS26" s="28">
        <v>3078</v>
      </c>
      <c r="AT26" s="28">
        <v>10375.135387735543</v>
      </c>
      <c r="AU26" s="40">
        <v>-7775.7210688836103</v>
      </c>
      <c r="AV26" s="40">
        <v>2599.4143188519329</v>
      </c>
      <c r="AW26" s="31">
        <f t="shared" si="4"/>
        <v>0.25054268900670951</v>
      </c>
      <c r="AY26" s="26" t="s">
        <v>29</v>
      </c>
      <c r="AZ26" s="27">
        <v>2</v>
      </c>
      <c r="BA26" s="28">
        <v>4110</v>
      </c>
      <c r="BB26" s="28">
        <v>23802.475233528963</v>
      </c>
      <c r="BC26" s="40">
        <v>-16257.600191588237</v>
      </c>
      <c r="BD26" s="40">
        <v>7544.8750419407261</v>
      </c>
      <c r="BE26" s="31">
        <f t="shared" si="5"/>
        <v>0.31697859016413399</v>
      </c>
    </row>
    <row r="27" spans="2:57" x14ac:dyDescent="0.25">
      <c r="B27" s="26" t="s">
        <v>37</v>
      </c>
      <c r="C27" s="27">
        <v>2</v>
      </c>
      <c r="D27" s="28">
        <v>6312</v>
      </c>
      <c r="E27" s="55">
        <v>73180.611918833747</v>
      </c>
      <c r="F27" s="55">
        <v>-72157.5</v>
      </c>
      <c r="G27" s="55">
        <v>1023.1119188337398</v>
      </c>
      <c r="H27" s="30">
        <f t="shared" si="0"/>
        <v>1.3980641757525832E-2</v>
      </c>
      <c r="J27" s="25" t="s">
        <v>33</v>
      </c>
      <c r="K27" s="27">
        <v>24</v>
      </c>
      <c r="L27" s="28">
        <v>67748</v>
      </c>
      <c r="M27" s="28">
        <v>455437.55387304764</v>
      </c>
      <c r="N27" s="28">
        <v>-327904.02242154558</v>
      </c>
      <c r="O27" s="27">
        <v>127533.53145150209</v>
      </c>
      <c r="P27" s="30">
        <f t="shared" si="1"/>
        <v>0.28002418853464117</v>
      </c>
      <c r="AA27" s="26" t="s">
        <v>66</v>
      </c>
      <c r="AB27" s="27">
        <v>1</v>
      </c>
      <c r="AC27" s="28">
        <v>5263</v>
      </c>
      <c r="AD27" s="28">
        <v>69342.0437153229</v>
      </c>
      <c r="AE27" s="40">
        <v>-53515.22</v>
      </c>
      <c r="AF27" s="40">
        <v>15826.823715322898</v>
      </c>
      <c r="AG27" s="31">
        <f t="shared" si="2"/>
        <v>0.22824282163211693</v>
      </c>
      <c r="AI27" s="26" t="s">
        <v>24</v>
      </c>
      <c r="AJ27" s="27">
        <v>1</v>
      </c>
      <c r="AK27" s="28">
        <v>2002</v>
      </c>
      <c r="AL27" s="28">
        <v>26279.490535900859</v>
      </c>
      <c r="AM27" s="40">
        <v>-19082.740000000002</v>
      </c>
      <c r="AN27" s="40">
        <v>7196.7505359008574</v>
      </c>
      <c r="AO27" s="31">
        <f t="shared" si="3"/>
        <v>0.27385426388191408</v>
      </c>
      <c r="AQ27" s="26" t="s">
        <v>86</v>
      </c>
      <c r="AR27" s="27">
        <v>1</v>
      </c>
      <c r="AS27" s="28">
        <v>3989</v>
      </c>
      <c r="AT27" s="28">
        <v>24699.919252873544</v>
      </c>
      <c r="AU27" s="40">
        <v>-17555.980199999998</v>
      </c>
      <c r="AV27" s="40">
        <v>7143.9390528735457</v>
      </c>
      <c r="AW27" s="31">
        <f t="shared" si="4"/>
        <v>0.28922924725927729</v>
      </c>
      <c r="AY27" s="25" t="s">
        <v>74</v>
      </c>
      <c r="AZ27" s="27">
        <v>12</v>
      </c>
      <c r="BA27" s="28">
        <v>34891</v>
      </c>
      <c r="BB27" s="28">
        <v>244729.30538822184</v>
      </c>
      <c r="BC27" s="40">
        <v>-175296.8354357777</v>
      </c>
      <c r="BD27" s="40">
        <v>69432.469952444124</v>
      </c>
      <c r="BE27" s="31">
        <f t="shared" si="5"/>
        <v>0.28371130233995151</v>
      </c>
    </row>
    <row r="28" spans="2:57" x14ac:dyDescent="0.25">
      <c r="B28" s="26" t="s">
        <v>38</v>
      </c>
      <c r="C28" s="27">
        <v>1</v>
      </c>
      <c r="D28" s="28">
        <v>5263</v>
      </c>
      <c r="E28" s="55">
        <v>69342.0437153229</v>
      </c>
      <c r="F28" s="55">
        <v>-53515.22</v>
      </c>
      <c r="G28" s="55">
        <v>15826.823715322898</v>
      </c>
      <c r="H28" s="30">
        <f t="shared" si="0"/>
        <v>0.22824282163211693</v>
      </c>
      <c r="J28" s="26" t="s">
        <v>22</v>
      </c>
      <c r="K28" s="27">
        <v>14</v>
      </c>
      <c r="L28" s="28">
        <v>33265</v>
      </c>
      <c r="M28" s="28">
        <v>190922.02786126226</v>
      </c>
      <c r="N28" s="28">
        <v>-131840.06382400001</v>
      </c>
      <c r="O28" s="27">
        <v>59081.964037262274</v>
      </c>
      <c r="P28" s="30">
        <f t="shared" si="1"/>
        <v>0.30945598419997666</v>
      </c>
      <c r="S28" s="39" t="s">
        <v>55</v>
      </c>
      <c r="T28" s="39" t="s">
        <v>54</v>
      </c>
      <c r="U28" s="39"/>
      <c r="V28" s="39"/>
      <c r="W28" s="39"/>
      <c r="X28" s="39"/>
      <c r="AA28" s="26" t="s">
        <v>28</v>
      </c>
      <c r="AB28" s="27">
        <v>2</v>
      </c>
      <c r="AC28" s="28">
        <v>6312</v>
      </c>
      <c r="AD28" s="28">
        <v>73180.611918833747</v>
      </c>
      <c r="AE28" s="40">
        <v>-72157.5</v>
      </c>
      <c r="AF28" s="40">
        <v>1023.1119188337398</v>
      </c>
      <c r="AG28" s="31">
        <f t="shared" si="2"/>
        <v>1.3980641757525832E-2</v>
      </c>
      <c r="AI28" s="26" t="s">
        <v>26</v>
      </c>
      <c r="AJ28" s="27">
        <v>3</v>
      </c>
      <c r="AK28" s="28">
        <v>8166</v>
      </c>
      <c r="AL28" s="28">
        <v>96888.82097158079</v>
      </c>
      <c r="AM28" s="40">
        <v>-75235.634000000005</v>
      </c>
      <c r="AN28" s="40">
        <v>21653.186971580788</v>
      </c>
      <c r="AO28" s="31">
        <f t="shared" si="3"/>
        <v>0.22348488457643687</v>
      </c>
      <c r="AQ28" s="26" t="s">
        <v>82</v>
      </c>
      <c r="AR28" s="27">
        <v>2</v>
      </c>
      <c r="AS28" s="28">
        <v>8177</v>
      </c>
      <c r="AT28" s="28">
        <v>44846.056303879435</v>
      </c>
      <c r="AU28" s="40">
        <v>-31289.65</v>
      </c>
      <c r="AV28" s="40">
        <v>13556.406303879436</v>
      </c>
      <c r="AW28" s="31">
        <f t="shared" si="4"/>
        <v>0.30228759050785764</v>
      </c>
      <c r="AY28" s="26" t="s">
        <v>22</v>
      </c>
      <c r="AZ28" s="27">
        <v>6</v>
      </c>
      <c r="BA28" s="28">
        <v>17561</v>
      </c>
      <c r="BB28" s="28">
        <v>121442.63835164602</v>
      </c>
      <c r="BC28" s="40">
        <v>-79162.696982491892</v>
      </c>
      <c r="BD28" s="40">
        <v>42279.941369154112</v>
      </c>
      <c r="BE28" s="31">
        <f t="shared" si="5"/>
        <v>0.34814742122720899</v>
      </c>
    </row>
    <row r="29" spans="2:57" x14ac:dyDescent="0.25">
      <c r="B29" s="25" t="s">
        <v>29</v>
      </c>
      <c r="C29" s="27">
        <v>5</v>
      </c>
      <c r="D29" s="28">
        <v>6812</v>
      </c>
      <c r="E29" s="55">
        <v>46085.808788509836</v>
      </c>
      <c r="F29" s="55">
        <v>-32174.882098385886</v>
      </c>
      <c r="G29" s="55">
        <v>13910.926690123953</v>
      </c>
      <c r="H29" s="31">
        <f t="shared" si="0"/>
        <v>0.30184837926924352</v>
      </c>
      <c r="J29" s="26" t="s">
        <v>24</v>
      </c>
      <c r="K29" s="27">
        <v>6</v>
      </c>
      <c r="L29" s="28">
        <v>15376</v>
      </c>
      <c r="M29" s="28">
        <v>89059.788532624385</v>
      </c>
      <c r="N29" s="28">
        <v>-66637.206997545523</v>
      </c>
      <c r="O29" s="27">
        <v>22422.581535078869</v>
      </c>
      <c r="P29" s="31">
        <f t="shared" si="1"/>
        <v>0.25176998401321182</v>
      </c>
      <c r="S29" s="37" t="s">
        <v>39</v>
      </c>
      <c r="T29" s="37" t="s">
        <v>51</v>
      </c>
      <c r="U29" s="37" t="s">
        <v>50</v>
      </c>
      <c r="V29" s="37" t="s">
        <v>52</v>
      </c>
      <c r="W29" s="37" t="s">
        <v>53</v>
      </c>
      <c r="X29" s="37" t="s">
        <v>40</v>
      </c>
      <c r="AA29" s="25" t="s">
        <v>29</v>
      </c>
      <c r="AB29" s="27">
        <v>5</v>
      </c>
      <c r="AC29" s="28">
        <v>6812</v>
      </c>
      <c r="AD29" s="28">
        <v>46085.808788509836</v>
      </c>
      <c r="AE29" s="40">
        <v>-32174.882098385886</v>
      </c>
      <c r="AF29" s="40">
        <v>13910.926690123953</v>
      </c>
      <c r="AG29" s="31">
        <f t="shared" si="2"/>
        <v>0.30184837926924352</v>
      </c>
      <c r="AI29" s="26" t="s">
        <v>27</v>
      </c>
      <c r="AJ29" s="27">
        <v>1</v>
      </c>
      <c r="AK29" s="28">
        <v>5263</v>
      </c>
      <c r="AL29" s="28">
        <v>69342.0437153229</v>
      </c>
      <c r="AM29" s="40">
        <v>-53515.22</v>
      </c>
      <c r="AN29" s="40">
        <v>15826.823715322898</v>
      </c>
      <c r="AO29" s="31">
        <f t="shared" si="3"/>
        <v>0.22824282163211693</v>
      </c>
      <c r="AQ29" s="26" t="s">
        <v>78</v>
      </c>
      <c r="AR29" s="27">
        <v>1</v>
      </c>
      <c r="AS29" s="28">
        <v>5284</v>
      </c>
      <c r="AT29" s="28">
        <v>35897.776471655598</v>
      </c>
      <c r="AU29" s="40">
        <v>-35254.994400000003</v>
      </c>
      <c r="AV29" s="40">
        <v>642.78207165559434</v>
      </c>
      <c r="AW29" s="31">
        <f t="shared" si="4"/>
        <v>1.7905902115222274E-2</v>
      </c>
      <c r="AY29" s="26" t="s">
        <v>25</v>
      </c>
      <c r="AZ29" s="27">
        <v>1</v>
      </c>
      <c r="BA29" s="28">
        <v>2889</v>
      </c>
      <c r="BB29" s="28">
        <v>13172.338230562205</v>
      </c>
      <c r="BC29" s="40">
        <v>-9444.5619000000006</v>
      </c>
      <c r="BD29" s="40">
        <v>3727.7763305622047</v>
      </c>
      <c r="BE29" s="31">
        <f t="shared" si="5"/>
        <v>0.28300035007551583</v>
      </c>
    </row>
    <row r="30" spans="2:57" x14ac:dyDescent="0.25">
      <c r="B30" s="26" t="s">
        <v>31</v>
      </c>
      <c r="C30" s="27">
        <v>3</v>
      </c>
      <c r="D30" s="28">
        <v>5202</v>
      </c>
      <c r="E30" s="55">
        <v>31420.70890902941</v>
      </c>
      <c r="F30" s="55">
        <v>-21408.518650411766</v>
      </c>
      <c r="G30" s="55">
        <v>10012.190258617644</v>
      </c>
      <c r="H30" s="31">
        <f t="shared" si="0"/>
        <v>0.31864940691202637</v>
      </c>
      <c r="J30" s="26" t="s">
        <v>26</v>
      </c>
      <c r="K30" s="27">
        <v>4</v>
      </c>
      <c r="L30" s="28">
        <v>19107</v>
      </c>
      <c r="M30" s="28">
        <v>175455.73747916095</v>
      </c>
      <c r="N30" s="28">
        <v>-129426.75160000002</v>
      </c>
      <c r="O30" s="27">
        <v>46028.985879160959</v>
      </c>
      <c r="P30" s="30">
        <f t="shared" si="1"/>
        <v>0.26233958798085966</v>
      </c>
      <c r="S30" s="25" t="s">
        <v>22</v>
      </c>
      <c r="T30" s="41">
        <f>IFERROR(T18/T6,0)</f>
        <v>0.26687152305660039</v>
      </c>
      <c r="U30" s="41">
        <f>IFERROR(U18/U6,0)</f>
        <v>0.2961039336970866</v>
      </c>
      <c r="V30" s="41">
        <f>IFERROR(V18/V6,0)</f>
        <v>0.3206293521698958</v>
      </c>
      <c r="W30" s="41">
        <f>IFERROR(W18/W6,0)</f>
        <v>0.30778452336420409</v>
      </c>
      <c r="X30" s="41">
        <f>IFERROR(X18/X6,0)</f>
        <v>0.30452765897332096</v>
      </c>
      <c r="AA30" s="26" t="s">
        <v>63</v>
      </c>
      <c r="AB30" s="27">
        <v>2</v>
      </c>
      <c r="AC30" s="28">
        <v>4110</v>
      </c>
      <c r="AD30" s="28">
        <v>23802.475233528963</v>
      </c>
      <c r="AE30" s="40">
        <v>-16257.600191588237</v>
      </c>
      <c r="AF30" s="40">
        <v>7544.8750419407261</v>
      </c>
      <c r="AG30" s="31">
        <f t="shared" si="2"/>
        <v>0.31697859016413399</v>
      </c>
      <c r="AI30" s="25" t="s">
        <v>28</v>
      </c>
      <c r="AJ30" s="27">
        <v>3</v>
      </c>
      <c r="AK30" s="28">
        <v>8307</v>
      </c>
      <c r="AL30" s="28">
        <v>102018.47413989095</v>
      </c>
      <c r="AM30" s="40">
        <v>-94866.39</v>
      </c>
      <c r="AN30" s="40">
        <v>7152.0841398909506</v>
      </c>
      <c r="AO30" s="31">
        <f t="shared" si="3"/>
        <v>7.0105774470649182E-2</v>
      </c>
      <c r="AQ30" s="25" t="s">
        <v>26</v>
      </c>
      <c r="AR30" s="27">
        <v>29</v>
      </c>
      <c r="AS30" s="28">
        <v>75011</v>
      </c>
      <c r="AT30" s="28">
        <v>644163.45903652743</v>
      </c>
      <c r="AU30" s="40">
        <v>-517078.04295999999</v>
      </c>
      <c r="AV30" s="40">
        <v>127085.41607652736</v>
      </c>
      <c r="AW30" s="31">
        <f t="shared" si="4"/>
        <v>0.19728752740276276</v>
      </c>
      <c r="AY30" s="26" t="s">
        <v>24</v>
      </c>
      <c r="AZ30" s="27">
        <v>2</v>
      </c>
      <c r="BA30" s="28">
        <v>5580</v>
      </c>
      <c r="BB30" s="28">
        <v>46798.547393450732</v>
      </c>
      <c r="BC30" s="40">
        <v>-34425.871353285824</v>
      </c>
      <c r="BD30" s="40">
        <v>12372.676040164912</v>
      </c>
      <c r="BE30" s="31">
        <f t="shared" si="5"/>
        <v>0.26438162569756207</v>
      </c>
    </row>
    <row r="31" spans="2:57" x14ac:dyDescent="0.25">
      <c r="B31" s="26" t="s">
        <v>34</v>
      </c>
      <c r="C31" s="27">
        <v>2</v>
      </c>
      <c r="D31" s="28">
        <v>1610</v>
      </c>
      <c r="E31" s="55">
        <v>14665.099879480429</v>
      </c>
      <c r="F31" s="55">
        <v>-10766.363447974119</v>
      </c>
      <c r="G31" s="55">
        <v>3898.7364315063114</v>
      </c>
      <c r="H31" s="31">
        <f t="shared" si="0"/>
        <v>0.2658513384529666</v>
      </c>
      <c r="J31" s="25" t="s">
        <v>34</v>
      </c>
      <c r="K31" s="27">
        <v>30</v>
      </c>
      <c r="L31" s="28">
        <v>66179</v>
      </c>
      <c r="M31" s="28">
        <v>571072.02104177745</v>
      </c>
      <c r="N31" s="28">
        <v>-468270.66436125984</v>
      </c>
      <c r="O31" s="27">
        <v>102801.35668051743</v>
      </c>
      <c r="P31" s="30">
        <f t="shared" si="1"/>
        <v>0.1800146967329658</v>
      </c>
      <c r="S31" s="25" t="s">
        <v>25</v>
      </c>
      <c r="T31" s="41">
        <f t="shared" ref="T31:X31" si="6">IFERROR(T19/T7,0)</f>
        <v>0</v>
      </c>
      <c r="U31" s="41">
        <f t="shared" si="6"/>
        <v>0.19195616829505119</v>
      </c>
      <c r="V31" s="41">
        <f t="shared" si="6"/>
        <v>0.28300035007551583</v>
      </c>
      <c r="W31" s="41">
        <f t="shared" si="6"/>
        <v>0</v>
      </c>
      <c r="X31" s="41">
        <f t="shared" si="6"/>
        <v>0.26165943465569913</v>
      </c>
      <c r="AA31" s="26" t="s">
        <v>64</v>
      </c>
      <c r="AB31" s="27">
        <v>1</v>
      </c>
      <c r="AC31" s="28">
        <v>1092</v>
      </c>
      <c r="AD31" s="28">
        <v>7618.2336755004462</v>
      </c>
      <c r="AE31" s="40">
        <v>-5150.9184588235294</v>
      </c>
      <c r="AF31" s="40">
        <v>2467.3152166769169</v>
      </c>
      <c r="AG31" s="31">
        <f t="shared" si="2"/>
        <v>0.32386972122049507</v>
      </c>
      <c r="AI31" s="26" t="s">
        <v>26</v>
      </c>
      <c r="AJ31" s="27">
        <v>1</v>
      </c>
      <c r="AK31" s="28">
        <v>1995</v>
      </c>
      <c r="AL31" s="28">
        <v>28837.86222105721</v>
      </c>
      <c r="AM31" s="40">
        <v>-22708.89</v>
      </c>
      <c r="AN31" s="40">
        <v>6128.9722210572108</v>
      </c>
      <c r="AO31" s="31">
        <f t="shared" si="3"/>
        <v>0.21253212786979325</v>
      </c>
      <c r="AQ31" s="26" t="s">
        <v>83</v>
      </c>
      <c r="AR31" s="27">
        <v>2</v>
      </c>
      <c r="AS31" s="28">
        <v>1965</v>
      </c>
      <c r="AT31" s="28">
        <v>19456.883534904766</v>
      </c>
      <c r="AU31" s="40">
        <v>-14367.42</v>
      </c>
      <c r="AV31" s="40">
        <v>5089.4635349047639</v>
      </c>
      <c r="AW31" s="31">
        <f t="shared" si="4"/>
        <v>0.2615765020011811</v>
      </c>
      <c r="AY31" s="26" t="s">
        <v>26</v>
      </c>
      <c r="AZ31" s="27">
        <v>3</v>
      </c>
      <c r="BA31" s="28">
        <v>8861</v>
      </c>
      <c r="BB31" s="28">
        <v>63315.781412562908</v>
      </c>
      <c r="BC31" s="40">
        <v>-52263.705199999997</v>
      </c>
      <c r="BD31" s="40">
        <v>11052.076212562904</v>
      </c>
      <c r="BE31" s="31">
        <f t="shared" si="5"/>
        <v>0.17455484187343517</v>
      </c>
    </row>
    <row r="32" spans="2:57" x14ac:dyDescent="0.25">
      <c r="B32" s="25" t="s">
        <v>76</v>
      </c>
      <c r="C32" s="27">
        <v>1</v>
      </c>
      <c r="D32" s="28">
        <v>5252</v>
      </c>
      <c r="E32" s="55">
        <v>102549.99350042145</v>
      </c>
      <c r="F32" s="55">
        <v>-86132.01</v>
      </c>
      <c r="G32" s="55">
        <v>16417.983500421455</v>
      </c>
      <c r="H32" s="31">
        <f t="shared" si="0"/>
        <v>0.16009736266198771</v>
      </c>
      <c r="J32" s="26" t="s">
        <v>24</v>
      </c>
      <c r="K32" s="27">
        <v>7</v>
      </c>
      <c r="L32" s="28">
        <v>18515</v>
      </c>
      <c r="M32" s="28">
        <v>150714.38824495068</v>
      </c>
      <c r="N32" s="28">
        <v>-123197.40955328583</v>
      </c>
      <c r="O32" s="27">
        <v>27516.978691664837</v>
      </c>
      <c r="P32" s="31">
        <f t="shared" si="1"/>
        <v>0.18257698559571153</v>
      </c>
      <c r="S32" s="25" t="s">
        <v>24</v>
      </c>
      <c r="T32" s="41">
        <f t="shared" ref="T32:X32" si="7">IFERROR(T20/T8,0)</f>
        <v>0.31584189731391066</v>
      </c>
      <c r="U32" s="41">
        <f t="shared" si="7"/>
        <v>0.23968884253922196</v>
      </c>
      <c r="V32" s="41">
        <f t="shared" si="7"/>
        <v>0.20141769988721958</v>
      </c>
      <c r="W32" s="41">
        <f t="shared" si="7"/>
        <v>0.22525401006782511</v>
      </c>
      <c r="X32" s="41">
        <f t="shared" si="7"/>
        <v>0.22431414551782736</v>
      </c>
      <c r="AA32" s="26" t="s">
        <v>65</v>
      </c>
      <c r="AB32" s="27">
        <v>2</v>
      </c>
      <c r="AC32" s="28">
        <v>1610</v>
      </c>
      <c r="AD32" s="28">
        <v>14665.099879480429</v>
      </c>
      <c r="AE32" s="40">
        <v>-10766.363447974119</v>
      </c>
      <c r="AF32" s="40">
        <v>3898.7364315063114</v>
      </c>
      <c r="AG32" s="31">
        <f t="shared" si="2"/>
        <v>0.2658513384529666</v>
      </c>
      <c r="AI32" s="26" t="s">
        <v>27</v>
      </c>
      <c r="AJ32" s="27">
        <v>2</v>
      </c>
      <c r="AK32" s="28">
        <v>6312</v>
      </c>
      <c r="AL32" s="28">
        <v>73180.611918833747</v>
      </c>
      <c r="AM32" s="40">
        <v>-72157.5</v>
      </c>
      <c r="AN32" s="40">
        <v>1023.1119188337398</v>
      </c>
      <c r="AO32" s="31">
        <f t="shared" si="3"/>
        <v>1.3980641757525832E-2</v>
      </c>
      <c r="AQ32" s="26" t="s">
        <v>80</v>
      </c>
      <c r="AR32" s="27">
        <v>4</v>
      </c>
      <c r="AS32" s="28">
        <v>4754</v>
      </c>
      <c r="AT32" s="28">
        <v>45817.724652168959</v>
      </c>
      <c r="AU32" s="40">
        <v>-32023.730000000003</v>
      </c>
      <c r="AV32" s="40">
        <v>13793.994652168954</v>
      </c>
      <c r="AW32" s="31">
        <f t="shared" si="4"/>
        <v>0.30106241104043918</v>
      </c>
      <c r="AY32" s="25" t="s">
        <v>84</v>
      </c>
      <c r="AZ32" s="27">
        <v>13</v>
      </c>
      <c r="BA32" s="28">
        <v>40058</v>
      </c>
      <c r="BB32" s="28">
        <v>276850.14286612789</v>
      </c>
      <c r="BC32" s="40">
        <v>-210070.66242888363</v>
      </c>
      <c r="BD32" s="40">
        <v>66779.480437244274</v>
      </c>
      <c r="BE32" s="31">
        <f t="shared" si="5"/>
        <v>0.24121165243369871</v>
      </c>
    </row>
    <row r="33" spans="2:57" x14ac:dyDescent="0.25">
      <c r="B33" s="26" t="s">
        <v>77</v>
      </c>
      <c r="C33" s="27">
        <v>1</v>
      </c>
      <c r="D33" s="28">
        <v>5252</v>
      </c>
      <c r="E33" s="55">
        <v>102549.99350042145</v>
      </c>
      <c r="F33" s="55">
        <v>-86132.01</v>
      </c>
      <c r="G33" s="55">
        <v>16417.983500421455</v>
      </c>
      <c r="H33" s="31">
        <f t="shared" si="0"/>
        <v>0.16009736266198771</v>
      </c>
      <c r="J33" s="26" t="s">
        <v>26</v>
      </c>
      <c r="K33" s="27">
        <v>21</v>
      </c>
      <c r="L33" s="28">
        <v>46054</v>
      </c>
      <c r="M33" s="28">
        <v>405692.53291734628</v>
      </c>
      <c r="N33" s="28">
        <v>-334306.89136000001</v>
      </c>
      <c r="O33" s="27">
        <v>71385.641557346273</v>
      </c>
      <c r="P33" s="31">
        <f t="shared" si="1"/>
        <v>0.17595995924305075</v>
      </c>
      <c r="S33" s="25" t="s">
        <v>26</v>
      </c>
      <c r="T33" s="41">
        <f t="shared" ref="T33:X33" si="8">IFERROR(T21/T9,0)</f>
        <v>0</v>
      </c>
      <c r="U33" s="41">
        <f t="shared" si="8"/>
        <v>0.19923191613776337</v>
      </c>
      <c r="V33" s="41">
        <f t="shared" si="8"/>
        <v>0.15970163648898453</v>
      </c>
      <c r="W33" s="41">
        <f t="shared" si="8"/>
        <v>0.23772157988260356</v>
      </c>
      <c r="X33" s="41">
        <f t="shared" si="8"/>
        <v>0.19728752740276284</v>
      </c>
      <c r="AA33" s="25" t="s">
        <v>76</v>
      </c>
      <c r="AB33" s="27">
        <v>1</v>
      </c>
      <c r="AC33" s="28">
        <v>5252</v>
      </c>
      <c r="AD33" s="28">
        <v>102549.99350042145</v>
      </c>
      <c r="AE33" s="40">
        <v>-86132.01</v>
      </c>
      <c r="AF33" s="40">
        <v>16417.983500421455</v>
      </c>
      <c r="AG33" s="31">
        <f t="shared" si="2"/>
        <v>0.16009736266198771</v>
      </c>
      <c r="AI33" s="25" t="s">
        <v>70</v>
      </c>
      <c r="AJ33" s="27">
        <v>1</v>
      </c>
      <c r="AK33" s="28">
        <v>5252</v>
      </c>
      <c r="AL33" s="28">
        <v>102549.99350042145</v>
      </c>
      <c r="AM33" s="40">
        <v>-86132.01</v>
      </c>
      <c r="AN33" s="40">
        <v>16417.983500421455</v>
      </c>
      <c r="AO33" s="31">
        <f t="shared" si="3"/>
        <v>0.16009736266198771</v>
      </c>
      <c r="AQ33" s="26" t="s">
        <v>75</v>
      </c>
      <c r="AR33" s="27">
        <v>5</v>
      </c>
      <c r="AS33" s="28">
        <v>9340</v>
      </c>
      <c r="AT33" s="28">
        <v>83127.010177136181</v>
      </c>
      <c r="AU33" s="40">
        <v>-68356.739999999991</v>
      </c>
      <c r="AV33" s="40">
        <v>14770.270177136172</v>
      </c>
      <c r="AW33" s="31">
        <f t="shared" si="4"/>
        <v>0.17768316393988012</v>
      </c>
      <c r="AY33" s="26" t="s">
        <v>22</v>
      </c>
      <c r="AZ33" s="27">
        <v>8</v>
      </c>
      <c r="BA33" s="28">
        <v>24695</v>
      </c>
      <c r="BB33" s="28">
        <v>141290.21233532787</v>
      </c>
      <c r="BC33" s="40">
        <v>-102826.76175999999</v>
      </c>
      <c r="BD33" s="40">
        <v>38463.450575327879</v>
      </c>
      <c r="BE33" s="31">
        <f t="shared" si="5"/>
        <v>0.27223011374660216</v>
      </c>
    </row>
    <row r="34" spans="2:57" x14ac:dyDescent="0.25">
      <c r="B34" s="25" t="s">
        <v>40</v>
      </c>
      <c r="C34" s="27">
        <v>121</v>
      </c>
      <c r="D34" s="28">
        <v>309338</v>
      </c>
      <c r="E34" s="55">
        <v>2011563.8150414033</v>
      </c>
      <c r="F34" s="55">
        <v>-1541320.8633932199</v>
      </c>
      <c r="G34" s="55">
        <v>470242.95164818398</v>
      </c>
      <c r="H34" s="31">
        <f t="shared" si="0"/>
        <v>0.23376984022677161</v>
      </c>
      <c r="J34" s="26" t="s">
        <v>29</v>
      </c>
      <c r="K34" s="27">
        <v>2</v>
      </c>
      <c r="L34" s="28">
        <v>1610</v>
      </c>
      <c r="M34" s="28">
        <v>14665.099879480429</v>
      </c>
      <c r="N34" s="28">
        <v>-10766.363447974119</v>
      </c>
      <c r="O34" s="27">
        <v>3898.7364315063114</v>
      </c>
      <c r="P34" s="31">
        <f t="shared" si="1"/>
        <v>0.2658513384529666</v>
      </c>
      <c r="S34" s="25" t="s">
        <v>27</v>
      </c>
      <c r="T34" s="41">
        <f t="shared" ref="T34:X34" si="9">IFERROR(T22/T10,0)</f>
        <v>0</v>
      </c>
      <c r="U34" s="41">
        <f t="shared" si="9"/>
        <v>0</v>
      </c>
      <c r="V34" s="41">
        <f t="shared" si="9"/>
        <v>0.11822636590079384</v>
      </c>
      <c r="W34" s="41">
        <f t="shared" si="9"/>
        <v>0</v>
      </c>
      <c r="X34" s="41">
        <f t="shared" si="9"/>
        <v>0.11822636590079384</v>
      </c>
      <c r="AA34" s="26" t="s">
        <v>70</v>
      </c>
      <c r="AB34" s="27">
        <v>1</v>
      </c>
      <c r="AC34" s="28">
        <v>5252</v>
      </c>
      <c r="AD34" s="28">
        <v>102549.99350042145</v>
      </c>
      <c r="AE34" s="40">
        <v>-86132.01</v>
      </c>
      <c r="AF34" s="40">
        <v>16417.983500421455</v>
      </c>
      <c r="AG34" s="31">
        <f t="shared" si="2"/>
        <v>0.16009736266198771</v>
      </c>
      <c r="AI34" s="26" t="s">
        <v>76</v>
      </c>
      <c r="AJ34" s="27">
        <v>1</v>
      </c>
      <c r="AK34" s="28">
        <v>5252</v>
      </c>
      <c r="AL34" s="28">
        <v>102549.99350042145</v>
      </c>
      <c r="AM34" s="40">
        <v>-86132.01</v>
      </c>
      <c r="AN34" s="40">
        <v>16417.983500421455</v>
      </c>
      <c r="AO34" s="31">
        <f t="shared" si="3"/>
        <v>0.16009736266198771</v>
      </c>
      <c r="AQ34" s="26" t="s">
        <v>79</v>
      </c>
      <c r="AR34" s="27">
        <v>6</v>
      </c>
      <c r="AS34" s="28">
        <v>12444</v>
      </c>
      <c r="AT34" s="28">
        <v>101639.48459274862</v>
      </c>
      <c r="AU34" s="40">
        <v>-84127.211760000006</v>
      </c>
      <c r="AV34" s="40">
        <v>17512.272832748626</v>
      </c>
      <c r="AW34" s="31">
        <f t="shared" si="4"/>
        <v>0.17229793030648666</v>
      </c>
      <c r="AY34" s="26" t="s">
        <v>24</v>
      </c>
      <c r="AZ34" s="27">
        <v>1</v>
      </c>
      <c r="BA34" s="28">
        <v>3078</v>
      </c>
      <c r="BB34" s="28">
        <v>10375.135387735543</v>
      </c>
      <c r="BC34" s="40">
        <v>-7775.7210688836103</v>
      </c>
      <c r="BD34" s="40">
        <v>2599.4143188519329</v>
      </c>
      <c r="BE34" s="31">
        <f t="shared" si="5"/>
        <v>0.25054268900670951</v>
      </c>
    </row>
    <row r="35" spans="2:57" x14ac:dyDescent="0.25">
      <c r="J35" s="25" t="s">
        <v>77</v>
      </c>
      <c r="K35" s="27">
        <v>1</v>
      </c>
      <c r="L35" s="28">
        <v>5252</v>
      </c>
      <c r="M35" s="28">
        <v>102549.99350042145</v>
      </c>
      <c r="N35" s="28">
        <v>-86132.01</v>
      </c>
      <c r="O35" s="27">
        <v>16417.983500421455</v>
      </c>
      <c r="P35" s="31">
        <f t="shared" si="1"/>
        <v>0.16009736266198771</v>
      </c>
      <c r="S35" s="25" t="s">
        <v>29</v>
      </c>
      <c r="T35" s="41">
        <f t="shared" ref="T35:X37" si="10">IFERROR(T23/T11,0)</f>
        <v>0</v>
      </c>
      <c r="U35" s="41">
        <f t="shared" si="10"/>
        <v>0</v>
      </c>
      <c r="V35" s="41">
        <f t="shared" si="10"/>
        <v>0.32386972122049507</v>
      </c>
      <c r="W35" s="41">
        <f t="shared" si="10"/>
        <v>0.29748720681842278</v>
      </c>
      <c r="X35" s="41">
        <f t="shared" si="10"/>
        <v>0.30184837926924352</v>
      </c>
      <c r="AA35" s="25" t="s">
        <v>40</v>
      </c>
      <c r="AB35" s="27">
        <v>121</v>
      </c>
      <c r="AC35" s="28">
        <v>309338</v>
      </c>
      <c r="AD35" s="28">
        <v>2011563.8150414038</v>
      </c>
      <c r="AE35" s="40">
        <v>-1541320.8633932201</v>
      </c>
      <c r="AF35" s="40">
        <v>470242.95164818392</v>
      </c>
      <c r="AG35" s="31">
        <f t="shared" si="2"/>
        <v>0.23376984022677152</v>
      </c>
      <c r="AI35" s="25" t="s">
        <v>40</v>
      </c>
      <c r="AJ35" s="27">
        <v>121</v>
      </c>
      <c r="AK35" s="28">
        <v>309338</v>
      </c>
      <c r="AL35" s="28">
        <v>2011563.8150414045</v>
      </c>
      <c r="AM35" s="40">
        <v>-1541320.8633932199</v>
      </c>
      <c r="AN35" s="40">
        <v>470242.95164818387</v>
      </c>
      <c r="AO35" s="31">
        <f t="shared" si="3"/>
        <v>0.23376984022677141</v>
      </c>
      <c r="AQ35" s="26" t="s">
        <v>74</v>
      </c>
      <c r="AR35" s="27">
        <v>3</v>
      </c>
      <c r="AS35" s="28">
        <v>8861</v>
      </c>
      <c r="AT35" s="28">
        <v>63315.781412562908</v>
      </c>
      <c r="AU35" s="40">
        <v>-52263.705199999997</v>
      </c>
      <c r="AV35" s="40">
        <v>11052.076212562904</v>
      </c>
      <c r="AW35" s="31">
        <f t="shared" si="4"/>
        <v>0.17455484187343517</v>
      </c>
      <c r="AY35" s="26" t="s">
        <v>26</v>
      </c>
      <c r="AZ35" s="27">
        <v>4</v>
      </c>
      <c r="BA35" s="28">
        <v>12285</v>
      </c>
      <c r="BB35" s="28">
        <v>125184.79514306448</v>
      </c>
      <c r="BC35" s="40">
        <v>-99468.179600000003</v>
      </c>
      <c r="BD35" s="40">
        <v>25716.615543064472</v>
      </c>
      <c r="BE35" s="31">
        <f t="shared" si="5"/>
        <v>0.20542922575920541</v>
      </c>
    </row>
    <row r="36" spans="2:57" x14ac:dyDescent="0.25">
      <c r="J36" s="26" t="s">
        <v>76</v>
      </c>
      <c r="K36" s="27">
        <v>1</v>
      </c>
      <c r="L36" s="28">
        <v>5252</v>
      </c>
      <c r="M36" s="28">
        <v>102549.99350042145</v>
      </c>
      <c r="N36" s="28">
        <v>-86132.01</v>
      </c>
      <c r="O36" s="27">
        <v>16417.983500421455</v>
      </c>
      <c r="P36" s="31">
        <f t="shared" si="1"/>
        <v>0.16009736266198771</v>
      </c>
      <c r="S36" s="25" t="s">
        <v>76</v>
      </c>
      <c r="T36" s="41">
        <f t="shared" si="10"/>
        <v>0</v>
      </c>
      <c r="U36" s="41">
        <f t="shared" si="10"/>
        <v>0</v>
      </c>
      <c r="V36" s="41">
        <f t="shared" si="10"/>
        <v>0</v>
      </c>
      <c r="W36" s="41">
        <f t="shared" si="10"/>
        <v>0.16009736266198771</v>
      </c>
      <c r="X36" s="41">
        <f t="shared" si="10"/>
        <v>0.16009736266198771</v>
      </c>
      <c r="AG36" s="31" t="e">
        <f t="shared" si="2"/>
        <v>#DIV/0!</v>
      </c>
      <c r="AQ36" s="26" t="s">
        <v>84</v>
      </c>
      <c r="AR36" s="27">
        <v>4</v>
      </c>
      <c r="AS36" s="28">
        <v>12285</v>
      </c>
      <c r="AT36" s="28">
        <v>125184.79514306448</v>
      </c>
      <c r="AU36" s="40">
        <v>-99468.179600000003</v>
      </c>
      <c r="AV36" s="40">
        <v>25716.615543064472</v>
      </c>
      <c r="AW36" s="31">
        <f t="shared" si="4"/>
        <v>0.20542922575920541</v>
      </c>
      <c r="AY36" s="25" t="s">
        <v>86</v>
      </c>
      <c r="AZ36" s="27">
        <v>1</v>
      </c>
      <c r="BA36" s="28">
        <v>3989</v>
      </c>
      <c r="BB36" s="28">
        <v>24699.919252873544</v>
      </c>
      <c r="BC36" s="40">
        <v>-17555.980199999998</v>
      </c>
      <c r="BD36" s="40">
        <v>7143.9390528735457</v>
      </c>
      <c r="BE36" s="31">
        <f t="shared" si="5"/>
        <v>0.28922924725927729</v>
      </c>
    </row>
    <row r="37" spans="2:57" x14ac:dyDescent="0.25">
      <c r="J37" s="25" t="s">
        <v>40</v>
      </c>
      <c r="K37" s="27">
        <v>121</v>
      </c>
      <c r="L37" s="28">
        <v>309338</v>
      </c>
      <c r="M37" s="28">
        <v>2011563.8150414045</v>
      </c>
      <c r="N37" s="28">
        <v>-1541320.8633932194</v>
      </c>
      <c r="O37" s="27">
        <v>470242.95164818404</v>
      </c>
      <c r="P37" s="31">
        <f t="shared" si="1"/>
        <v>0.2337698402267715</v>
      </c>
      <c r="S37" s="38" t="s">
        <v>40</v>
      </c>
      <c r="T37" s="42">
        <f t="shared" si="10"/>
        <v>0.27326454344774442</v>
      </c>
      <c r="U37" s="42">
        <f t="shared" si="10"/>
        <v>0.24631038123530616</v>
      </c>
      <c r="V37" s="42">
        <f t="shared" si="10"/>
        <v>0.19955484408014704</v>
      </c>
      <c r="W37" s="42">
        <f t="shared" si="10"/>
        <v>0.25758958554388323</v>
      </c>
      <c r="X37" s="42">
        <f t="shared" si="10"/>
        <v>0.23376984022677155</v>
      </c>
      <c r="AQ37" s="26" t="s">
        <v>82</v>
      </c>
      <c r="AR37" s="27">
        <v>1</v>
      </c>
      <c r="AS37" s="28">
        <v>4070</v>
      </c>
      <c r="AT37" s="28">
        <v>23556.580029240806</v>
      </c>
      <c r="AU37" s="40">
        <v>-29843.439999999999</v>
      </c>
      <c r="AV37" s="40">
        <v>-6286.8599707591929</v>
      </c>
      <c r="AW37" s="31">
        <f t="shared" si="4"/>
        <v>-0.26688339151758478</v>
      </c>
      <c r="AY37" s="26" t="s">
        <v>24</v>
      </c>
      <c r="AZ37" s="27">
        <v>1</v>
      </c>
      <c r="BA37" s="28">
        <v>3989</v>
      </c>
      <c r="BB37" s="28">
        <v>24699.919252873544</v>
      </c>
      <c r="BC37" s="40">
        <v>-17555.980199999998</v>
      </c>
      <c r="BD37" s="40">
        <v>7143.9390528735457</v>
      </c>
      <c r="BE37" s="31">
        <f t="shared" si="5"/>
        <v>0.28922924725927729</v>
      </c>
    </row>
    <row r="38" spans="2:57" x14ac:dyDescent="0.25">
      <c r="AQ38" s="26" t="s">
        <v>85</v>
      </c>
      <c r="AR38" s="27">
        <v>2</v>
      </c>
      <c r="AS38" s="28">
        <v>9815</v>
      </c>
      <c r="AT38" s="28">
        <v>81596.468150384491</v>
      </c>
      <c r="AU38" s="40">
        <v>-58029.560000000005</v>
      </c>
      <c r="AV38" s="40">
        <v>23566.908150384479</v>
      </c>
      <c r="AW38" s="31">
        <f t="shared" si="4"/>
        <v>0.28882264985967326</v>
      </c>
      <c r="AY38" s="25" t="s">
        <v>82</v>
      </c>
      <c r="AZ38" s="27">
        <v>13</v>
      </c>
      <c r="BA38" s="28">
        <v>54169</v>
      </c>
      <c r="BB38" s="28">
        <v>226751.39777165593</v>
      </c>
      <c r="BC38" s="40">
        <v>-203384.927467</v>
      </c>
      <c r="BD38" s="40">
        <v>23366.470304655915</v>
      </c>
      <c r="BE38" s="31">
        <f t="shared" si="5"/>
        <v>0.10304884792016368</v>
      </c>
    </row>
    <row r="39" spans="2:57" x14ac:dyDescent="0.25">
      <c r="AQ39" s="26" t="s">
        <v>78</v>
      </c>
      <c r="AR39" s="27">
        <v>1</v>
      </c>
      <c r="AS39" s="28">
        <v>5214</v>
      </c>
      <c r="AT39" s="28">
        <v>31892.03263456035</v>
      </c>
      <c r="AU39" s="40">
        <v>-30257.68</v>
      </c>
      <c r="AV39" s="40">
        <v>1634.3526345603495</v>
      </c>
      <c r="AW39" s="31">
        <f t="shared" si="4"/>
        <v>5.1246424249210609E-2</v>
      </c>
      <c r="AY39" s="26" t="s">
        <v>22</v>
      </c>
      <c r="AZ39" s="27">
        <v>9</v>
      </c>
      <c r="BA39" s="28">
        <v>37688</v>
      </c>
      <c r="BB39" s="28">
        <v>116234.40602032059</v>
      </c>
      <c r="BC39" s="40">
        <v>-93797.087467000005</v>
      </c>
      <c r="BD39" s="40">
        <v>22437.318553320583</v>
      </c>
      <c r="BE39" s="31">
        <f t="shared" si="5"/>
        <v>0.19303508592282045</v>
      </c>
    </row>
    <row r="40" spans="2:57" x14ac:dyDescent="0.25">
      <c r="AQ40" s="26" t="s">
        <v>81</v>
      </c>
      <c r="AR40" s="27">
        <v>1</v>
      </c>
      <c r="AS40" s="28">
        <v>6263</v>
      </c>
      <c r="AT40" s="28">
        <v>68576.698709755845</v>
      </c>
      <c r="AU40" s="40">
        <v>-48340.376400000001</v>
      </c>
      <c r="AV40" s="40">
        <v>20236.322309755844</v>
      </c>
      <c r="AW40" s="31">
        <f t="shared" si="4"/>
        <v>0.29509035416540091</v>
      </c>
      <c r="AY40" s="26" t="s">
        <v>24</v>
      </c>
      <c r="AZ40" s="27">
        <v>2</v>
      </c>
      <c r="BA40" s="28">
        <v>8177</v>
      </c>
      <c r="BB40" s="28">
        <v>44846.056303879435</v>
      </c>
      <c r="BC40" s="40">
        <v>-31289.65</v>
      </c>
      <c r="BD40" s="40">
        <v>13556.406303879436</v>
      </c>
      <c r="BE40" s="31">
        <f t="shared" si="5"/>
        <v>0.30228759050785764</v>
      </c>
    </row>
    <row r="41" spans="2:57" x14ac:dyDescent="0.25">
      <c r="AQ41" s="25" t="s">
        <v>27</v>
      </c>
      <c r="AR41" s="27">
        <v>3</v>
      </c>
      <c r="AS41" s="28">
        <v>11575</v>
      </c>
      <c r="AT41" s="28">
        <v>142522.65563415666</v>
      </c>
      <c r="AU41" s="40">
        <v>-125672.72</v>
      </c>
      <c r="AV41" s="40">
        <v>16849.935634156638</v>
      </c>
      <c r="AW41" s="31">
        <f t="shared" si="4"/>
        <v>0.11822636590079381</v>
      </c>
      <c r="AY41" s="26" t="s">
        <v>26</v>
      </c>
      <c r="AZ41" s="27">
        <v>1</v>
      </c>
      <c r="BA41" s="28">
        <v>4070</v>
      </c>
      <c r="BB41" s="28">
        <v>23556.580029240806</v>
      </c>
      <c r="BC41" s="40">
        <v>-29843.439999999999</v>
      </c>
      <c r="BD41" s="40">
        <v>-6286.8599707591929</v>
      </c>
      <c r="BE41" s="31">
        <f t="shared" si="5"/>
        <v>-0.26688339151758478</v>
      </c>
    </row>
    <row r="42" spans="2:57" x14ac:dyDescent="0.25">
      <c r="AQ42" s="26" t="s">
        <v>79</v>
      </c>
      <c r="AR42" s="27">
        <v>1</v>
      </c>
      <c r="AS42" s="28">
        <v>2078</v>
      </c>
      <c r="AT42" s="28">
        <v>31066.256500618649</v>
      </c>
      <c r="AU42" s="40">
        <v>-23702.75</v>
      </c>
      <c r="AV42" s="40">
        <v>7363.5065006186487</v>
      </c>
      <c r="AW42" s="31">
        <f t="shared" si="4"/>
        <v>0.23702587083422855</v>
      </c>
      <c r="AY42" s="26" t="s">
        <v>27</v>
      </c>
      <c r="AZ42" s="27">
        <v>1</v>
      </c>
      <c r="BA42" s="28">
        <v>4234</v>
      </c>
      <c r="BB42" s="28">
        <v>42114.355418215091</v>
      </c>
      <c r="BC42" s="40">
        <v>-48454.75</v>
      </c>
      <c r="BD42" s="40">
        <v>-6340.394581784909</v>
      </c>
      <c r="BE42" s="31">
        <f t="shared" si="5"/>
        <v>-0.15055186097048973</v>
      </c>
    </row>
    <row r="43" spans="2:57" x14ac:dyDescent="0.25">
      <c r="AQ43" s="26" t="s">
        <v>82</v>
      </c>
      <c r="AR43" s="27">
        <v>1</v>
      </c>
      <c r="AS43" s="28">
        <v>4234</v>
      </c>
      <c r="AT43" s="28">
        <v>42114.355418215091</v>
      </c>
      <c r="AU43" s="40">
        <v>-48454.75</v>
      </c>
      <c r="AV43" s="40">
        <v>-6340.394581784909</v>
      </c>
      <c r="AW43" s="31">
        <f t="shared" si="4"/>
        <v>-0.15055186097048973</v>
      </c>
      <c r="AY43" s="25" t="s">
        <v>85</v>
      </c>
      <c r="AZ43" s="27">
        <v>3</v>
      </c>
      <c r="BA43" s="28">
        <v>14787</v>
      </c>
      <c r="BB43" s="28">
        <v>99328.165526330005</v>
      </c>
      <c r="BC43" s="40">
        <v>-67254.69</v>
      </c>
      <c r="BD43" s="40">
        <v>32073.475526329988</v>
      </c>
      <c r="BE43" s="31">
        <f t="shared" si="5"/>
        <v>0.32290413656968142</v>
      </c>
    </row>
    <row r="44" spans="2:57" x14ac:dyDescent="0.25">
      <c r="AQ44" s="26" t="s">
        <v>78</v>
      </c>
      <c r="AR44" s="27">
        <v>1</v>
      </c>
      <c r="AS44" s="28">
        <v>5263</v>
      </c>
      <c r="AT44" s="28">
        <v>69342.0437153229</v>
      </c>
      <c r="AU44" s="40">
        <v>-53515.22</v>
      </c>
      <c r="AV44" s="40">
        <v>15826.823715322898</v>
      </c>
      <c r="AW44" s="31">
        <f t="shared" si="4"/>
        <v>0.22824282163211693</v>
      </c>
      <c r="AY44" s="26" t="s">
        <v>22</v>
      </c>
      <c r="AZ44" s="27">
        <v>1</v>
      </c>
      <c r="BA44" s="28">
        <v>4972</v>
      </c>
      <c r="BB44" s="28">
        <v>17731.69737594551</v>
      </c>
      <c r="BC44" s="40">
        <v>-9225.130000000001</v>
      </c>
      <c r="BD44" s="40">
        <v>8506.5673759455094</v>
      </c>
      <c r="BE44" s="31">
        <f t="shared" si="5"/>
        <v>0.47973790639385488</v>
      </c>
    </row>
    <row r="45" spans="2:57" x14ac:dyDescent="0.25">
      <c r="AQ45" s="25" t="s">
        <v>29</v>
      </c>
      <c r="AR45" s="27">
        <v>5</v>
      </c>
      <c r="AS45" s="28">
        <v>6812</v>
      </c>
      <c r="AT45" s="28">
        <v>46085.808788509836</v>
      </c>
      <c r="AU45" s="40">
        <v>-32174.88209838589</v>
      </c>
      <c r="AV45" s="40">
        <v>13910.926690123955</v>
      </c>
      <c r="AW45" s="31">
        <f t="shared" si="4"/>
        <v>0.30184837926924357</v>
      </c>
      <c r="AY45" s="26" t="s">
        <v>26</v>
      </c>
      <c r="AZ45" s="27">
        <v>2</v>
      </c>
      <c r="BA45" s="28">
        <v>9815</v>
      </c>
      <c r="BB45" s="28">
        <v>81596.468150384491</v>
      </c>
      <c r="BC45" s="40">
        <v>-58029.560000000005</v>
      </c>
      <c r="BD45" s="40">
        <v>23566.908150384479</v>
      </c>
      <c r="BE45" s="31">
        <f t="shared" si="5"/>
        <v>0.28882264985967326</v>
      </c>
    </row>
    <row r="46" spans="2:57" x14ac:dyDescent="0.25">
      <c r="AQ46" s="26" t="s">
        <v>83</v>
      </c>
      <c r="AR46" s="27">
        <v>1</v>
      </c>
      <c r="AS46" s="28">
        <v>574</v>
      </c>
      <c r="AT46" s="28">
        <v>5079.961241051039</v>
      </c>
      <c r="AU46" s="40">
        <v>-3813.8674311058821</v>
      </c>
      <c r="AV46" s="40">
        <v>1266.0938099451569</v>
      </c>
      <c r="AW46" s="31">
        <f t="shared" si="4"/>
        <v>0.24923296652617832</v>
      </c>
      <c r="AY46" s="25" t="s">
        <v>78</v>
      </c>
      <c r="AZ46" s="27">
        <v>6</v>
      </c>
      <c r="BA46" s="28">
        <v>31521</v>
      </c>
      <c r="BB46" s="28">
        <v>327013.93208788853</v>
      </c>
      <c r="BC46" s="40">
        <v>-265498.84967756359</v>
      </c>
      <c r="BD46" s="40">
        <v>61515.082410324932</v>
      </c>
      <c r="BE46" s="31">
        <f t="shared" si="5"/>
        <v>0.18811150343830638</v>
      </c>
    </row>
    <row r="47" spans="2:57" x14ac:dyDescent="0.25">
      <c r="AQ47" s="26" t="s">
        <v>80</v>
      </c>
      <c r="AR47" s="27">
        <v>2</v>
      </c>
      <c r="AS47" s="28">
        <v>2128</v>
      </c>
      <c r="AT47" s="28">
        <v>17203.372313929838</v>
      </c>
      <c r="AU47" s="40">
        <v>-12103.414475691767</v>
      </c>
      <c r="AV47" s="40">
        <v>5099.9578382380714</v>
      </c>
      <c r="AW47" s="31">
        <f t="shared" si="4"/>
        <v>0.29645105303618619</v>
      </c>
      <c r="AY47" s="26" t="s">
        <v>22</v>
      </c>
      <c r="AZ47" s="27">
        <v>2</v>
      </c>
      <c r="BA47" s="28">
        <v>10508</v>
      </c>
      <c r="BB47" s="28">
        <v>87332.085765928248</v>
      </c>
      <c r="BC47" s="40">
        <v>-60338.945277563609</v>
      </c>
      <c r="BD47" s="40">
        <v>26993.140488364639</v>
      </c>
      <c r="BE47" s="31">
        <f t="shared" si="5"/>
        <v>0.30908617665119076</v>
      </c>
    </row>
    <row r="48" spans="2:57" x14ac:dyDescent="0.25">
      <c r="AQ48" s="26" t="s">
        <v>79</v>
      </c>
      <c r="AR48" s="27">
        <v>2</v>
      </c>
      <c r="AS48" s="28">
        <v>4110</v>
      </c>
      <c r="AT48" s="28">
        <v>23802.475233528963</v>
      </c>
      <c r="AU48" s="40">
        <v>-16257.600191588237</v>
      </c>
      <c r="AV48" s="40">
        <v>7544.8750419407261</v>
      </c>
      <c r="AW48" s="31">
        <f t="shared" si="4"/>
        <v>0.31697859016413399</v>
      </c>
      <c r="AY48" s="26" t="s">
        <v>24</v>
      </c>
      <c r="AZ48" s="27">
        <v>1</v>
      </c>
      <c r="BA48" s="28">
        <v>5284</v>
      </c>
      <c r="BB48" s="28">
        <v>35897.776471655598</v>
      </c>
      <c r="BC48" s="40">
        <v>-35254.994400000003</v>
      </c>
      <c r="BD48" s="40">
        <v>642.78207165559434</v>
      </c>
      <c r="BE48" s="31">
        <f t="shared" si="5"/>
        <v>1.7905902115222274E-2</v>
      </c>
    </row>
    <row r="49" spans="43:57" x14ac:dyDescent="0.25">
      <c r="AQ49" s="25" t="s">
        <v>76</v>
      </c>
      <c r="AR49" s="27">
        <v>1</v>
      </c>
      <c r="AS49" s="28">
        <v>5252</v>
      </c>
      <c r="AT49" s="28">
        <v>102549.99350042145</v>
      </c>
      <c r="AU49" s="40">
        <v>-86132.01</v>
      </c>
      <c r="AV49" s="40">
        <v>16417.983500421455</v>
      </c>
      <c r="AW49" s="31">
        <f t="shared" si="4"/>
        <v>0.16009736266198771</v>
      </c>
      <c r="AY49" s="26" t="s">
        <v>26</v>
      </c>
      <c r="AZ49" s="27">
        <v>1</v>
      </c>
      <c r="BA49" s="28">
        <v>5214</v>
      </c>
      <c r="BB49" s="28">
        <v>31892.03263456035</v>
      </c>
      <c r="BC49" s="40">
        <v>-30257.68</v>
      </c>
      <c r="BD49" s="40">
        <v>1634.3526345603495</v>
      </c>
      <c r="BE49" s="31">
        <f t="shared" si="5"/>
        <v>5.1246424249210609E-2</v>
      </c>
    </row>
    <row r="50" spans="43:57" x14ac:dyDescent="0.25">
      <c r="AQ50" s="26" t="s">
        <v>78</v>
      </c>
      <c r="AR50" s="27">
        <v>1</v>
      </c>
      <c r="AS50" s="28">
        <v>5252</v>
      </c>
      <c r="AT50" s="28">
        <v>102549.99350042145</v>
      </c>
      <c r="AU50" s="40">
        <v>-86132.01</v>
      </c>
      <c r="AV50" s="40">
        <v>16417.983500421455</v>
      </c>
      <c r="AW50" s="31">
        <f t="shared" si="4"/>
        <v>0.16009736266198771</v>
      </c>
      <c r="AY50" s="26" t="s">
        <v>27</v>
      </c>
      <c r="AZ50" s="27">
        <v>1</v>
      </c>
      <c r="BA50" s="28">
        <v>5263</v>
      </c>
      <c r="BB50" s="28">
        <v>69342.0437153229</v>
      </c>
      <c r="BC50" s="40">
        <v>-53515.22</v>
      </c>
      <c r="BD50" s="40">
        <v>15826.823715322898</v>
      </c>
      <c r="BE50" s="31">
        <f t="shared" si="5"/>
        <v>0.22824282163211693</v>
      </c>
    </row>
    <row r="51" spans="43:57" x14ac:dyDescent="0.25">
      <c r="AQ51" s="25" t="s">
        <v>40</v>
      </c>
      <c r="AR51" s="27">
        <v>121</v>
      </c>
      <c r="AS51" s="28">
        <v>309338</v>
      </c>
      <c r="AT51" s="28">
        <v>2011563.8150414038</v>
      </c>
      <c r="AU51" s="40">
        <v>-1541320.8633932201</v>
      </c>
      <c r="AV51" s="40">
        <v>470242.95164818392</v>
      </c>
      <c r="AW51" s="31">
        <f t="shared" si="4"/>
        <v>0.23376984022677152</v>
      </c>
      <c r="AY51" s="26" t="s">
        <v>76</v>
      </c>
      <c r="AZ51" s="27">
        <v>1</v>
      </c>
      <c r="BA51" s="28">
        <v>5252</v>
      </c>
      <c r="BB51" s="28">
        <v>102549.99350042145</v>
      </c>
      <c r="BC51" s="40">
        <v>-86132.01</v>
      </c>
      <c r="BD51" s="40">
        <v>16417.983500421455</v>
      </c>
      <c r="BE51" s="31">
        <f t="shared" si="5"/>
        <v>0.16009736266198771</v>
      </c>
    </row>
    <row r="52" spans="43:57" x14ac:dyDescent="0.25">
      <c r="AW52" s="31" t="e">
        <f t="shared" si="4"/>
        <v>#DIV/0!</v>
      </c>
      <c r="AY52" s="25" t="s">
        <v>87</v>
      </c>
      <c r="AZ52" s="27">
        <v>1</v>
      </c>
      <c r="BA52" s="28">
        <v>5505</v>
      </c>
      <c r="BB52" s="28">
        <v>20121.770572289479</v>
      </c>
      <c r="BC52" s="40">
        <v>-14852.122143870471</v>
      </c>
      <c r="BD52" s="40">
        <v>5269.6484284190083</v>
      </c>
      <c r="BE52" s="31">
        <f t="shared" si="5"/>
        <v>0.2618879093908395</v>
      </c>
    </row>
    <row r="53" spans="43:57" x14ac:dyDescent="0.25">
      <c r="AY53" s="26" t="s">
        <v>22</v>
      </c>
      <c r="AZ53" s="27">
        <v>1</v>
      </c>
      <c r="BA53" s="28">
        <v>5505</v>
      </c>
      <c r="BB53" s="28">
        <v>20121.770572289479</v>
      </c>
      <c r="BC53" s="40">
        <v>-14852.122143870471</v>
      </c>
      <c r="BD53" s="40">
        <v>5269.6484284190083</v>
      </c>
      <c r="BE53" s="31">
        <f t="shared" si="5"/>
        <v>0.2618879093908395</v>
      </c>
    </row>
    <row r="54" spans="43:57" x14ac:dyDescent="0.25">
      <c r="AY54" s="25" t="s">
        <v>81</v>
      </c>
      <c r="AZ54" s="27">
        <v>1</v>
      </c>
      <c r="BA54" s="28">
        <v>6263</v>
      </c>
      <c r="BB54" s="28">
        <v>68576.698709755845</v>
      </c>
      <c r="BC54" s="40">
        <v>-48340.376400000001</v>
      </c>
      <c r="BD54" s="40">
        <v>20236.322309755844</v>
      </c>
      <c r="BE54" s="31">
        <f t="shared" si="5"/>
        <v>0.29509035416540091</v>
      </c>
    </row>
    <row r="55" spans="43:57" x14ac:dyDescent="0.25">
      <c r="AY55" s="26" t="s">
        <v>26</v>
      </c>
      <c r="AZ55" s="27">
        <v>1</v>
      </c>
      <c r="BA55" s="28">
        <v>6263</v>
      </c>
      <c r="BB55" s="28">
        <v>68576.698709755845</v>
      </c>
      <c r="BC55" s="40">
        <v>-48340.376400000001</v>
      </c>
      <c r="BD55" s="40">
        <v>20236.322309755844</v>
      </c>
      <c r="BE55" s="31">
        <f t="shared" si="5"/>
        <v>0.29509035416540091</v>
      </c>
    </row>
    <row r="56" spans="43:57" x14ac:dyDescent="0.25">
      <c r="AY56" s="25" t="s">
        <v>40</v>
      </c>
      <c r="AZ56" s="27">
        <v>121</v>
      </c>
      <c r="BA56" s="28">
        <v>309338</v>
      </c>
      <c r="BB56" s="28">
        <v>2011563.815041404</v>
      </c>
      <c r="BC56" s="40">
        <v>-1541320.8633932197</v>
      </c>
      <c r="BD56" s="40">
        <v>470242.95164818404</v>
      </c>
      <c r="BE56" s="31">
        <f t="shared" si="5"/>
        <v>0.23376984022677155</v>
      </c>
    </row>
  </sheetData>
  <conditionalFormatting sqref="T30:X37">
    <cfRule type="cellIs" dxfId="11" priority="1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D23" sqref="D23"/>
    </sheetView>
  </sheetViews>
  <sheetFormatPr defaultRowHeight="15" x14ac:dyDescent="0.25"/>
  <cols>
    <col min="1" max="1" width="12.7109375" customWidth="1"/>
    <col min="3" max="3" width="11.42578125" customWidth="1"/>
    <col min="4" max="4" width="28.85546875" customWidth="1"/>
    <col min="5" max="5" width="21.5703125" customWidth="1"/>
    <col min="7" max="7" width="10.85546875" customWidth="1"/>
    <col min="8" max="8" width="32.28515625" customWidth="1"/>
    <col min="9" max="9" width="12.42578125" customWidth="1"/>
    <col min="11" max="11" width="11.7109375" customWidth="1"/>
    <col min="13" max="13" width="15.42578125" customWidth="1"/>
    <col min="16" max="17" width="10.140625" customWidth="1"/>
  </cols>
  <sheetData>
    <row r="1" spans="1:22" ht="15.75" customHeight="1" x14ac:dyDescent="0.3">
      <c r="B1" s="4"/>
      <c r="C1" s="5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2"/>
      <c r="P1" s="2"/>
      <c r="Q1" s="3"/>
      <c r="R1" s="1"/>
      <c r="S1" s="57"/>
      <c r="T1" s="1"/>
      <c r="U1" s="1"/>
    </row>
    <row r="2" spans="1:22" x14ac:dyDescent="0.25">
      <c r="B2" s="4" t="str">
        <f>Summary!B2</f>
        <v>NS LED CWR Summary - Phases 1 to 8</v>
      </c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2"/>
      <c r="O2" s="2"/>
      <c r="P2" s="2"/>
      <c r="Q2" s="3"/>
      <c r="R2" s="1"/>
      <c r="S2" s="57"/>
      <c r="T2" s="1"/>
      <c r="U2" s="1"/>
    </row>
    <row r="3" spans="1:22" x14ac:dyDescent="0.25">
      <c r="B3" s="4" t="s">
        <v>91</v>
      </c>
      <c r="C3" s="1"/>
      <c r="D3" s="1"/>
      <c r="E3" s="1"/>
      <c r="F3" s="1"/>
      <c r="G3" s="1"/>
      <c r="H3" s="1"/>
      <c r="I3" s="1"/>
      <c r="J3" s="1"/>
      <c r="K3" s="1"/>
      <c r="L3" s="2"/>
      <c r="M3" s="2"/>
      <c r="N3" s="2"/>
      <c r="O3" s="2"/>
      <c r="P3" s="2"/>
      <c r="Q3" s="3"/>
      <c r="R3" s="1"/>
      <c r="S3" s="57"/>
      <c r="T3" s="1"/>
      <c r="U3" s="1"/>
    </row>
    <row r="4" spans="1:22" x14ac:dyDescent="0.25">
      <c r="B4" s="4" t="s">
        <v>0</v>
      </c>
      <c r="C4" s="1"/>
      <c r="D4" s="1"/>
      <c r="E4" s="1"/>
      <c r="F4" s="1"/>
      <c r="G4" s="1"/>
      <c r="H4" s="1"/>
      <c r="I4" s="1"/>
      <c r="J4" s="1"/>
      <c r="K4" s="1"/>
      <c r="L4" s="2"/>
      <c r="M4" s="2"/>
      <c r="N4" s="2"/>
      <c r="O4" s="2"/>
      <c r="P4" s="2"/>
      <c r="Q4" s="3"/>
      <c r="R4" s="1"/>
      <c r="S4" s="57"/>
      <c r="T4" s="1"/>
      <c r="U4" s="1"/>
    </row>
    <row r="5" spans="1:22" ht="30.75" thickBot="1" x14ac:dyDescent="0.3">
      <c r="B5" s="68" t="s">
        <v>1</v>
      </c>
      <c r="C5" s="68" t="s">
        <v>2</v>
      </c>
      <c r="D5" s="68" t="s">
        <v>3</v>
      </c>
      <c r="E5" s="69" t="s">
        <v>4</v>
      </c>
      <c r="F5" s="69" t="s">
        <v>16</v>
      </c>
      <c r="G5" s="69" t="s">
        <v>49</v>
      </c>
      <c r="H5" s="69" t="s">
        <v>17</v>
      </c>
      <c r="I5" s="70" t="s">
        <v>18</v>
      </c>
      <c r="J5" s="70" t="s">
        <v>60</v>
      </c>
      <c r="K5" s="70" t="s">
        <v>67</v>
      </c>
      <c r="L5" s="69" t="s">
        <v>5</v>
      </c>
      <c r="M5" s="69" t="s">
        <v>71</v>
      </c>
      <c r="N5" s="69" t="s">
        <v>6</v>
      </c>
      <c r="O5" s="69" t="s">
        <v>19</v>
      </c>
      <c r="P5" s="69" t="s">
        <v>7</v>
      </c>
      <c r="Q5" s="69" t="s">
        <v>8</v>
      </c>
      <c r="R5" s="71" t="s">
        <v>58</v>
      </c>
      <c r="S5" s="72" t="s">
        <v>59</v>
      </c>
      <c r="T5" s="69" t="s">
        <v>20</v>
      </c>
      <c r="U5" s="69" t="s">
        <v>21</v>
      </c>
      <c r="V5" s="69" t="s">
        <v>96</v>
      </c>
    </row>
    <row r="6" spans="1:22" ht="15.75" thickTop="1" x14ac:dyDescent="0.25">
      <c r="A6" s="60"/>
      <c r="B6" s="61" t="s">
        <v>10</v>
      </c>
      <c r="C6" s="36">
        <v>300629</v>
      </c>
      <c r="D6" s="61" t="s">
        <v>15</v>
      </c>
      <c r="E6" s="62" t="s">
        <v>95</v>
      </c>
      <c r="F6" s="36" t="s">
        <v>22</v>
      </c>
      <c r="G6" s="36" t="s">
        <v>50</v>
      </c>
      <c r="H6" s="36" t="s">
        <v>30</v>
      </c>
      <c r="I6" s="36" t="s">
        <v>23</v>
      </c>
      <c r="J6" s="63">
        <v>5</v>
      </c>
      <c r="K6" s="63" t="s">
        <v>62</v>
      </c>
      <c r="L6" s="64">
        <v>1957</v>
      </c>
      <c r="M6" s="64" t="s">
        <v>75</v>
      </c>
      <c r="N6" s="65">
        <v>0.79253960143076141</v>
      </c>
      <c r="O6" s="65">
        <v>0.19468574348492584</v>
      </c>
      <c r="P6" s="64">
        <v>6142.1136000000006</v>
      </c>
      <c r="Q6" s="64">
        <v>-3728.57</v>
      </c>
      <c r="R6" s="66">
        <v>2413.5436000000004</v>
      </c>
      <c r="S6" s="65">
        <v>0.39295000991189744</v>
      </c>
      <c r="T6" s="64">
        <v>1551</v>
      </c>
      <c r="U6" s="67">
        <v>9</v>
      </c>
      <c r="V6" s="36" t="str">
        <f>IF(L6&gt;999,"Yes","No")</f>
        <v>Yes</v>
      </c>
    </row>
    <row r="8" spans="1:22" s="1" customFormat="1" x14ac:dyDescent="0.25">
      <c r="A8" s="1" t="s">
        <v>97</v>
      </c>
      <c r="B8" s="1" t="s">
        <v>97</v>
      </c>
      <c r="C8" s="10" t="s">
        <v>11</v>
      </c>
      <c r="D8" s="32">
        <v>0</v>
      </c>
      <c r="E8" s="10"/>
      <c r="F8" s="10"/>
      <c r="G8" s="10"/>
      <c r="H8" s="10"/>
      <c r="I8" s="10"/>
      <c r="J8" s="10"/>
      <c r="K8" s="10"/>
      <c r="L8" s="11">
        <v>0</v>
      </c>
      <c r="M8" s="11"/>
      <c r="N8" s="10"/>
      <c r="O8" s="10"/>
      <c r="P8" s="11">
        <v>0</v>
      </c>
      <c r="Q8" s="11">
        <v>0</v>
      </c>
      <c r="R8" s="35">
        <v>0</v>
      </c>
      <c r="S8" s="59">
        <v>0</v>
      </c>
      <c r="T8" s="11">
        <v>0</v>
      </c>
    </row>
    <row r="10" spans="1:22" s="1" customFormat="1" x14ac:dyDescent="0.25">
      <c r="B10" s="4" t="str">
        <f>Summary!$B$2</f>
        <v>NS LED CWR Summary - Phases 1 to 8</v>
      </c>
      <c r="J10" s="4" t="str">
        <f>Summary!$B$2</f>
        <v>NS LED CWR Summary - Phases 1 to 8</v>
      </c>
    </row>
    <row r="11" spans="1:22" s="1" customFormat="1" x14ac:dyDescent="0.25">
      <c r="B11" s="4" t="s">
        <v>72</v>
      </c>
      <c r="J11" s="4" t="s">
        <v>73</v>
      </c>
    </row>
    <row r="12" spans="1:22" s="1" customFormat="1" x14ac:dyDescent="0.25">
      <c r="C12" s="4"/>
    </row>
    <row r="13" spans="1:22" s="1" customFormat="1" ht="30.75" thickBot="1" x14ac:dyDescent="0.3">
      <c r="A13" s="1" t="s">
        <v>97</v>
      </c>
      <c r="B13" s="6" t="s">
        <v>97</v>
      </c>
      <c r="C13" s="9" t="s">
        <v>46</v>
      </c>
      <c r="D13" s="9" t="s">
        <v>41</v>
      </c>
      <c r="E13" s="9" t="s">
        <v>7</v>
      </c>
      <c r="F13" s="9" t="s">
        <v>8</v>
      </c>
      <c r="G13" s="9" t="s">
        <v>58</v>
      </c>
      <c r="H13" s="9" t="s">
        <v>59</v>
      </c>
      <c r="I13" s="1" t="s">
        <v>101</v>
      </c>
      <c r="J13" s="6" t="s">
        <v>97</v>
      </c>
      <c r="K13" s="9" t="s">
        <v>46</v>
      </c>
      <c r="L13" s="9" t="s">
        <v>41</v>
      </c>
      <c r="M13" s="9" t="s">
        <v>7</v>
      </c>
      <c r="N13" s="9" t="s">
        <v>8</v>
      </c>
      <c r="O13" s="9" t="s">
        <v>58</v>
      </c>
      <c r="P13" s="9" t="s">
        <v>59</v>
      </c>
      <c r="Q13" s="9" t="s">
        <v>102</v>
      </c>
    </row>
    <row r="14" spans="1:22" s="1" customFormat="1" ht="15.75" thickTop="1" x14ac:dyDescent="0.25">
      <c r="A14" s="1" t="s">
        <v>97</v>
      </c>
      <c r="B14" s="46" t="s">
        <v>22</v>
      </c>
      <c r="C14" s="46">
        <v>52</v>
      </c>
      <c r="D14" s="50">
        <v>144140</v>
      </c>
      <c r="E14" s="50">
        <v>672204.33613907313</v>
      </c>
      <c r="F14" s="51">
        <v>-467499.52330292604</v>
      </c>
      <c r="G14" s="50">
        <v>204704.81283614732</v>
      </c>
      <c r="H14" s="52">
        <v>0.30452765897332101</v>
      </c>
      <c r="I14" s="4" t="s">
        <v>97</v>
      </c>
      <c r="J14" s="46" t="s">
        <v>83</v>
      </c>
      <c r="K14" s="46">
        <v>8</v>
      </c>
      <c r="L14" s="50">
        <v>7060</v>
      </c>
      <c r="M14" s="50">
        <v>41553.912531526606</v>
      </c>
      <c r="N14" s="51">
        <v>-30133.129339105883</v>
      </c>
      <c r="O14" s="50">
        <v>11420.783192420724</v>
      </c>
      <c r="P14" s="52">
        <v>0.2748425478288205</v>
      </c>
      <c r="Q14" s="52">
        <v>0</v>
      </c>
    </row>
    <row r="15" spans="1:22" s="1" customFormat="1" x14ac:dyDescent="0.25">
      <c r="A15" s="1" t="s">
        <v>97</v>
      </c>
      <c r="B15" s="45" t="s">
        <v>83</v>
      </c>
      <c r="C15" s="45">
        <v>2</v>
      </c>
      <c r="D15" s="47">
        <v>1784</v>
      </c>
      <c r="E15" s="47">
        <v>4744.8511353226359</v>
      </c>
      <c r="F15" s="48">
        <v>-3203.4019079999998</v>
      </c>
      <c r="G15" s="47">
        <v>1541.449227322636</v>
      </c>
      <c r="H15" s="49">
        <v>0.32486777421686636</v>
      </c>
      <c r="I15" s="1" t="s">
        <v>97</v>
      </c>
      <c r="J15" s="45" t="s">
        <v>22</v>
      </c>
      <c r="K15" s="45">
        <v>2</v>
      </c>
      <c r="L15" s="47">
        <v>1784</v>
      </c>
      <c r="M15" s="47">
        <v>4744.8511353226359</v>
      </c>
      <c r="N15" s="48">
        <v>-3203.4019079999998</v>
      </c>
      <c r="O15" s="47">
        <v>1541.449227322636</v>
      </c>
      <c r="P15" s="49">
        <v>0.32486777421686636</v>
      </c>
      <c r="Q15" s="49"/>
    </row>
    <row r="16" spans="1:22" ht="15.75" thickBot="1" x14ac:dyDescent="0.3"/>
    <row r="17" spans="1:9" s="1" customFormat="1" ht="15.75" thickTop="1" x14ac:dyDescent="0.25">
      <c r="B17" s="33" t="s">
        <v>12</v>
      </c>
      <c r="C17" s="43">
        <v>70335.346292994</v>
      </c>
      <c r="D17" s="43">
        <v>469184.45099401317</v>
      </c>
      <c r="E17" s="43">
        <v>753435.14887291065</v>
      </c>
      <c r="F17" s="43">
        <v>718608.86888148624</v>
      </c>
      <c r="G17" s="43">
        <v>2011563.815041404</v>
      </c>
    </row>
    <row r="19" spans="1:9" s="1" customFormat="1" ht="30.75" thickBot="1" x14ac:dyDescent="0.3">
      <c r="B19" s="9"/>
      <c r="C19" s="9" t="s">
        <v>13</v>
      </c>
      <c r="D19" s="9" t="s">
        <v>5</v>
      </c>
      <c r="E19" s="9" t="s">
        <v>7</v>
      </c>
      <c r="F19" s="9" t="s">
        <v>8</v>
      </c>
      <c r="G19" s="9" t="s">
        <v>58</v>
      </c>
      <c r="H19" s="9" t="s">
        <v>59</v>
      </c>
      <c r="I19" s="9" t="s">
        <v>48</v>
      </c>
    </row>
    <row r="20" spans="1:9" s="1" customFormat="1" ht="15.75" thickTop="1" x14ac:dyDescent="0.25">
      <c r="B20" s="12" t="s">
        <v>12</v>
      </c>
      <c r="C20" s="13">
        <f>all!D17</f>
        <v>0</v>
      </c>
      <c r="D20" s="14">
        <f>all!L17</f>
        <v>0</v>
      </c>
      <c r="E20" s="14">
        <f>all!P17</f>
        <v>0</v>
      </c>
      <c r="F20" s="19">
        <f>all!Q17</f>
        <v>0</v>
      </c>
      <c r="G20" s="15">
        <f>all!R17</f>
        <v>0</v>
      </c>
      <c r="H20" s="20" t="e">
        <f>G20/E20</f>
        <v>#DIV/0!</v>
      </c>
      <c r="I20" s="22">
        <v>0</v>
      </c>
    </row>
    <row r="22" spans="1:9" s="1" customFormat="1" ht="15.75" thickBot="1" x14ac:dyDescent="0.3">
      <c r="B22" s="6" t="s">
        <v>57</v>
      </c>
      <c r="C22" s="9" t="s">
        <v>51</v>
      </c>
      <c r="D22" s="9" t="s">
        <v>50</v>
      </c>
      <c r="E22" s="9" t="s">
        <v>52</v>
      </c>
      <c r="F22" s="9" t="s">
        <v>53</v>
      </c>
      <c r="G22" s="9" t="s">
        <v>12</v>
      </c>
    </row>
    <row r="23" spans="1:9" s="1" customFormat="1" ht="15.75" thickTop="1" x14ac:dyDescent="0.25">
      <c r="A23" s="1" t="s">
        <v>97</v>
      </c>
      <c r="B23" s="34" t="s">
        <v>22</v>
      </c>
      <c r="C23" s="44">
        <v>61153.155838279199</v>
      </c>
      <c r="D23" s="75">
        <v>0.1</v>
      </c>
      <c r="E23" s="44">
        <v>164612.53525184238</v>
      </c>
      <c r="F23" s="44">
        <v>292187.94640493428</v>
      </c>
      <c r="G23" s="44">
        <v>672204.33613907325</v>
      </c>
    </row>
    <row r="24" spans="1:9" s="1" customFormat="1" x14ac:dyDescent="0.25">
      <c r="B24" s="34" t="s">
        <v>25</v>
      </c>
      <c r="C24" s="41">
        <f>0.26</f>
        <v>0.26</v>
      </c>
      <c r="D24" s="44"/>
      <c r="E24" s="44">
        <v>13172.338230562205</v>
      </c>
      <c r="F24" s="44"/>
      <c r="G24" s="44">
        <v>17205.287771336531</v>
      </c>
    </row>
    <row r="25" spans="1:9" s="1" customFormat="1" x14ac:dyDescent="0.25">
      <c r="B25" s="34" t="s">
        <v>24</v>
      </c>
      <c r="C25" s="44">
        <v>9182.1904547148042</v>
      </c>
      <c r="D25" s="44">
        <v>177355.29549552378</v>
      </c>
      <c r="E25" s="44">
        <v>157552.03405269841</v>
      </c>
      <c r="F25" s="44">
        <v>42742.754168441963</v>
      </c>
      <c r="G25" s="44">
        <v>386832.27417137899</v>
      </c>
    </row>
    <row r="26" spans="1:9" s="1" customFormat="1" x14ac:dyDescent="0.25">
      <c r="B26" s="34" t="s">
        <v>26</v>
      </c>
      <c r="C26" s="44"/>
      <c r="D26" s="44">
        <v>133545.50731369766</v>
      </c>
      <c r="E26" s="44">
        <v>267957.35202815052</v>
      </c>
      <c r="F26" s="44">
        <v>242660.59969467914</v>
      </c>
      <c r="G26" s="44">
        <v>644163.45903652732</v>
      </c>
    </row>
    <row r="27" spans="1:9" s="1" customFormat="1" ht="15.75" customHeight="1" x14ac:dyDescent="0.25">
      <c r="B27" s="34" t="s">
        <v>27</v>
      </c>
      <c r="C27" s="44"/>
      <c r="D27" s="44"/>
      <c r="E27" s="44">
        <v>142522.65563415663</v>
      </c>
      <c r="F27" s="44"/>
      <c r="G27" s="44">
        <v>142522.65563415663</v>
      </c>
    </row>
    <row r="28" spans="1:9" s="1" customFormat="1" ht="15.75" customHeight="1" thickBot="1" x14ac:dyDescent="0.3">
      <c r="B28" s="34" t="s">
        <v>29</v>
      </c>
      <c r="C28" s="44"/>
      <c r="D28" s="44"/>
      <c r="E28" s="44">
        <v>7618.2336755004462</v>
      </c>
      <c r="F28" s="44">
        <v>38467.575113009392</v>
      </c>
      <c r="G28" s="44">
        <v>46085.808788509836</v>
      </c>
    </row>
    <row r="29" spans="1:9" s="1" customFormat="1" ht="16.5" thickTop="1" thickBot="1" x14ac:dyDescent="0.3">
      <c r="B29" s="33" t="s">
        <v>12</v>
      </c>
      <c r="C29" s="74">
        <f>0.27</f>
        <v>0.27</v>
      </c>
      <c r="D29" s="44"/>
      <c r="E29" s="44"/>
      <c r="F29" s="44">
        <v>102549.99350042145</v>
      </c>
      <c r="G29" s="44">
        <v>102549.99350042145</v>
      </c>
    </row>
    <row r="30" spans="1:9" s="1" customFormat="1" ht="15.75" thickTop="1" x14ac:dyDescent="0.25">
      <c r="B30" s="33" t="s">
        <v>12</v>
      </c>
      <c r="C30" s="43">
        <v>70335.346292994</v>
      </c>
      <c r="D30" s="43">
        <v>469184.45099401317</v>
      </c>
      <c r="E30" s="43">
        <v>753435.14887291065</v>
      </c>
      <c r="F30" s="43">
        <v>718608.86888148624</v>
      </c>
      <c r="G30" s="43">
        <v>2011563.815041404</v>
      </c>
    </row>
    <row r="31" spans="1:9" x14ac:dyDescent="0.25">
      <c r="A31" t="s">
        <v>98</v>
      </c>
    </row>
    <row r="32" spans="1:9" x14ac:dyDescent="0.25">
      <c r="A32" s="1" t="s">
        <v>97</v>
      </c>
      <c r="B32" s="18" t="s">
        <v>14</v>
      </c>
      <c r="C32" s="16">
        <f>COUNTIFS(all!$E$6:$E$10,$B$8)</f>
        <v>0</v>
      </c>
      <c r="D32" s="19">
        <f>SUMIFS(all!L:L,all!$E:$E,$B$8)</f>
        <v>0</v>
      </c>
      <c r="E32" s="19">
        <f>SUMIFS(all!P:P,all!$E:$E,$B$8)</f>
        <v>0</v>
      </c>
      <c r="F32" s="19">
        <f>SUMIFS(all!Q:Q,all!$E:$E,$B$8)</f>
        <v>0</v>
      </c>
      <c r="G32" s="19">
        <f>SUMIFS(all!R:R,all!$E:$E,$B$8)</f>
        <v>0</v>
      </c>
      <c r="H32" s="22" t="e">
        <f>G32/E32</f>
        <v>#DIV/0!</v>
      </c>
      <c r="I32" s="22" t="e">
        <f>E32/$F$6</f>
        <v>#VALUE!</v>
      </c>
    </row>
    <row r="34" spans="1:1" x14ac:dyDescent="0.25">
      <c r="A34" t="s">
        <v>99</v>
      </c>
    </row>
    <row r="35" spans="1:1" x14ac:dyDescent="0.25">
      <c r="A35" s="73" t="s">
        <v>100</v>
      </c>
    </row>
  </sheetData>
  <conditionalFormatting sqref="C24">
    <cfRule type="cellIs" dxfId="2" priority="2" operator="equal">
      <formula>0</formula>
    </cfRule>
  </conditionalFormatting>
  <conditionalFormatting sqref="C24">
    <cfRule type="cellIs" dxfId="1" priority="3" operator="equal">
      <formula>0</formula>
    </cfRule>
  </conditionalFormatting>
  <conditionalFormatting sqref="C29">
    <cfRule type="cellIs" dxfId="0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Summary</vt:lpstr>
      <vt:lpstr>by UK Dept</vt:lpstr>
      <vt:lpstr>by season</vt:lpstr>
      <vt:lpstr>by price point</vt:lpstr>
      <vt:lpstr>by order Qty</vt:lpstr>
      <vt:lpstr>all</vt:lpstr>
      <vt:lpstr>all by UK Dept</vt:lpstr>
      <vt:lpstr>pivot</vt:lpstr>
      <vt:lpstr>Template</vt:lpstr>
      <vt:lpstr>all!Print_Area</vt:lpstr>
      <vt:lpstr>'all by UK Dept'!Print_Area</vt:lpstr>
      <vt:lpstr>all!Print_Titles</vt:lpstr>
      <vt:lpstr>'all by UK Dept'!Print_Titles</vt:lpstr>
    </vt:vector>
  </TitlesOfParts>
  <Company>NEXT SOURCING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Murphy</dc:creator>
  <cp:lastModifiedBy>Michael Lau (IT)</cp:lastModifiedBy>
  <cp:lastPrinted>2020-09-30T05:16:03Z</cp:lastPrinted>
  <dcterms:created xsi:type="dcterms:W3CDTF">2020-08-14T08:35:40Z</dcterms:created>
  <dcterms:modified xsi:type="dcterms:W3CDTF">2021-07-16T04:26:27Z</dcterms:modified>
</cp:coreProperties>
</file>