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evelyne_wijaya_binus_ac_id/Documents/"/>
    </mc:Choice>
  </mc:AlternateContent>
  <xr:revisionPtr revIDLastSave="0" documentId="8_{4BAFBF90-4BE7-4216-A79C-962BC47DEECC}" xr6:coauthVersionLast="47" xr6:coauthVersionMax="47" xr10:uidLastSave="{00000000-0000-0000-0000-000000000000}"/>
  <bookViews>
    <workbookView xWindow="-98" yWindow="-98" windowWidth="21795" windowHeight="12975" firstSheet="11" activeTab="11" xr2:uid="{EEC5B363-6998-44E9-9599-7B16811DADA6}"/>
  </bookViews>
  <sheets>
    <sheet name="UNF (old)" sheetId="1" r:id="rId1"/>
    <sheet name="UNF(old)" sheetId="2" r:id="rId2"/>
    <sheet name="1NF(old)" sheetId="3" r:id="rId3"/>
    <sheet name="2NF(old)" sheetId="4" r:id="rId4"/>
    <sheet name="3NF(old)" sheetId="5" r:id="rId5"/>
    <sheet name="UNF (new) (2)" sheetId="13" r:id="rId6"/>
    <sheet name="UNF (new)" sheetId="7" r:id="rId7"/>
    <sheet name="1NF (new)" sheetId="10" r:id="rId8"/>
    <sheet name="2NF (new)" sheetId="11" r:id="rId9"/>
    <sheet name="3NF (new)" sheetId="8" r:id="rId10"/>
    <sheet name="BCNF (new)" sheetId="6" r:id="rId11"/>
    <sheet name="4NF (new)" sheetId="9" r:id="rId12"/>
    <sheet name="5NF (new) 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0" l="1"/>
  <c r="U32" i="10"/>
  <c r="U31" i="10"/>
  <c r="U30" i="10"/>
  <c r="U29" i="10"/>
  <c r="U26" i="10"/>
  <c r="U25" i="10"/>
  <c r="U24" i="10"/>
  <c r="U23" i="10"/>
  <c r="U22" i="10"/>
  <c r="U21" i="10"/>
  <c r="U20" i="10"/>
  <c r="U19" i="10"/>
  <c r="U18" i="10"/>
  <c r="U17" i="10"/>
  <c r="U16" i="10"/>
  <c r="U14" i="10"/>
  <c r="U13" i="10"/>
  <c r="U12" i="10"/>
  <c r="U10" i="10"/>
  <c r="U8" i="10"/>
  <c r="U7" i="10"/>
  <c r="U5" i="10"/>
  <c r="U36" i="13"/>
  <c r="U33" i="13"/>
  <c r="U32" i="13"/>
  <c r="U31" i="13"/>
  <c r="U30" i="13"/>
  <c r="U27" i="13"/>
  <c r="U26" i="13"/>
  <c r="U25" i="13"/>
  <c r="U24" i="13"/>
  <c r="U23" i="13"/>
  <c r="U22" i="13"/>
  <c r="U21" i="13"/>
  <c r="U20" i="13"/>
  <c r="U19" i="13"/>
  <c r="U18" i="13"/>
  <c r="U17" i="13"/>
  <c r="U15" i="13"/>
  <c r="U14" i="13"/>
  <c r="U13" i="13"/>
  <c r="U11" i="13"/>
  <c r="U9" i="13"/>
  <c r="U8" i="13"/>
  <c r="U6" i="13"/>
  <c r="U36" i="7"/>
  <c r="U33" i="7"/>
  <c r="U32" i="7"/>
  <c r="U31" i="7"/>
  <c r="U30" i="7"/>
  <c r="U27" i="7"/>
  <c r="U26" i="7"/>
  <c r="U25" i="7"/>
  <c r="U24" i="7"/>
  <c r="U23" i="7"/>
  <c r="U22" i="7"/>
  <c r="U21" i="7"/>
  <c r="U20" i="7"/>
  <c r="U19" i="7"/>
  <c r="U18" i="7"/>
  <c r="U17" i="7"/>
  <c r="U15" i="7"/>
  <c r="U14" i="7"/>
  <c r="U13" i="7"/>
  <c r="U11" i="7"/>
  <c r="U9" i="7"/>
  <c r="U8" i="7"/>
  <c r="U6" i="7"/>
  <c r="P6" i="3"/>
  <c r="P8" i="3"/>
  <c r="P9" i="3"/>
  <c r="P11" i="3"/>
  <c r="P13" i="3"/>
  <c r="P14" i="3"/>
  <c r="P15" i="3"/>
  <c r="P17" i="3"/>
  <c r="P18" i="3"/>
  <c r="P19" i="3"/>
  <c r="P20" i="3"/>
  <c r="P21" i="3"/>
  <c r="P22" i="3"/>
  <c r="P23" i="3"/>
  <c r="P24" i="3"/>
  <c r="P25" i="3"/>
  <c r="P26" i="3"/>
  <c r="P27" i="3"/>
  <c r="P30" i="3"/>
  <c r="P31" i="3"/>
  <c r="P32" i="3"/>
  <c r="P33" i="3"/>
  <c r="P36" i="3"/>
  <c r="P36" i="2"/>
  <c r="P33" i="2"/>
  <c r="P32" i="2"/>
  <c r="P31" i="2"/>
  <c r="P30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1" i="2"/>
  <c r="P9" i="2"/>
  <c r="P8" i="2"/>
  <c r="P6" i="2"/>
  <c r="N35" i="1"/>
  <c r="N32" i="1"/>
  <c r="N31" i="1"/>
  <c r="N30" i="1"/>
  <c r="N29" i="1"/>
  <c r="N26" i="1"/>
  <c r="N17" i="1"/>
  <c r="N16" i="1"/>
  <c r="N14" i="1"/>
  <c r="N13" i="1"/>
  <c r="N12" i="1"/>
  <c r="N11" i="1"/>
  <c r="N10" i="1"/>
  <c r="N8" i="1"/>
  <c r="N25" i="1"/>
  <c r="N24" i="1"/>
  <c r="N23" i="1"/>
  <c r="N22" i="1"/>
  <c r="N21" i="1"/>
  <c r="N20" i="1"/>
  <c r="N19" i="1"/>
  <c r="N18" i="1"/>
  <c r="N5" i="1"/>
  <c r="N7" i="1"/>
</calcChain>
</file>

<file path=xl/sharedStrings.xml><?xml version="1.0" encoding="utf-8"?>
<sst xmlns="http://schemas.openxmlformats.org/spreadsheetml/2006/main" count="5269" uniqueCount="301">
  <si>
    <t>UNF</t>
  </si>
  <si>
    <t>Claim Number</t>
  </si>
  <si>
    <t>Client ID</t>
  </si>
  <si>
    <t>Client Name</t>
  </si>
  <si>
    <t>Client Number</t>
  </si>
  <si>
    <t>Client Email</t>
  </si>
  <si>
    <t>Service code</t>
  </si>
  <si>
    <t>Service</t>
  </si>
  <si>
    <t>Provider ID</t>
  </si>
  <si>
    <t>Provider name</t>
  </si>
  <si>
    <t>Transaction Id</t>
  </si>
  <si>
    <t>Transaction Date</t>
  </si>
  <si>
    <t>Cost</t>
  </si>
  <si>
    <t>claim date</t>
  </si>
  <si>
    <t>Claim Amount</t>
  </si>
  <si>
    <t>Approval Status</t>
  </si>
  <si>
    <t>Ryan Smith</t>
  </si>
  <si>
    <t>ryan.smith@gmail.com</t>
  </si>
  <si>
    <t>D001</t>
  </si>
  <si>
    <t>Diseases</t>
  </si>
  <si>
    <t>H001</t>
  </si>
  <si>
    <t>Husada Hospital</t>
  </si>
  <si>
    <t>HU001</t>
  </si>
  <si>
    <t>Rp175,000.00</t>
  </si>
  <si>
    <t>Rp86,000.00</t>
  </si>
  <si>
    <t>Success</t>
  </si>
  <si>
    <t>IC001</t>
  </si>
  <si>
    <t>Inpatient Care</t>
  </si>
  <si>
    <t>H002</t>
  </si>
  <si>
    <t>UKRIDA Hospital</t>
  </si>
  <si>
    <t>UK001</t>
  </si>
  <si>
    <t>Rp270,000.00</t>
  </si>
  <si>
    <t>Rp170,000.00</t>
  </si>
  <si>
    <t>Alex Johnson</t>
  </si>
  <si>
    <t>alex.johnson@gmail.com</t>
  </si>
  <si>
    <t>OC001</t>
  </si>
  <si>
    <t>Outpatient Care</t>
  </si>
  <si>
    <t>H003</t>
  </si>
  <si>
    <t>Pondok Indah Hospital</t>
  </si>
  <si>
    <t>PI001</t>
  </si>
  <si>
    <t>16/02/2023</t>
  </si>
  <si>
    <t>18/02/2023 13:00</t>
  </si>
  <si>
    <t>Emily Davis</t>
  </si>
  <si>
    <t>emily.davis@gmail.com</t>
  </si>
  <si>
    <t>M001</t>
  </si>
  <si>
    <t>Medicines</t>
  </si>
  <si>
    <t>P001</t>
  </si>
  <si>
    <t>Roxy Pharmacy</t>
  </si>
  <si>
    <t>R001</t>
  </si>
  <si>
    <t>20/02/2023 9:00</t>
  </si>
  <si>
    <t>Rejected</t>
  </si>
  <si>
    <t>R002</t>
  </si>
  <si>
    <t>14/03/2023</t>
  </si>
  <si>
    <t>Lily Moore</t>
  </si>
  <si>
    <t>lily.moore@gmail.com</t>
  </si>
  <si>
    <t>S001</t>
  </si>
  <si>
    <t>Surgeries</t>
  </si>
  <si>
    <t>HU002</t>
  </si>
  <si>
    <t>18/03/2023</t>
  </si>
  <si>
    <t>20/03/2023 20:00</t>
  </si>
  <si>
    <t>Jackson Taylor</t>
  </si>
  <si>
    <t>jackson.taylor@gmail.com</t>
  </si>
  <si>
    <t>HC001</t>
  </si>
  <si>
    <t>Health Check Ups</t>
  </si>
  <si>
    <t>H004</t>
  </si>
  <si>
    <t>Siloam Hospital</t>
  </si>
  <si>
    <t>20/03/2023</t>
  </si>
  <si>
    <t>20/03/2023 18:00</t>
  </si>
  <si>
    <t>Chloe Harris</t>
  </si>
  <si>
    <t>chloe.harris@gmail.com</t>
  </si>
  <si>
    <t>H006</t>
  </si>
  <si>
    <t>Fatmawati Hospital</t>
  </si>
  <si>
    <t>F001</t>
  </si>
  <si>
    <t>P002</t>
  </si>
  <si>
    <t>Kimia Farma Pharmacy</t>
  </si>
  <si>
    <t>KF001</t>
  </si>
  <si>
    <t>Liam Hall</t>
  </si>
  <si>
    <t>liam.hall@gmail.com</t>
  </si>
  <si>
    <t>H005</t>
  </si>
  <si>
    <t>Maypada International Hospital</t>
  </si>
  <si>
    <t>MI001</t>
  </si>
  <si>
    <t>MI002</t>
  </si>
  <si>
    <t>Sophia Clark</t>
  </si>
  <si>
    <t>sophia.clark@gmail.com</t>
  </si>
  <si>
    <t>MC001</t>
  </si>
  <si>
    <t>Maternity</t>
  </si>
  <si>
    <t>H008</t>
  </si>
  <si>
    <t>Mitra Keluarga Hospital</t>
  </si>
  <si>
    <t>MK001</t>
  </si>
  <si>
    <t>Olivia Brown</t>
  </si>
  <si>
    <t>olivia.brown@gmail.com</t>
  </si>
  <si>
    <t>V001</t>
  </si>
  <si>
    <t>Vaccination</t>
  </si>
  <si>
    <t>UK002</t>
  </si>
  <si>
    <t>Mason Martinez</t>
  </si>
  <si>
    <t>mason.martinez@gmail.com</t>
  </si>
  <si>
    <t>H009</t>
  </si>
  <si>
    <t>Pelni Hospital</t>
  </si>
  <si>
    <t>30/03/2023 16:21</t>
  </si>
  <si>
    <t>RR001</t>
  </si>
  <si>
    <t>Recovery and Rehabilitation</t>
  </si>
  <si>
    <t>Harper Adams</t>
  </si>
  <si>
    <t>harper.adams@gmail.com</t>
  </si>
  <si>
    <t>PI002</t>
  </si>
  <si>
    <t>13/04/2023 18:20</t>
  </si>
  <si>
    <t>P003</t>
  </si>
  <si>
    <t>K-24 Pharmacy</t>
  </si>
  <si>
    <t>K201</t>
  </si>
  <si>
    <t>Aiden Lee</t>
  </si>
  <si>
    <t>aiden.lee@gmail.com</t>
  </si>
  <si>
    <t>EM001</t>
  </si>
  <si>
    <t>Emergency Medical</t>
  </si>
  <si>
    <t>HU003</t>
  </si>
  <si>
    <t>22/04/2023</t>
  </si>
  <si>
    <t>29/04/2023 12:30</t>
  </si>
  <si>
    <t>Lucas Wilson</t>
  </si>
  <si>
    <t>lucas.wilson@gmail.com</t>
  </si>
  <si>
    <t>T001</t>
  </si>
  <si>
    <t>Therapies</t>
  </si>
  <si>
    <t>F002</t>
  </si>
  <si>
    <t>21/04/2023</t>
  </si>
  <si>
    <t>22/04/2023 15:28</t>
  </si>
  <si>
    <t>Fika Amelia</t>
  </si>
  <si>
    <t>fika.amelia@gmail.com</t>
  </si>
  <si>
    <t>MI003</t>
  </si>
  <si>
    <t>17/04/2023</t>
  </si>
  <si>
    <t>20/04/2023 18:39</t>
  </si>
  <si>
    <t>Rara Permata</t>
  </si>
  <si>
    <t>rara.permata@gmail.com</t>
  </si>
  <si>
    <t>MK002</t>
  </si>
  <si>
    <t>28/042023</t>
  </si>
  <si>
    <t>28/04/2023 16:27</t>
  </si>
  <si>
    <t>__</t>
  </si>
  <si>
    <t>HU004</t>
  </si>
  <si>
    <t>Dika Wijaya</t>
  </si>
  <si>
    <t>dika.wijaya@gmail.com</t>
  </si>
  <si>
    <t>PI003</t>
  </si>
  <si>
    <t>20/05/2023 18:20</t>
  </si>
  <si>
    <t>Isabella Turner</t>
  </si>
  <si>
    <t>isabella.turner@gmail.com</t>
  </si>
  <si>
    <t>H007</t>
  </si>
  <si>
    <t>Harapan Kita Hospital</t>
  </si>
  <si>
    <t>HK001</t>
  </si>
  <si>
    <t>17/05/2023</t>
  </si>
  <si>
    <t>23/05/2023 11:22</t>
  </si>
  <si>
    <t>Siti Aulia</t>
  </si>
  <si>
    <t>siti.aulia@gmail.com</t>
  </si>
  <si>
    <t>UK003</t>
  </si>
  <si>
    <t>20/05/2023</t>
  </si>
  <si>
    <t>20/05/2023 13:49</t>
  </si>
  <si>
    <t>Budi Santoso</t>
  </si>
  <si>
    <t>budi.santoso@gmail.com</t>
  </si>
  <si>
    <t>UK004</t>
  </si>
  <si>
    <t>19/05/2023</t>
  </si>
  <si>
    <t>21/05/2023 21:54</t>
  </si>
  <si>
    <t>HU005</t>
  </si>
  <si>
    <t>Irfan Hakim</t>
  </si>
  <si>
    <t>irfan.hakim@gmail.com</t>
  </si>
  <si>
    <t>PI004</t>
  </si>
  <si>
    <t>30/05/2023 10:28</t>
  </si>
  <si>
    <t>P004</t>
  </si>
  <si>
    <t>Century Pharmacy</t>
  </si>
  <si>
    <t>C001</t>
  </si>
  <si>
    <t>Fajar Utama</t>
  </si>
  <si>
    <t>fajar.utama@gmail.com</t>
  </si>
  <si>
    <t>S002</t>
  </si>
  <si>
    <t>30/05/2023</t>
  </si>
  <si>
    <t>Rizky Pratama</t>
  </si>
  <si>
    <t>rizky.pratama@gmail.com</t>
  </si>
  <si>
    <t>MK003</t>
  </si>
  <si>
    <t>Adi Nugroho</t>
  </si>
  <si>
    <t>adi.nugroho@gmail.com</t>
  </si>
  <si>
    <t>HU006</t>
  </si>
  <si>
    <t>20/06/2023 12:30</t>
  </si>
  <si>
    <t>Client Bank Account</t>
  </si>
  <si>
    <t>083738297358</t>
  </si>
  <si>
    <t>083738297360</t>
  </si>
  <si>
    <t>083738297361</t>
  </si>
  <si>
    <t>083738297364</t>
  </si>
  <si>
    <t>083738297365</t>
  </si>
  <si>
    <t>083738297366</t>
  </si>
  <si>
    <t>083738297367</t>
  </si>
  <si>
    <t>083738297368</t>
  </si>
  <si>
    <t>083738297372</t>
  </si>
  <si>
    <t>083738297371</t>
  </si>
  <si>
    <t>083738297373</t>
  </si>
  <si>
    <t>083738297375</t>
  </si>
  <si>
    <t>083738297376</t>
  </si>
  <si>
    <t>083738297378</t>
  </si>
  <si>
    <t xml:space="preserve"> </t>
  </si>
  <si>
    <t>1NF</t>
  </si>
  <si>
    <t>2NF</t>
  </si>
  <si>
    <t>Transaction Header</t>
  </si>
  <si>
    <t>MsService</t>
  </si>
  <si>
    <t>Claim Header</t>
  </si>
  <si>
    <t>Service code (PK)</t>
  </si>
  <si>
    <t>Claim Number (PK)</t>
  </si>
  <si>
    <t>ClaimDetail</t>
  </si>
  <si>
    <t>Claim Number (PK/FK)</t>
  </si>
  <si>
    <t>Service code (PK/FK)</t>
  </si>
  <si>
    <t>Transaction Id (PK/FK)</t>
  </si>
  <si>
    <t>TransactionDetail</t>
  </si>
  <si>
    <t>3NF</t>
  </si>
  <si>
    <t>Provider ID (FK)</t>
  </si>
  <si>
    <t>Client ID (FK)</t>
  </si>
  <si>
    <t>Claim Date</t>
  </si>
  <si>
    <t>MsProvider</t>
  </si>
  <si>
    <t>MsClient</t>
  </si>
  <si>
    <t>Address ID</t>
  </si>
  <si>
    <t>Country</t>
  </si>
  <si>
    <t>City</t>
  </si>
  <si>
    <t>District</t>
  </si>
  <si>
    <t>Client Address</t>
  </si>
  <si>
    <t>SPFL123</t>
  </si>
  <si>
    <t>123 Elm Street, Springfield, IL</t>
  </si>
  <si>
    <t>CBUS456</t>
  </si>
  <si>
    <t>456 Oak Avenue, Columbus, OH</t>
  </si>
  <si>
    <t>PRTL789</t>
  </si>
  <si>
    <t>789 Maple Lane, Portland, OR</t>
  </si>
  <si>
    <t>ATX321</t>
  </si>
  <si>
    <t>321 Pine Street, Austin, TX</t>
  </si>
  <si>
    <t>STL654</t>
  </si>
  <si>
    <t>654 Birch Drive, Seattle, WA</t>
  </si>
  <si>
    <t>DENV987</t>
  </si>
  <si>
    <t>987 Cedar Road, Denver, CO</t>
  </si>
  <si>
    <t>BOS234</t>
  </si>
  <si>
    <t>234 Elm Avenue, Boston, MA</t>
  </si>
  <si>
    <t>SFCA567</t>
  </si>
  <si>
    <t>567 Oak Lane, San Francisco, CA</t>
  </si>
  <si>
    <t>MIA890</t>
  </si>
  <si>
    <t>890 Maple Street, Miami, FL</t>
  </si>
  <si>
    <t>PHIL432</t>
  </si>
  <si>
    <t>432 Pine Drive, Philadelphia, PA</t>
  </si>
  <si>
    <t>HSTN765</t>
  </si>
  <si>
    <t>765 Birch Road, Houston, TX</t>
  </si>
  <si>
    <t>CHI098</t>
  </si>
  <si>
    <t>098 Cedar Lane, Chicago, IL</t>
  </si>
  <si>
    <t>LACA876</t>
  </si>
  <si>
    <t>876 Elm Drive, Los Angeles, CA</t>
  </si>
  <si>
    <t>ATL543</t>
  </si>
  <si>
    <t>543 Oak Street, Atlanta, GA</t>
  </si>
  <si>
    <t>DAL210</t>
  </si>
  <si>
    <t>210 Maple Avenue, Dallas, TX</t>
  </si>
  <si>
    <t>Province</t>
  </si>
  <si>
    <t>Indonesia</t>
  </si>
  <si>
    <t>DKI Jakarta</t>
  </si>
  <si>
    <t>Jakarta Barat</t>
  </si>
  <si>
    <t>Jalan Raya Kebon Jeruk No. 123</t>
  </si>
  <si>
    <t>Jawa Tengah</t>
  </si>
  <si>
    <t>Solo</t>
  </si>
  <si>
    <t>Jalan Slamet Riyadi No. 456</t>
  </si>
  <si>
    <t>Semarang</t>
  </si>
  <si>
    <t>Jalan Pahlawan No. 789</t>
  </si>
  <si>
    <t>Jawa Timur</t>
  </si>
  <si>
    <t>Surabaya</t>
  </si>
  <si>
    <t>Jalan Tunjungan No. 101</t>
  </si>
  <si>
    <t>Jakarta Selatan</t>
  </si>
  <si>
    <t>Jalan Sudirman No. 234</t>
  </si>
  <si>
    <t>Banten</t>
  </si>
  <si>
    <t>Tangerang</t>
  </si>
  <si>
    <t>Jalan Gatot Subroto No. 345</t>
  </si>
  <si>
    <t>Jalan Tomang Raya No. 345</t>
  </si>
  <si>
    <t>Malang</t>
  </si>
  <si>
    <t>Jalan Ahmad Yani No. 678</t>
  </si>
  <si>
    <t>Jawa Barat</t>
  </si>
  <si>
    <t>Bogor</t>
  </si>
  <si>
    <t>Jalan Pajajaran No. 789</t>
  </si>
  <si>
    <t>Bandung</t>
  </si>
  <si>
    <t>Jalan Dipatiukur No. 101</t>
  </si>
  <si>
    <t>Bekasi</t>
  </si>
  <si>
    <t>Jalan Ir. H. Juanda No. 121</t>
  </si>
  <si>
    <t>Jakarta pusat</t>
  </si>
  <si>
    <t>Jalan MH Thamrin No. 456</t>
  </si>
  <si>
    <t>Jakarta Timur</t>
  </si>
  <si>
    <t>Jalan MT Haryono No. 789</t>
  </si>
  <si>
    <t>Jalan HR Muhammad No. 789</t>
  </si>
  <si>
    <t>Jalan Pemuda No. 456</t>
  </si>
  <si>
    <t>Provider ID (PK)</t>
  </si>
  <si>
    <t>Client ID (PK)</t>
  </si>
  <si>
    <t>MsAddress</t>
  </si>
  <si>
    <t>Address ID (PK)</t>
  </si>
  <si>
    <t>Client ID FK)</t>
  </si>
  <si>
    <t>Address ID (FK)</t>
  </si>
  <si>
    <t>4NF</t>
  </si>
  <si>
    <t>TransactionLink</t>
  </si>
  <si>
    <t>ClientDetails</t>
  </si>
  <si>
    <t>ClientAddressDetail</t>
  </si>
  <si>
    <t>AddressID (FK)</t>
  </si>
  <si>
    <t>5NF</t>
  </si>
  <si>
    <t>CountryDetail</t>
  </si>
  <si>
    <t>ProvinceDetail</t>
  </si>
  <si>
    <t>CityDetail</t>
  </si>
  <si>
    <t>AddressDetail</t>
  </si>
  <si>
    <t>ProvinceInCountry</t>
  </si>
  <si>
    <t>Country (PK)</t>
  </si>
  <si>
    <t xml:space="preserve">Province </t>
  </si>
  <si>
    <t>CityInProvince</t>
  </si>
  <si>
    <t>Service code (FK)</t>
  </si>
  <si>
    <t>Province (PK)</t>
  </si>
  <si>
    <t>AddressInCity</t>
  </si>
  <si>
    <t>City 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</si>
</sst>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:mm"/>
    <numFmt numFmtId="165" formatCode="dd/mm/yyyy"/>
    <numFmt numFmtId="166" formatCode="[$Rp-3809]#,##0.00"/>
    <numFmt numFmtId="167" formatCode="[$Rp-421]#,##0.00"/>
    <numFmt numFmtId="168" formatCode="mm/dd/yyyy"/>
    <numFmt numFmtId="169" formatCode="mm/dd/yyyy\ h:mm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</font>
    <font>
      <sz val="12"/>
      <color theme="1"/>
      <name val="Times New Roman"/>
    </font>
    <font>
      <u/>
      <sz val="12"/>
      <color theme="10"/>
      <name val="Times New Roman"/>
    </font>
    <font>
      <sz val="12"/>
      <color rgb="FF0F0F0F"/>
      <name val="Times New Roman"/>
    </font>
    <font>
      <sz val="12"/>
      <color theme="1"/>
      <name val="Times New Roman"/>
      <family val="1"/>
    </font>
    <font>
      <sz val="12"/>
      <color rgb="FF0F0F0F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rgb="FF0D0D0D"/>
      <name val="Söhne"/>
      <charset val="1"/>
    </font>
    <font>
      <sz val="11"/>
      <color theme="1"/>
      <name val="Times New Roman"/>
      <family val="1"/>
    </font>
    <font>
      <sz val="12"/>
      <color rgb="FF0D0D0D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CCB6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168" fontId="7" fillId="4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22" fontId="7" fillId="2" borderId="1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2" fontId="7" fillId="4" borderId="1" xfId="0" applyNumberFormat="1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167" fontId="7" fillId="5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65" fontId="8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7" fontId="7" fillId="2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4" xfId="0" quotePrefix="1" applyFont="1" applyFill="1" applyBorder="1" applyAlignment="1">
      <alignment horizontal="center" vertical="center"/>
    </xf>
    <xf numFmtId="165" fontId="8" fillId="4" borderId="4" xfId="0" applyNumberFormat="1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 vertical="center"/>
    </xf>
    <xf numFmtId="167" fontId="7" fillId="4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quotePrefix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6" fontId="7" fillId="3" borderId="4" xfId="0" applyNumberFormat="1" applyFont="1" applyFill="1" applyBorder="1" applyAlignment="1">
      <alignment horizontal="center" vertical="center"/>
    </xf>
    <xf numFmtId="167" fontId="7" fillId="3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 vertical="center"/>
    </xf>
    <xf numFmtId="166" fontId="7" fillId="5" borderId="4" xfId="0" applyNumberFormat="1" applyFont="1" applyFill="1" applyBorder="1" applyAlignment="1">
      <alignment horizontal="center" vertical="center"/>
    </xf>
    <xf numFmtId="167" fontId="7" fillId="5" borderId="4" xfId="0" applyNumberFormat="1" applyFont="1" applyFill="1" applyBorder="1" applyAlignment="1">
      <alignment horizontal="center" vertical="center"/>
    </xf>
    <xf numFmtId="169" fontId="7" fillId="2" borderId="4" xfId="0" applyNumberFormat="1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7" fillId="7" borderId="4" xfId="0" quotePrefix="1" applyFont="1" applyFill="1" applyBorder="1" applyAlignment="1">
      <alignment horizontal="center" vertical="center"/>
    </xf>
    <xf numFmtId="165" fontId="8" fillId="7" borderId="4" xfId="0" applyNumberFormat="1" applyFont="1" applyFill="1" applyBorder="1" applyAlignment="1">
      <alignment horizontal="center" vertical="center"/>
    </xf>
    <xf numFmtId="166" fontId="7" fillId="7" borderId="4" xfId="0" applyNumberFormat="1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>
      <alignment horizontal="center" vertical="center"/>
    </xf>
    <xf numFmtId="168" fontId="7" fillId="4" borderId="4" xfId="0" applyNumberFormat="1" applyFont="1" applyFill="1" applyBorder="1" applyAlignment="1">
      <alignment horizontal="center" vertical="center"/>
    </xf>
    <xf numFmtId="169" fontId="7" fillId="4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/>
    </xf>
    <xf numFmtId="0" fontId="7" fillId="11" borderId="4" xfId="0" quotePrefix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169" fontId="7" fillId="3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164" fontId="7" fillId="7" borderId="4" xfId="0" applyNumberFormat="1" applyFont="1" applyFill="1" applyBorder="1" applyAlignment="1">
      <alignment horizontal="center" vertical="center"/>
    </xf>
    <xf numFmtId="169" fontId="7" fillId="7" borderId="4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 wrapText="1"/>
    </xf>
    <xf numFmtId="165" fontId="8" fillId="11" borderId="4" xfId="0" applyNumberFormat="1" applyFont="1" applyFill="1" applyBorder="1" applyAlignment="1">
      <alignment horizontal="center" vertical="center"/>
    </xf>
    <xf numFmtId="165" fontId="7" fillId="11" borderId="4" xfId="0" applyNumberFormat="1" applyFont="1" applyFill="1" applyBorder="1" applyAlignment="1">
      <alignment horizontal="center" vertical="center"/>
    </xf>
    <xf numFmtId="168" fontId="7" fillId="11" borderId="4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4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166" fontId="7" fillId="20" borderId="4" xfId="0" applyNumberFormat="1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11" fillId="8" borderId="4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165" fontId="6" fillId="11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69" fontId="4" fillId="7" borderId="4" xfId="0" applyNumberFormat="1" applyFont="1" applyFill="1" applyBorder="1" applyAlignment="1">
      <alignment horizontal="center" vertical="center"/>
    </xf>
    <xf numFmtId="165" fontId="4" fillId="11" borderId="4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7" fontId="4" fillId="2" borderId="4" xfId="0" applyNumberFormat="1" applyFont="1" applyFill="1" applyBorder="1" applyAlignment="1">
      <alignment horizontal="center" vertical="center"/>
    </xf>
    <xf numFmtId="168" fontId="4" fillId="11" borderId="4" xfId="0" applyNumberFormat="1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166" fontId="4" fillId="20" borderId="4" xfId="0" applyNumberFormat="1" applyFont="1" applyFill="1" applyBorder="1" applyAlignment="1">
      <alignment horizontal="center" vertical="center"/>
    </xf>
    <xf numFmtId="0" fontId="4" fillId="11" borderId="4" xfId="0" quotePrefix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7" fillId="20" borderId="10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22" fontId="7" fillId="2" borderId="4" xfId="0" applyNumberFormat="1" applyFont="1" applyFill="1" applyBorder="1" applyAlignment="1">
      <alignment horizontal="center" vertical="center"/>
    </xf>
    <xf numFmtId="22" fontId="7" fillId="4" borderId="4" xfId="0" applyNumberFormat="1" applyFont="1" applyFill="1" applyBorder="1" applyAlignment="1">
      <alignment horizontal="center" vertical="center"/>
    </xf>
    <xf numFmtId="22" fontId="7" fillId="3" borderId="4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22" fontId="7" fillId="4" borderId="14" xfId="0" applyNumberFormat="1" applyFont="1" applyFill="1" applyBorder="1" applyAlignment="1">
      <alignment horizontal="center" vertical="center"/>
    </xf>
    <xf numFmtId="165" fontId="8" fillId="7" borderId="14" xfId="0" applyNumberFormat="1" applyFont="1" applyFill="1" applyBorder="1" applyAlignment="1">
      <alignment horizontal="center" vertical="center"/>
    </xf>
    <xf numFmtId="165" fontId="8" fillId="5" borderId="1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7" fillId="4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22" fontId="7" fillId="7" borderId="4" xfId="0" applyNumberFormat="1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1" fillId="24" borderId="4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9" fillId="21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25" borderId="4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2" fontId="4" fillId="0" borderId="2" xfId="0" applyNumberFormat="1" applyFont="1" applyBorder="1" applyAlignment="1">
      <alignment horizontal="center" vertical="center"/>
    </xf>
    <xf numFmtId="22" fontId="4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2" fontId="7" fillId="2" borderId="2" xfId="0" applyNumberFormat="1" applyFont="1" applyFill="1" applyBorder="1" applyAlignment="1">
      <alignment horizontal="center" vertical="center"/>
    </xf>
    <xf numFmtId="22" fontId="7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22" fontId="7" fillId="3" borderId="2" xfId="0" applyNumberFormat="1" applyFont="1" applyFill="1" applyBorder="1" applyAlignment="1">
      <alignment horizontal="center" vertical="center"/>
    </xf>
    <xf numFmtId="22" fontId="7" fillId="3" borderId="3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5" fontId="8" fillId="7" borderId="2" xfId="0" applyNumberFormat="1" applyFont="1" applyFill="1" applyBorder="1" applyAlignment="1">
      <alignment horizontal="center" vertical="center"/>
    </xf>
    <xf numFmtId="165" fontId="8" fillId="7" borderId="3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165" fontId="8" fillId="5" borderId="3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22" fontId="7" fillId="4" borderId="2" xfId="0" applyNumberFormat="1" applyFont="1" applyFill="1" applyBorder="1" applyAlignment="1">
      <alignment horizontal="center" vertical="center"/>
    </xf>
    <xf numFmtId="22" fontId="7" fillId="4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17" borderId="4" xfId="0" applyFont="1" applyFill="1" applyBorder="1" applyAlignment="1">
      <alignment horizontal="center"/>
    </xf>
    <xf numFmtId="0" fontId="11" fillId="17" borderId="11" xfId="0" applyFont="1" applyFill="1" applyBorder="1" applyAlignment="1">
      <alignment horizontal="center"/>
    </xf>
    <xf numFmtId="0" fontId="11" fillId="17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18" borderId="4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14" borderId="9" xfId="0" applyFont="1" applyFill="1" applyBorder="1" applyAlignment="1">
      <alignment horizontal="center"/>
    </xf>
    <xf numFmtId="0" fontId="11" fillId="14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4" xfId="0" quotePrefix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22" fontId="7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quotePrefix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22" fontId="7" fillId="2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8" fillId="7" borderId="14" xfId="0" applyNumberFormat="1" applyFont="1" applyFill="1" applyBorder="1" applyAlignment="1">
      <alignment horizontal="center" vertical="center"/>
    </xf>
    <xf numFmtId="165" fontId="8" fillId="7" borderId="7" xfId="0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7" fillId="7" borderId="4" xfId="0" quotePrefix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5" borderId="14" xfId="0" applyNumberFormat="1" applyFont="1" applyFill="1" applyBorder="1" applyAlignment="1">
      <alignment horizontal="center" vertical="center"/>
    </xf>
    <xf numFmtId="165" fontId="8" fillId="5" borderId="7" xfId="0" applyNumberFormat="1" applyFont="1" applyFill="1" applyBorder="1" applyAlignment="1">
      <alignment horizontal="center" vertical="center"/>
    </xf>
    <xf numFmtId="165" fontId="7" fillId="4" borderId="14" xfId="0" applyNumberFormat="1" applyFont="1" applyFill="1" applyBorder="1" applyAlignment="1">
      <alignment horizontal="center" vertical="center"/>
    </xf>
    <xf numFmtId="165" fontId="7" fillId="4" borderId="7" xfId="0" applyNumberFormat="1" applyFont="1" applyFill="1" applyBorder="1" applyAlignment="1">
      <alignment horizontal="center" vertical="center"/>
    </xf>
    <xf numFmtId="22" fontId="7" fillId="4" borderId="14" xfId="0" applyNumberFormat="1" applyFont="1" applyFill="1" applyBorder="1" applyAlignment="1">
      <alignment horizontal="center" vertical="center"/>
    </xf>
    <xf numFmtId="22" fontId="7" fillId="4" borderId="7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1" fillId="17" borderId="17" xfId="0" applyFont="1" applyFill="1" applyBorder="1" applyAlignment="1">
      <alignment horizontal="center"/>
    </xf>
    <xf numFmtId="0" fontId="11" fillId="17" borderId="18" xfId="0" applyFont="1" applyFill="1" applyBorder="1" applyAlignment="1">
      <alignment horizontal="center"/>
    </xf>
    <xf numFmtId="0" fontId="11" fillId="15" borderId="16" xfId="0" applyFont="1" applyFill="1" applyBorder="1" applyAlignment="1">
      <alignment horizontal="center"/>
    </xf>
    <xf numFmtId="0" fontId="9" fillId="18" borderId="8" xfId="0" applyFont="1" applyFill="1" applyBorder="1" applyAlignment="1">
      <alignment horizontal="center"/>
    </xf>
    <xf numFmtId="0" fontId="9" fillId="18" borderId="9" xfId="0" applyFont="1" applyFill="1" applyBorder="1" applyAlignment="1">
      <alignment horizontal="center"/>
    </xf>
    <xf numFmtId="0" fontId="9" fillId="18" borderId="10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7" borderId="19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9" fillId="23" borderId="20" xfId="0" applyFont="1" applyFill="1" applyBorder="1" applyAlignment="1">
      <alignment horizontal="center"/>
    </xf>
    <xf numFmtId="0" fontId="11" fillId="23" borderId="8" xfId="0" applyFont="1" applyFill="1" applyBorder="1" applyAlignment="1">
      <alignment horizontal="center"/>
    </xf>
    <xf numFmtId="0" fontId="11" fillId="23" borderId="10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17" borderId="8" xfId="0" applyFont="1" applyFill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11" fillId="17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CCB63"/>
      <color rgb="FF66CAC8"/>
      <color rgb="FFB53EF0"/>
      <color rgb="FFA41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phia.clark@gmail.com" TargetMode="External"/><Relationship Id="rId13" Type="http://schemas.openxmlformats.org/officeDocument/2006/relationships/hyperlink" Target="mailto:aiden.lee@gmail.com" TargetMode="External"/><Relationship Id="rId18" Type="http://schemas.openxmlformats.org/officeDocument/2006/relationships/hyperlink" Target="mailto:siti.aulia@gmail.com" TargetMode="External"/><Relationship Id="rId3" Type="http://schemas.openxmlformats.org/officeDocument/2006/relationships/hyperlink" Target="mailto:ryan.smith@gmail.com" TargetMode="External"/><Relationship Id="rId21" Type="http://schemas.openxmlformats.org/officeDocument/2006/relationships/hyperlink" Target="mailto:fajar.utama@gmail.com" TargetMode="External"/><Relationship Id="rId7" Type="http://schemas.openxmlformats.org/officeDocument/2006/relationships/hyperlink" Target="mailto:liam.hall@gmail.com" TargetMode="External"/><Relationship Id="rId12" Type="http://schemas.openxmlformats.org/officeDocument/2006/relationships/hyperlink" Target="mailto:isabella.turner@gmail.com" TargetMode="External"/><Relationship Id="rId17" Type="http://schemas.openxmlformats.org/officeDocument/2006/relationships/hyperlink" Target="mailto:dika.wijaya@gmail.com" TargetMode="External"/><Relationship Id="rId2" Type="http://schemas.openxmlformats.org/officeDocument/2006/relationships/hyperlink" Target="mailto:alex.johnson@gmail.com" TargetMode="External"/><Relationship Id="rId16" Type="http://schemas.openxmlformats.org/officeDocument/2006/relationships/hyperlink" Target="mailto:rara.permata@gmail.com" TargetMode="External"/><Relationship Id="rId20" Type="http://schemas.openxmlformats.org/officeDocument/2006/relationships/hyperlink" Target="mailto:irfan.hakim@gmail.com" TargetMode="External"/><Relationship Id="rId1" Type="http://schemas.openxmlformats.org/officeDocument/2006/relationships/hyperlink" Target="mailto:emily.davis@gmail.com" TargetMode="External"/><Relationship Id="rId6" Type="http://schemas.openxmlformats.org/officeDocument/2006/relationships/hyperlink" Target="mailto:chloe.harris@gmail.com" TargetMode="External"/><Relationship Id="rId11" Type="http://schemas.openxmlformats.org/officeDocument/2006/relationships/hyperlink" Target="mailto:harper.adams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jackson.taylor@gmail.com" TargetMode="External"/><Relationship Id="rId15" Type="http://schemas.openxmlformats.org/officeDocument/2006/relationships/hyperlink" Target="mailto:fika.amelia@gmail.com" TargetMode="External"/><Relationship Id="rId23" Type="http://schemas.openxmlformats.org/officeDocument/2006/relationships/hyperlink" Target="mailto:adi.nugroho@gmail.com" TargetMode="External"/><Relationship Id="rId10" Type="http://schemas.openxmlformats.org/officeDocument/2006/relationships/hyperlink" Target="mailto:mason.martinez@gmail.com" TargetMode="External"/><Relationship Id="rId19" Type="http://schemas.openxmlformats.org/officeDocument/2006/relationships/hyperlink" Target="mailto:budi.santoso@gmail.com" TargetMode="External"/><Relationship Id="rId4" Type="http://schemas.openxmlformats.org/officeDocument/2006/relationships/hyperlink" Target="mailto:lily.moore@gmail.com" TargetMode="External"/><Relationship Id="rId9" Type="http://schemas.openxmlformats.org/officeDocument/2006/relationships/hyperlink" Target="mailto:olivia.brown@gmail.com" TargetMode="External"/><Relationship Id="rId14" Type="http://schemas.openxmlformats.org/officeDocument/2006/relationships/hyperlink" Target="mailto:lucas.wilson@gmail.com" TargetMode="External"/><Relationship Id="rId22" Type="http://schemas.openxmlformats.org/officeDocument/2006/relationships/hyperlink" Target="mailto:rizky.prat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6593-FFE8-4467-A49E-5AC4C9CCE6E9}">
  <dimension ref="A1:O66"/>
  <sheetViews>
    <sheetView topLeftCell="C1" zoomScale="80" workbookViewId="0">
      <selection activeCell="F17" sqref="F17"/>
    </sheetView>
  </sheetViews>
  <sheetFormatPr defaultRowHeight="14.25"/>
  <cols>
    <col min="1" max="1" width="14.7109375" customWidth="1"/>
    <col min="2" max="2" width="10.85546875" customWidth="1"/>
    <col min="3" max="3" width="16.5703125" customWidth="1"/>
    <col min="4" max="4" width="14.85546875" customWidth="1"/>
    <col min="5" max="5" width="28.5703125" customWidth="1"/>
    <col min="6" max="6" width="13.42578125" customWidth="1"/>
    <col min="7" max="7" width="28" customWidth="1"/>
    <col min="8" max="8" width="12.7109375" customWidth="1"/>
    <col min="9" max="9" width="30.140625" customWidth="1"/>
    <col min="10" max="10" width="15.7109375" customWidth="1"/>
    <col min="11" max="11" width="17.85546875" customWidth="1"/>
    <col min="12" max="12" width="19.85546875" customWidth="1"/>
    <col min="13" max="13" width="18.5703125" customWidth="1"/>
    <col min="14" max="14" width="19.42578125" customWidth="1"/>
    <col min="15" max="15" width="16.5703125" customWidth="1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ht="15.4">
      <c r="A3" s="240">
        <v>1984981</v>
      </c>
      <c r="B3" s="240">
        <v>101</v>
      </c>
      <c r="C3" s="240" t="s">
        <v>16</v>
      </c>
      <c r="D3" s="240">
        <v>83738297358</v>
      </c>
      <c r="E3" s="246" t="s">
        <v>17</v>
      </c>
      <c r="F3" s="4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7">
        <v>44973</v>
      </c>
      <c r="L3" s="8" t="s">
        <v>23</v>
      </c>
      <c r="M3" s="238">
        <v>44960.520833333336</v>
      </c>
      <c r="N3" s="9" t="s">
        <v>24</v>
      </c>
      <c r="O3" s="240" t="s">
        <v>25</v>
      </c>
    </row>
    <row r="4" spans="1:15" ht="15.4">
      <c r="A4" s="241"/>
      <c r="B4" s="241"/>
      <c r="C4" s="241"/>
      <c r="D4" s="241"/>
      <c r="E4" s="247"/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7">
        <v>44977</v>
      </c>
      <c r="L4" s="8" t="s">
        <v>31</v>
      </c>
      <c r="M4" s="239"/>
      <c r="N4" s="9" t="s">
        <v>32</v>
      </c>
      <c r="O4" s="241"/>
    </row>
    <row r="5" spans="1:15" ht="15.4">
      <c r="A5" s="4">
        <v>1984982</v>
      </c>
      <c r="B5" s="4">
        <v>102</v>
      </c>
      <c r="C5" s="10" t="s">
        <v>33</v>
      </c>
      <c r="D5" s="4">
        <v>83738297359</v>
      </c>
      <c r="E5" s="11" t="s">
        <v>34</v>
      </c>
      <c r="F5" s="4" t="s">
        <v>35</v>
      </c>
      <c r="G5" s="4" t="s">
        <v>36</v>
      </c>
      <c r="H5" s="4" t="s">
        <v>37</v>
      </c>
      <c r="I5" s="4" t="s">
        <v>38</v>
      </c>
      <c r="J5" s="4" t="s">
        <v>39</v>
      </c>
      <c r="K5" s="7" t="s">
        <v>40</v>
      </c>
      <c r="L5" s="8">
        <v>1000000</v>
      </c>
      <c r="M5" s="4" t="s">
        <v>41</v>
      </c>
      <c r="N5" s="9">
        <f>30%*L5</f>
        <v>300000</v>
      </c>
      <c r="O5" s="4" t="s">
        <v>25</v>
      </c>
    </row>
    <row r="6" spans="1:15" ht="15.4">
      <c r="A6" s="240">
        <v>1984983</v>
      </c>
      <c r="B6" s="240">
        <v>103</v>
      </c>
      <c r="C6" s="244" t="s">
        <v>42</v>
      </c>
      <c r="D6" s="240">
        <v>83738297360</v>
      </c>
      <c r="E6" s="246" t="s">
        <v>43</v>
      </c>
      <c r="F6" s="4" t="s">
        <v>44</v>
      </c>
      <c r="G6" s="4" t="s">
        <v>45</v>
      </c>
      <c r="H6" s="240" t="s">
        <v>46</v>
      </c>
      <c r="I6" s="240" t="s">
        <v>47</v>
      </c>
      <c r="J6" s="4" t="s">
        <v>48</v>
      </c>
      <c r="K6" s="7">
        <v>44985</v>
      </c>
      <c r="L6" s="8">
        <v>70000</v>
      </c>
      <c r="M6" s="240" t="s">
        <v>49</v>
      </c>
      <c r="N6" s="9">
        <v>0</v>
      </c>
      <c r="O6" s="4" t="s">
        <v>50</v>
      </c>
    </row>
    <row r="7" spans="1:15" ht="14.25" customHeight="1">
      <c r="A7" s="241"/>
      <c r="B7" s="241"/>
      <c r="C7" s="245"/>
      <c r="D7" s="241"/>
      <c r="E7" s="247"/>
      <c r="F7" s="4" t="s">
        <v>44</v>
      </c>
      <c r="G7" s="4" t="s">
        <v>45</v>
      </c>
      <c r="H7" s="241"/>
      <c r="I7" s="241"/>
      <c r="J7" s="4" t="s">
        <v>51</v>
      </c>
      <c r="K7" s="7" t="s">
        <v>52</v>
      </c>
      <c r="L7" s="8">
        <v>55000</v>
      </c>
      <c r="M7" s="241"/>
      <c r="N7" s="9">
        <f>30%*L7</f>
        <v>16500</v>
      </c>
      <c r="O7" s="4" t="s">
        <v>25</v>
      </c>
    </row>
    <row r="8" spans="1:15" ht="15.4">
      <c r="A8" s="4">
        <v>1984984</v>
      </c>
      <c r="B8" s="4">
        <v>104</v>
      </c>
      <c r="C8" s="10" t="s">
        <v>53</v>
      </c>
      <c r="D8" s="4">
        <v>83738297361</v>
      </c>
      <c r="E8" s="11" t="s">
        <v>54</v>
      </c>
      <c r="F8" s="4" t="s">
        <v>55</v>
      </c>
      <c r="G8" s="4" t="s">
        <v>56</v>
      </c>
      <c r="H8" s="4" t="s">
        <v>20</v>
      </c>
      <c r="I8" s="4" t="s">
        <v>21</v>
      </c>
      <c r="J8" s="4" t="s">
        <v>57</v>
      </c>
      <c r="K8" s="7" t="s">
        <v>58</v>
      </c>
      <c r="L8" s="8">
        <v>7300000</v>
      </c>
      <c r="M8" s="4" t="s">
        <v>59</v>
      </c>
      <c r="N8" s="9">
        <f>31%*L8</f>
        <v>2263000</v>
      </c>
      <c r="O8" s="4" t="s">
        <v>25</v>
      </c>
    </row>
    <row r="9" spans="1:15" ht="15.4">
      <c r="A9" s="4">
        <v>1984985</v>
      </c>
      <c r="B9" s="4">
        <v>105</v>
      </c>
      <c r="C9" s="10" t="s">
        <v>60</v>
      </c>
      <c r="D9" s="4">
        <v>83738297362</v>
      </c>
      <c r="E9" s="11" t="s">
        <v>61</v>
      </c>
      <c r="F9" s="4" t="s">
        <v>62</v>
      </c>
      <c r="G9" s="4" t="s">
        <v>63</v>
      </c>
      <c r="H9" s="4" t="s">
        <v>64</v>
      </c>
      <c r="I9" s="4" t="s">
        <v>65</v>
      </c>
      <c r="J9" s="4" t="s">
        <v>55</v>
      </c>
      <c r="K9" s="7" t="s">
        <v>66</v>
      </c>
      <c r="L9" s="8">
        <v>432500</v>
      </c>
      <c r="M9" s="4" t="s">
        <v>67</v>
      </c>
      <c r="N9" s="9">
        <v>0</v>
      </c>
      <c r="O9" s="4" t="s">
        <v>50</v>
      </c>
    </row>
    <row r="10" spans="1:15" ht="15.4">
      <c r="A10" s="240">
        <v>1984986</v>
      </c>
      <c r="B10" s="240">
        <v>106</v>
      </c>
      <c r="C10" s="244" t="s">
        <v>68</v>
      </c>
      <c r="D10" s="240">
        <v>83738297363</v>
      </c>
      <c r="E10" s="246" t="s">
        <v>69</v>
      </c>
      <c r="F10" s="4" t="s">
        <v>18</v>
      </c>
      <c r="G10" s="4" t="s">
        <v>19</v>
      </c>
      <c r="H10" s="4" t="s">
        <v>70</v>
      </c>
      <c r="I10" s="4" t="s">
        <v>71</v>
      </c>
      <c r="J10" s="4" t="s">
        <v>72</v>
      </c>
      <c r="K10" s="248">
        <v>44961</v>
      </c>
      <c r="L10" s="8">
        <v>234000</v>
      </c>
      <c r="M10" s="242">
        <v>45048.708333333336</v>
      </c>
      <c r="N10" s="9">
        <f t="shared" ref="N10:N13" si="0">31%*L10</f>
        <v>72540</v>
      </c>
      <c r="O10" s="4" t="s">
        <v>25</v>
      </c>
    </row>
    <row r="11" spans="1:15" ht="15.4">
      <c r="A11" s="241"/>
      <c r="B11" s="241"/>
      <c r="C11" s="245"/>
      <c r="D11" s="241"/>
      <c r="E11" s="247"/>
      <c r="F11" s="4" t="s">
        <v>44</v>
      </c>
      <c r="G11" s="4" t="s">
        <v>45</v>
      </c>
      <c r="H11" s="4" t="s">
        <v>73</v>
      </c>
      <c r="I11" s="4" t="s">
        <v>74</v>
      </c>
      <c r="J11" s="4" t="s">
        <v>75</v>
      </c>
      <c r="K11" s="249"/>
      <c r="L11" s="8">
        <v>100000</v>
      </c>
      <c r="M11" s="243"/>
      <c r="N11" s="9">
        <f t="shared" si="0"/>
        <v>31000</v>
      </c>
      <c r="O11" s="4" t="s">
        <v>50</v>
      </c>
    </row>
    <row r="12" spans="1:15" ht="15.4">
      <c r="A12" s="240">
        <v>1984987</v>
      </c>
      <c r="B12" s="240">
        <v>107</v>
      </c>
      <c r="C12" s="244" t="s">
        <v>76</v>
      </c>
      <c r="D12" s="240">
        <v>83738297364</v>
      </c>
      <c r="E12" s="246" t="s">
        <v>77</v>
      </c>
      <c r="F12" s="4" t="s">
        <v>35</v>
      </c>
      <c r="G12" s="4" t="s">
        <v>36</v>
      </c>
      <c r="H12" s="240" t="s">
        <v>78</v>
      </c>
      <c r="I12" s="240" t="s">
        <v>79</v>
      </c>
      <c r="J12" s="4" t="s">
        <v>80</v>
      </c>
      <c r="K12" s="248">
        <v>44959</v>
      </c>
      <c r="L12" s="8">
        <v>500000</v>
      </c>
      <c r="M12" s="242">
        <v>44988.416666666664</v>
      </c>
      <c r="N12" s="9">
        <f t="shared" si="0"/>
        <v>155000</v>
      </c>
      <c r="O12" s="240" t="s">
        <v>25</v>
      </c>
    </row>
    <row r="13" spans="1:15" ht="15.4">
      <c r="A13" s="241"/>
      <c r="B13" s="241"/>
      <c r="C13" s="245"/>
      <c r="D13" s="241"/>
      <c r="E13" s="247"/>
      <c r="F13" s="4" t="s">
        <v>44</v>
      </c>
      <c r="G13" s="4" t="s">
        <v>45</v>
      </c>
      <c r="H13" s="241"/>
      <c r="I13" s="241"/>
      <c r="J13" s="4" t="s">
        <v>81</v>
      </c>
      <c r="K13" s="249"/>
      <c r="L13" s="8">
        <v>300000</v>
      </c>
      <c r="M13" s="243"/>
      <c r="N13" s="9">
        <f t="shared" si="0"/>
        <v>93000</v>
      </c>
      <c r="O13" s="241"/>
    </row>
    <row r="14" spans="1:15" ht="15.4">
      <c r="A14" s="4">
        <v>1984988</v>
      </c>
      <c r="B14" s="4">
        <v>108</v>
      </c>
      <c r="C14" s="10" t="s">
        <v>82</v>
      </c>
      <c r="D14" s="4">
        <v>83738297365</v>
      </c>
      <c r="E14" s="11" t="s">
        <v>83</v>
      </c>
      <c r="F14" s="4" t="s">
        <v>84</v>
      </c>
      <c r="G14" s="4" t="s">
        <v>85</v>
      </c>
      <c r="H14" s="4" t="s">
        <v>86</v>
      </c>
      <c r="I14" s="4" t="s">
        <v>87</v>
      </c>
      <c r="J14" s="4" t="s">
        <v>88</v>
      </c>
      <c r="K14" s="12">
        <v>44961</v>
      </c>
      <c r="L14" s="8">
        <v>20000000</v>
      </c>
      <c r="M14" s="13">
        <v>45142.125</v>
      </c>
      <c r="N14" s="9">
        <f>41% *L14</f>
        <v>8199999.9999999991</v>
      </c>
      <c r="O14" s="4" t="s">
        <v>25</v>
      </c>
    </row>
    <row r="15" spans="1:15" ht="15.4">
      <c r="A15" s="4">
        <v>1984989</v>
      </c>
      <c r="B15" s="4">
        <v>109</v>
      </c>
      <c r="C15" s="10" t="s">
        <v>89</v>
      </c>
      <c r="D15" s="4">
        <v>83738297366</v>
      </c>
      <c r="E15" s="11" t="s">
        <v>90</v>
      </c>
      <c r="F15" s="4" t="s">
        <v>91</v>
      </c>
      <c r="G15" s="4" t="s">
        <v>92</v>
      </c>
      <c r="H15" s="4" t="s">
        <v>28</v>
      </c>
      <c r="I15" s="4" t="s">
        <v>29</v>
      </c>
      <c r="J15" s="4" t="s">
        <v>93</v>
      </c>
      <c r="K15" s="7">
        <v>45264</v>
      </c>
      <c r="L15" s="8">
        <v>1000000</v>
      </c>
      <c r="M15" s="13">
        <v>45028.523611111108</v>
      </c>
      <c r="N15" s="9">
        <v>0</v>
      </c>
      <c r="O15" s="4" t="s">
        <v>50</v>
      </c>
    </row>
    <row r="16" spans="1:15" ht="15.4">
      <c r="A16" s="240">
        <v>1984990</v>
      </c>
      <c r="B16" s="240">
        <v>110</v>
      </c>
      <c r="C16" s="244" t="s">
        <v>94</v>
      </c>
      <c r="D16" s="240">
        <v>83738297367</v>
      </c>
      <c r="E16" s="246" t="s">
        <v>95</v>
      </c>
      <c r="F16" s="4" t="s">
        <v>55</v>
      </c>
      <c r="G16" s="4" t="s">
        <v>56</v>
      </c>
      <c r="H16" s="240" t="s">
        <v>96</v>
      </c>
      <c r="I16" s="240" t="s">
        <v>97</v>
      </c>
      <c r="J16" s="4" t="s">
        <v>46</v>
      </c>
      <c r="K16" s="248">
        <v>44988</v>
      </c>
      <c r="L16" s="8">
        <v>5000000</v>
      </c>
      <c r="M16" s="240" t="s">
        <v>98</v>
      </c>
      <c r="N16" s="9">
        <f t="shared" ref="N16:N17" si="1">41% *L16</f>
        <v>2049999.9999999998</v>
      </c>
      <c r="O16" s="240" t="s">
        <v>25</v>
      </c>
    </row>
    <row r="17" spans="1:15" ht="15.4">
      <c r="A17" s="241"/>
      <c r="B17" s="241"/>
      <c r="C17" s="245"/>
      <c r="D17" s="241"/>
      <c r="E17" s="247"/>
      <c r="F17" s="4" t="s">
        <v>99</v>
      </c>
      <c r="G17" s="4" t="s">
        <v>100</v>
      </c>
      <c r="H17" s="241"/>
      <c r="I17" s="241"/>
      <c r="J17" s="4" t="s">
        <v>73</v>
      </c>
      <c r="K17" s="249"/>
      <c r="L17" s="8">
        <v>1500000</v>
      </c>
      <c r="M17" s="241"/>
      <c r="N17" s="9">
        <f t="shared" si="1"/>
        <v>615000</v>
      </c>
      <c r="O17" s="241"/>
    </row>
    <row r="18" spans="1:15" ht="15.4">
      <c r="A18" s="240">
        <v>1984991</v>
      </c>
      <c r="B18" s="240">
        <v>111</v>
      </c>
      <c r="C18" s="244" t="s">
        <v>101</v>
      </c>
      <c r="D18" s="240">
        <v>83738297368</v>
      </c>
      <c r="E18" s="246" t="s">
        <v>102</v>
      </c>
      <c r="F18" s="4" t="s">
        <v>62</v>
      </c>
      <c r="G18" s="4" t="s">
        <v>63</v>
      </c>
      <c r="H18" s="4" t="s">
        <v>37</v>
      </c>
      <c r="I18" s="4" t="s">
        <v>38</v>
      </c>
      <c r="J18" s="4" t="s">
        <v>103</v>
      </c>
      <c r="K18" s="7">
        <v>45028</v>
      </c>
      <c r="L18" s="8">
        <v>320000</v>
      </c>
      <c r="M18" s="4" t="s">
        <v>104</v>
      </c>
      <c r="N18" s="9">
        <f t="shared" ref="N18:N19" si="2">40% *L18</f>
        <v>128000</v>
      </c>
      <c r="O18" s="240" t="s">
        <v>25</v>
      </c>
    </row>
    <row r="19" spans="1:15" ht="15.4">
      <c r="A19" s="241"/>
      <c r="B19" s="241"/>
      <c r="C19" s="245"/>
      <c r="D19" s="241"/>
      <c r="E19" s="247"/>
      <c r="F19" s="4" t="s">
        <v>44</v>
      </c>
      <c r="G19" s="4" t="s">
        <v>45</v>
      </c>
      <c r="H19" s="4" t="s">
        <v>105</v>
      </c>
      <c r="I19" s="4" t="s">
        <v>106</v>
      </c>
      <c r="J19" s="4" t="s">
        <v>107</v>
      </c>
      <c r="K19" s="7">
        <v>45017</v>
      </c>
      <c r="L19" s="8">
        <v>120000</v>
      </c>
      <c r="M19" s="14">
        <v>45203.811805555553</v>
      </c>
      <c r="N19" s="9">
        <f t="shared" si="2"/>
        <v>48000</v>
      </c>
      <c r="O19" s="241"/>
    </row>
    <row r="20" spans="1:15" ht="15.4">
      <c r="A20" s="4">
        <v>1984992</v>
      </c>
      <c r="B20" s="4">
        <v>112</v>
      </c>
      <c r="C20" s="10" t="s">
        <v>108</v>
      </c>
      <c r="D20" s="4">
        <v>83738297372</v>
      </c>
      <c r="E20" s="11" t="s">
        <v>109</v>
      </c>
      <c r="F20" s="4" t="s">
        <v>110</v>
      </c>
      <c r="G20" s="4" t="s">
        <v>111</v>
      </c>
      <c r="H20" s="4" t="s">
        <v>20</v>
      </c>
      <c r="I20" s="4" t="s">
        <v>21</v>
      </c>
      <c r="J20" s="4" t="s">
        <v>112</v>
      </c>
      <c r="K20" s="7" t="s">
        <v>113</v>
      </c>
      <c r="L20" s="8">
        <v>3020000</v>
      </c>
      <c r="M20" s="4" t="s">
        <v>114</v>
      </c>
      <c r="N20" s="8">
        <f>43%*L20</f>
        <v>1298600</v>
      </c>
      <c r="O20" s="4" t="s">
        <v>25</v>
      </c>
    </row>
    <row r="21" spans="1:15" ht="15.4">
      <c r="A21" s="4">
        <v>1984993</v>
      </c>
      <c r="B21" s="4">
        <v>113</v>
      </c>
      <c r="C21" s="10" t="s">
        <v>115</v>
      </c>
      <c r="D21" s="4">
        <v>83738297369</v>
      </c>
      <c r="E21" s="11" t="s">
        <v>116</v>
      </c>
      <c r="F21" s="4" t="s">
        <v>117</v>
      </c>
      <c r="G21" s="4" t="s">
        <v>118</v>
      </c>
      <c r="H21" s="4" t="s">
        <v>70</v>
      </c>
      <c r="I21" s="4" t="s">
        <v>71</v>
      </c>
      <c r="J21" s="4" t="s">
        <v>119</v>
      </c>
      <c r="K21" s="7" t="s">
        <v>120</v>
      </c>
      <c r="L21" s="8">
        <v>2290000</v>
      </c>
      <c r="M21" s="4" t="s">
        <v>121</v>
      </c>
      <c r="N21" s="8">
        <f t="shared" ref="N21:N25" si="3">43%*L21</f>
        <v>984700</v>
      </c>
      <c r="O21" s="4" t="s">
        <v>25</v>
      </c>
    </row>
    <row r="22" spans="1:15" ht="15.4">
      <c r="A22" s="4">
        <v>1984994</v>
      </c>
      <c r="B22" s="4">
        <v>114</v>
      </c>
      <c r="C22" s="10" t="s">
        <v>122</v>
      </c>
      <c r="D22" s="4">
        <v>83738297370</v>
      </c>
      <c r="E22" s="11" t="s">
        <v>123</v>
      </c>
      <c r="F22" s="4" t="s">
        <v>35</v>
      </c>
      <c r="G22" s="4" t="s">
        <v>36</v>
      </c>
      <c r="H22" s="4" t="s">
        <v>78</v>
      </c>
      <c r="I22" s="4" t="s">
        <v>79</v>
      </c>
      <c r="J22" s="4" t="s">
        <v>124</v>
      </c>
      <c r="K22" s="7" t="s">
        <v>125</v>
      </c>
      <c r="L22" s="8">
        <v>1230000</v>
      </c>
      <c r="M22" s="4" t="s">
        <v>126</v>
      </c>
      <c r="N22" s="8">
        <f t="shared" si="3"/>
        <v>528900</v>
      </c>
      <c r="O22" s="4" t="s">
        <v>25</v>
      </c>
    </row>
    <row r="23" spans="1:15" ht="15.4">
      <c r="A23" s="240">
        <v>1984995</v>
      </c>
      <c r="B23" s="240">
        <v>115</v>
      </c>
      <c r="C23" s="244" t="s">
        <v>127</v>
      </c>
      <c r="D23" s="240">
        <v>83738297371</v>
      </c>
      <c r="E23" s="246" t="s">
        <v>128</v>
      </c>
      <c r="F23" s="4" t="s">
        <v>62</v>
      </c>
      <c r="G23" s="4" t="s">
        <v>63</v>
      </c>
      <c r="H23" s="4" t="s">
        <v>86</v>
      </c>
      <c r="I23" s="4" t="s">
        <v>87</v>
      </c>
      <c r="J23" s="4" t="s">
        <v>129</v>
      </c>
      <c r="K23" s="248" t="s">
        <v>130</v>
      </c>
      <c r="L23" s="8">
        <v>230000</v>
      </c>
      <c r="M23" s="240" t="s">
        <v>131</v>
      </c>
      <c r="N23" s="8">
        <f t="shared" si="3"/>
        <v>98900</v>
      </c>
      <c r="O23" s="240" t="s">
        <v>25</v>
      </c>
    </row>
    <row r="24" spans="1:15" ht="15.4">
      <c r="A24" s="241"/>
      <c r="B24" s="241"/>
      <c r="C24" s="245"/>
      <c r="D24" s="241"/>
      <c r="E24" s="247"/>
      <c r="F24" s="4" t="s">
        <v>91</v>
      </c>
      <c r="G24" s="4" t="s">
        <v>92</v>
      </c>
      <c r="H24" s="4" t="s">
        <v>20</v>
      </c>
      <c r="I24" s="4" t="s">
        <v>132</v>
      </c>
      <c r="J24" s="4" t="s">
        <v>133</v>
      </c>
      <c r="K24" s="249"/>
      <c r="L24" s="8">
        <v>320000</v>
      </c>
      <c r="M24" s="241"/>
      <c r="N24" s="8">
        <f t="shared" si="3"/>
        <v>137600</v>
      </c>
      <c r="O24" s="241"/>
    </row>
    <row r="25" spans="1:15" ht="15.4">
      <c r="A25" s="4">
        <v>1984996</v>
      </c>
      <c r="B25" s="4">
        <v>116</v>
      </c>
      <c r="C25" s="10" t="s">
        <v>134</v>
      </c>
      <c r="D25" s="4">
        <v>83738297372</v>
      </c>
      <c r="E25" s="11" t="s">
        <v>135</v>
      </c>
      <c r="F25" s="4" t="s">
        <v>55</v>
      </c>
      <c r="G25" s="4" t="s">
        <v>56</v>
      </c>
      <c r="H25" s="4" t="s">
        <v>37</v>
      </c>
      <c r="I25" s="4" t="s">
        <v>38</v>
      </c>
      <c r="J25" s="4" t="s">
        <v>136</v>
      </c>
      <c r="K25" s="7">
        <v>45056</v>
      </c>
      <c r="L25" s="8">
        <v>4230000</v>
      </c>
      <c r="M25" s="4" t="s">
        <v>137</v>
      </c>
      <c r="N25" s="8">
        <f t="shared" si="3"/>
        <v>1818900</v>
      </c>
      <c r="O25" s="4" t="s">
        <v>25</v>
      </c>
    </row>
    <row r="26" spans="1:15" ht="15.4">
      <c r="A26" s="4">
        <v>1984997</v>
      </c>
      <c r="B26" s="4">
        <v>117</v>
      </c>
      <c r="C26" s="10" t="s">
        <v>138</v>
      </c>
      <c r="D26" s="4">
        <v>83738297373</v>
      </c>
      <c r="E26" s="11" t="s">
        <v>139</v>
      </c>
      <c r="F26" s="4" t="s">
        <v>84</v>
      </c>
      <c r="G26" s="4" t="s">
        <v>85</v>
      </c>
      <c r="H26" s="4" t="s">
        <v>140</v>
      </c>
      <c r="I26" s="4" t="s">
        <v>141</v>
      </c>
      <c r="J26" s="4" t="s">
        <v>142</v>
      </c>
      <c r="K26" s="7" t="s">
        <v>143</v>
      </c>
      <c r="L26" s="8">
        <v>32000000</v>
      </c>
      <c r="M26" s="4" t="s">
        <v>144</v>
      </c>
      <c r="N26" s="8">
        <f>33%*L26</f>
        <v>10560000</v>
      </c>
      <c r="O26" s="4" t="s">
        <v>25</v>
      </c>
    </row>
    <row r="27" spans="1:15" ht="15.4">
      <c r="A27" s="4">
        <v>1984998</v>
      </c>
      <c r="B27" s="4">
        <v>118</v>
      </c>
      <c r="C27" s="10" t="s">
        <v>145</v>
      </c>
      <c r="D27" s="4">
        <v>83738297374</v>
      </c>
      <c r="E27" s="11" t="s">
        <v>146</v>
      </c>
      <c r="F27" s="4" t="s">
        <v>18</v>
      </c>
      <c r="G27" s="4" t="s">
        <v>19</v>
      </c>
      <c r="H27" s="4" t="s">
        <v>28</v>
      </c>
      <c r="I27" s="4" t="s">
        <v>29</v>
      </c>
      <c r="J27" s="4" t="s">
        <v>147</v>
      </c>
      <c r="K27" s="7" t="s">
        <v>148</v>
      </c>
      <c r="L27" s="8">
        <v>323000</v>
      </c>
      <c r="M27" s="4" t="s">
        <v>149</v>
      </c>
      <c r="N27" s="8">
        <v>0</v>
      </c>
      <c r="O27" s="5" t="s">
        <v>50</v>
      </c>
    </row>
    <row r="28" spans="1:15" ht="15.4">
      <c r="A28" s="240">
        <v>1984999</v>
      </c>
      <c r="B28" s="240">
        <v>119</v>
      </c>
      <c r="C28" s="244" t="s">
        <v>150</v>
      </c>
      <c r="D28" s="240">
        <v>83738297375</v>
      </c>
      <c r="E28" s="246" t="s">
        <v>151</v>
      </c>
      <c r="F28" s="4" t="s">
        <v>117</v>
      </c>
      <c r="G28" s="4" t="s">
        <v>118</v>
      </c>
      <c r="H28" s="4" t="s">
        <v>28</v>
      </c>
      <c r="I28" s="4" t="s">
        <v>29</v>
      </c>
      <c r="J28" s="4" t="s">
        <v>152</v>
      </c>
      <c r="K28" s="248" t="s">
        <v>153</v>
      </c>
      <c r="L28" s="8">
        <v>200000</v>
      </c>
      <c r="M28" s="240" t="s">
        <v>154</v>
      </c>
      <c r="N28" s="15">
        <v>0</v>
      </c>
      <c r="O28" s="16" t="s">
        <v>50</v>
      </c>
    </row>
    <row r="29" spans="1:15" ht="15.4">
      <c r="A29" s="241"/>
      <c r="B29" s="241"/>
      <c r="C29" s="245"/>
      <c r="D29" s="241"/>
      <c r="E29" s="247"/>
      <c r="F29" s="4" t="s">
        <v>35</v>
      </c>
      <c r="G29" s="4" t="s">
        <v>36</v>
      </c>
      <c r="H29" s="4" t="s">
        <v>20</v>
      </c>
      <c r="I29" s="4" t="s">
        <v>21</v>
      </c>
      <c r="J29" s="4" t="s">
        <v>155</v>
      </c>
      <c r="K29" s="249"/>
      <c r="L29" s="8">
        <v>339000</v>
      </c>
      <c r="M29" s="241"/>
      <c r="N29" s="15">
        <f t="shared" ref="N29" si="4">33%*L29</f>
        <v>111870</v>
      </c>
      <c r="O29" s="16" t="s">
        <v>25</v>
      </c>
    </row>
    <row r="30" spans="1:15" ht="15" customHeight="1">
      <c r="A30" s="240">
        <v>1985000</v>
      </c>
      <c r="B30" s="240">
        <v>120</v>
      </c>
      <c r="C30" s="244" t="s">
        <v>156</v>
      </c>
      <c r="D30" s="240">
        <v>83738297376</v>
      </c>
      <c r="E30" s="246" t="s">
        <v>157</v>
      </c>
      <c r="F30" s="4" t="s">
        <v>55</v>
      </c>
      <c r="G30" s="4" t="s">
        <v>56</v>
      </c>
      <c r="H30" s="4" t="s">
        <v>37</v>
      </c>
      <c r="I30" s="4" t="s">
        <v>38</v>
      </c>
      <c r="J30" s="4" t="s">
        <v>158</v>
      </c>
      <c r="K30" s="248" t="s">
        <v>148</v>
      </c>
      <c r="L30" s="8">
        <v>8050600</v>
      </c>
      <c r="M30" s="240" t="s">
        <v>159</v>
      </c>
      <c r="N30" s="8">
        <f>44% * L30</f>
        <v>3542264</v>
      </c>
      <c r="O30" s="250" t="s">
        <v>25</v>
      </c>
    </row>
    <row r="31" spans="1:15" ht="15" customHeight="1">
      <c r="A31" s="241"/>
      <c r="B31" s="241"/>
      <c r="C31" s="245"/>
      <c r="D31" s="241"/>
      <c r="E31" s="247"/>
      <c r="F31" s="4" t="s">
        <v>44</v>
      </c>
      <c r="G31" s="4" t="s">
        <v>45</v>
      </c>
      <c r="H31" s="4" t="s">
        <v>160</v>
      </c>
      <c r="I31" s="4" t="s">
        <v>161</v>
      </c>
      <c r="J31" s="4" t="s">
        <v>162</v>
      </c>
      <c r="K31" s="249"/>
      <c r="L31" s="8">
        <v>100000</v>
      </c>
      <c r="M31" s="241"/>
      <c r="N31" s="8">
        <f t="shared" ref="N31:N32" si="5">44% * L31</f>
        <v>44000</v>
      </c>
      <c r="O31" s="241"/>
    </row>
    <row r="32" spans="1:15" ht="15" customHeight="1">
      <c r="A32" s="4">
        <v>1985001</v>
      </c>
      <c r="B32" s="4">
        <v>121</v>
      </c>
      <c r="C32" s="10" t="s">
        <v>163</v>
      </c>
      <c r="D32" s="4">
        <v>83738297377</v>
      </c>
      <c r="E32" s="11" t="s">
        <v>164</v>
      </c>
      <c r="F32" s="4" t="s">
        <v>26</v>
      </c>
      <c r="G32" s="4" t="s">
        <v>27</v>
      </c>
      <c r="H32" s="4" t="s">
        <v>64</v>
      </c>
      <c r="I32" s="4" t="s">
        <v>65</v>
      </c>
      <c r="J32" s="4" t="s">
        <v>165</v>
      </c>
      <c r="K32" s="12" t="s">
        <v>166</v>
      </c>
      <c r="L32" s="8">
        <v>3020000</v>
      </c>
      <c r="M32" s="13">
        <v>44991.720138888886</v>
      </c>
      <c r="N32" s="8">
        <f t="shared" si="5"/>
        <v>1328800</v>
      </c>
      <c r="O32" s="4" t="s">
        <v>25</v>
      </c>
    </row>
    <row r="33" spans="1:15" ht="15" customHeight="1">
      <c r="A33" s="240">
        <v>1985002</v>
      </c>
      <c r="B33" s="240">
        <v>122</v>
      </c>
      <c r="C33" s="244" t="s">
        <v>167</v>
      </c>
      <c r="D33" s="240">
        <v>83738297378</v>
      </c>
      <c r="E33" s="246" t="s">
        <v>168</v>
      </c>
      <c r="F33" s="4" t="s">
        <v>62</v>
      </c>
      <c r="G33" s="4" t="s">
        <v>63</v>
      </c>
      <c r="H33" s="4" t="s">
        <v>86</v>
      </c>
      <c r="I33" s="4" t="s">
        <v>87</v>
      </c>
      <c r="J33" s="4" t="s">
        <v>169</v>
      </c>
      <c r="K33" s="251">
        <v>45078</v>
      </c>
      <c r="L33" s="8">
        <v>650000</v>
      </c>
      <c r="M33" s="242">
        <v>45083.779166666667</v>
      </c>
      <c r="N33" s="8">
        <v>0</v>
      </c>
      <c r="O33" s="240" t="s">
        <v>50</v>
      </c>
    </row>
    <row r="34" spans="1:15" ht="15" customHeight="1">
      <c r="A34" s="241"/>
      <c r="B34" s="241"/>
      <c r="C34" s="245"/>
      <c r="D34" s="241"/>
      <c r="E34" s="247"/>
      <c r="F34" s="4" t="s">
        <v>44</v>
      </c>
      <c r="G34" s="4" t="s">
        <v>45</v>
      </c>
      <c r="H34" s="4" t="s">
        <v>46</v>
      </c>
      <c r="I34" s="4" t="s">
        <v>47</v>
      </c>
      <c r="J34" s="4" t="s">
        <v>51</v>
      </c>
      <c r="K34" s="252"/>
      <c r="L34" s="8">
        <v>220000</v>
      </c>
      <c r="M34" s="243"/>
      <c r="N34" s="8">
        <v>0</v>
      </c>
      <c r="O34" s="241"/>
    </row>
    <row r="35" spans="1:15" ht="15" customHeight="1">
      <c r="A35" s="4">
        <v>1985003</v>
      </c>
      <c r="B35" s="4">
        <v>123</v>
      </c>
      <c r="C35" s="10" t="s">
        <v>170</v>
      </c>
      <c r="D35" s="4">
        <v>83738297379</v>
      </c>
      <c r="E35" s="11" t="s">
        <v>171</v>
      </c>
      <c r="F35" s="4" t="s">
        <v>110</v>
      </c>
      <c r="G35" s="4" t="s">
        <v>111</v>
      </c>
      <c r="H35" s="4" t="s">
        <v>20</v>
      </c>
      <c r="I35" s="4" t="s">
        <v>21</v>
      </c>
      <c r="J35" s="4" t="s">
        <v>172</v>
      </c>
      <c r="K35" s="17">
        <v>45144</v>
      </c>
      <c r="L35" s="8">
        <v>3203000</v>
      </c>
      <c r="M35" s="4" t="s">
        <v>173</v>
      </c>
      <c r="N35" s="8">
        <f t="shared" ref="N35" si="6">37% *L35</f>
        <v>1185110</v>
      </c>
      <c r="O35" s="4" t="s">
        <v>25</v>
      </c>
    </row>
    <row r="40" spans="1:15">
      <c r="A40" s="2"/>
      <c r="B40" s="1"/>
    </row>
    <row r="41" spans="1:15">
      <c r="B41" s="1"/>
      <c r="D41" s="2"/>
    </row>
    <row r="42" spans="1:15">
      <c r="A42" s="2"/>
      <c r="B42" s="1"/>
    </row>
    <row r="43" spans="1:15">
      <c r="B43" s="1"/>
      <c r="D43" s="2"/>
    </row>
    <row r="44" spans="1:15">
      <c r="A44" s="2"/>
      <c r="B44" s="1"/>
      <c r="D44" s="2"/>
    </row>
    <row r="45" spans="1:15">
      <c r="D45" s="2"/>
    </row>
    <row r="46" spans="1:15">
      <c r="A46" s="2"/>
      <c r="D46" s="2"/>
    </row>
    <row r="47" spans="1:15">
      <c r="D47" s="2"/>
    </row>
    <row r="48" spans="1:15">
      <c r="A48" s="2"/>
      <c r="D48" s="2"/>
    </row>
    <row r="49" spans="1:4">
      <c r="D49" s="2"/>
    </row>
    <row r="50" spans="1:4">
      <c r="A50" s="2"/>
      <c r="D50" s="2"/>
    </row>
    <row r="51" spans="1:4">
      <c r="D51" s="2"/>
    </row>
    <row r="52" spans="1:4">
      <c r="A52" s="2"/>
      <c r="D52" s="2"/>
    </row>
    <row r="62" spans="1:4">
      <c r="A62" s="2"/>
    </row>
    <row r="63" spans="1:4">
      <c r="A63" s="2"/>
    </row>
    <row r="64" spans="1:4">
      <c r="A64" s="2"/>
    </row>
    <row r="65" spans="1:1">
      <c r="A65" s="2"/>
    </row>
    <row r="66" spans="1:1">
      <c r="A66" s="2"/>
    </row>
  </sheetData>
  <mergeCells count="79">
    <mergeCell ref="O30:O31"/>
    <mergeCell ref="O33:O34"/>
    <mergeCell ref="K23:K24"/>
    <mergeCell ref="K28:K29"/>
    <mergeCell ref="K30:K31"/>
    <mergeCell ref="K33:K34"/>
    <mergeCell ref="M23:M24"/>
    <mergeCell ref="M28:M29"/>
    <mergeCell ref="M30:M31"/>
    <mergeCell ref="M33:M34"/>
    <mergeCell ref="I6:I7"/>
    <mergeCell ref="I12:I13"/>
    <mergeCell ref="H6:H7"/>
    <mergeCell ref="H12:H13"/>
    <mergeCell ref="H16:H17"/>
    <mergeCell ref="I16:I17"/>
    <mergeCell ref="K10:K11"/>
    <mergeCell ref="K12:K13"/>
    <mergeCell ref="K16:K17"/>
    <mergeCell ref="E18:E19"/>
    <mergeCell ref="E23:E24"/>
    <mergeCell ref="E28:E29"/>
    <mergeCell ref="E30:E31"/>
    <mergeCell ref="E33:E34"/>
    <mergeCell ref="E3:E4"/>
    <mergeCell ref="E6:E7"/>
    <mergeCell ref="E10:E11"/>
    <mergeCell ref="E12:E13"/>
    <mergeCell ref="E16:E17"/>
    <mergeCell ref="D18:D19"/>
    <mergeCell ref="D23:D24"/>
    <mergeCell ref="D28:D29"/>
    <mergeCell ref="D30:D31"/>
    <mergeCell ref="D33:D34"/>
    <mergeCell ref="D3:D4"/>
    <mergeCell ref="D6:D7"/>
    <mergeCell ref="D10:D11"/>
    <mergeCell ref="D12:D13"/>
    <mergeCell ref="D16:D17"/>
    <mergeCell ref="B23:B24"/>
    <mergeCell ref="B28:B29"/>
    <mergeCell ref="B30:B31"/>
    <mergeCell ref="B33:B34"/>
    <mergeCell ref="C3:C4"/>
    <mergeCell ref="C6:C7"/>
    <mergeCell ref="C10:C11"/>
    <mergeCell ref="C12:C13"/>
    <mergeCell ref="C16:C17"/>
    <mergeCell ref="C18:C19"/>
    <mergeCell ref="C23:C24"/>
    <mergeCell ref="C28:C29"/>
    <mergeCell ref="C30:C31"/>
    <mergeCell ref="C33:C34"/>
    <mergeCell ref="A23:A24"/>
    <mergeCell ref="A28:A29"/>
    <mergeCell ref="A30:A31"/>
    <mergeCell ref="A33:A34"/>
    <mergeCell ref="B3:B4"/>
    <mergeCell ref="B6:B7"/>
    <mergeCell ref="B10:B11"/>
    <mergeCell ref="B12:B13"/>
    <mergeCell ref="B16:B17"/>
    <mergeCell ref="B18:B19"/>
    <mergeCell ref="A3:A4"/>
    <mergeCell ref="A6:A7"/>
    <mergeCell ref="A10:A11"/>
    <mergeCell ref="A12:A13"/>
    <mergeCell ref="A16:A17"/>
    <mergeCell ref="A18:A19"/>
    <mergeCell ref="O3:O4"/>
    <mergeCell ref="O12:O13"/>
    <mergeCell ref="O16:O17"/>
    <mergeCell ref="O18:O19"/>
    <mergeCell ref="O23:O24"/>
    <mergeCell ref="M3:M4"/>
    <mergeCell ref="M6:M7"/>
    <mergeCell ref="M10:M11"/>
    <mergeCell ref="M12:M13"/>
    <mergeCell ref="M16:M17"/>
  </mergeCells>
  <phoneticPr fontId="1" type="noConversion"/>
  <hyperlinks>
    <hyperlink ref="E6" r:id="rId1" display="mailto:emily.davis@gmail.com" xr:uid="{5ED98502-ECFA-4F91-8DB6-FD7881654B1C}"/>
    <hyperlink ref="E5" r:id="rId2" display="mailto:alex.johnson@gmail.com" xr:uid="{64D7DA22-DD36-4B2F-B3C5-592C0FC63E35}"/>
    <hyperlink ref="E3" r:id="rId3" display="mailto:ryan.smith@gmail.com" xr:uid="{BBEB901C-BD7F-449B-B994-B8DE76C5876B}"/>
    <hyperlink ref="E8" r:id="rId4" display="mailto:lily.moore@gmail.com" xr:uid="{DDFACC73-E0B8-4DDA-B630-5A275390F86A}"/>
    <hyperlink ref="E9" r:id="rId5" display="mailto:jackson.taylor@gmail.com" xr:uid="{04C8F8F7-9F52-4C69-8798-C9DD99877350}"/>
    <hyperlink ref="E10" r:id="rId6" display="mailto:chloe.harris@gmail.com" xr:uid="{6A15FF8A-CF92-46C3-951A-5358164859D5}"/>
    <hyperlink ref="E12" r:id="rId7" display="mailto:liam.hall@gmail.com" xr:uid="{ADD21743-6EFE-4AAA-AD2E-41B9D5A47736}"/>
    <hyperlink ref="E14" r:id="rId8" display="mailto:sophia.clark@gmail.com" xr:uid="{0D38956B-96B0-459D-806C-4E88542BD7C4}"/>
    <hyperlink ref="E15" r:id="rId9" display="mailto:olivia.brown@gmail.com" xr:uid="{B2254373-C3EE-4913-B185-AAD5DA80E665}"/>
    <hyperlink ref="E16" r:id="rId10" display="mailto:mason.martinez@gmail.com" xr:uid="{ED496E16-3019-4648-A7EE-430063C022E8}"/>
    <hyperlink ref="E18" r:id="rId11" display="mailto:harper.adams@gmail.com" xr:uid="{4377BE93-233F-4A45-A5DC-A2B91DC3FFFE}"/>
    <hyperlink ref="E26" r:id="rId12" display="mailto:isabella.turner@gmail.com" xr:uid="{230118B1-A050-4C42-B6DB-9F6C70D8A44F}"/>
    <hyperlink ref="E20" r:id="rId13" display="mailto:aiden.lee@gmail.com" xr:uid="{8BC63C1F-C54C-4042-AC88-72FACC533E47}"/>
    <hyperlink ref="E21" r:id="rId14" display="mailto:lucas.wilson@gmail.com" xr:uid="{69A78182-7690-4AD1-A69A-432BE4259FD3}"/>
    <hyperlink ref="E22" r:id="rId15" display="mailto:fika.amelia@gmail.com" xr:uid="{756EE83F-468C-473C-8090-34BB803FF1A9}"/>
    <hyperlink ref="E23" r:id="rId16" display="mailto:rara.permata@gmail.com" xr:uid="{C56BB5A9-3132-4AD4-BB93-852EC4E06080}"/>
    <hyperlink ref="E25" r:id="rId17" display="mailto:dika.wijaya@gmail.com" xr:uid="{E3A326D1-CC42-4C72-B086-9FB143DDD64E}"/>
    <hyperlink ref="E27" r:id="rId18" display="mailto:siti.aulia@gmail.com" xr:uid="{6E0D7E81-0020-4DCD-9D38-BB0204E563E0}"/>
    <hyperlink ref="E28" r:id="rId19" display="mailto:budi.santoso@gmail.com" xr:uid="{0ED42303-4A68-4C30-A03D-586F8E062F3B}"/>
    <hyperlink ref="E30" r:id="rId20" display="mailto:irfan.hakim@gmail.com" xr:uid="{13D7CF3D-14A0-4CAF-93B4-6A7474B4D934}"/>
    <hyperlink ref="E32" r:id="rId21" display="mailto:fajar.utama@gmail.com" xr:uid="{57F19287-603E-4F7F-BC91-91AAA74E5A4F}"/>
    <hyperlink ref="E33" r:id="rId22" display="mailto:rizky.pratama@gmail.com" xr:uid="{E3434D99-56D8-4C89-BB5B-4B0A7799406C}"/>
    <hyperlink ref="E35" r:id="rId23" display="mailto:adi.nugroho@gmail.com" xr:uid="{FA8CBDA2-0149-4F8B-A2D4-07F1CE31BA90}"/>
  </hyperlinks>
  <pageMargins left="0.7" right="0.7" top="0.75" bottom="0.75" header="0.3" footer="0.3"/>
  <pageSetup orientation="portrait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BEF2-7C83-4433-AF4E-A344C446F12A}">
  <dimension ref="B2:V69"/>
  <sheetViews>
    <sheetView topLeftCell="E22" zoomScale="72" workbookViewId="0">
      <selection activeCell="Q18" sqref="Q18"/>
    </sheetView>
  </sheetViews>
  <sheetFormatPr defaultColWidth="19" defaultRowHeight="15.4"/>
  <cols>
    <col min="1" max="1" width="19" style="113"/>
    <col min="2" max="2" width="25.28515625" style="113" customWidth="1"/>
    <col min="3" max="3" width="21" style="113" bestFit="1" customWidth="1"/>
    <col min="4" max="4" width="23.140625" style="113" bestFit="1" customWidth="1"/>
    <col min="5" max="5" width="17.140625" style="113" bestFit="1" customWidth="1"/>
    <col min="6" max="6" width="17.140625" style="113" customWidth="1"/>
    <col min="7" max="7" width="17.42578125" style="113" bestFit="1" customWidth="1"/>
    <col min="8" max="8" width="25.42578125" style="113" customWidth="1"/>
    <col min="9" max="9" width="21" style="113" bestFit="1" customWidth="1"/>
    <col min="10" max="10" width="17.5703125" style="113" customWidth="1"/>
    <col min="11" max="11" width="18.28515625" style="113" bestFit="1" customWidth="1"/>
    <col min="12" max="12" width="30.7109375" style="113" customWidth="1"/>
    <col min="13" max="13" width="34.28515625" style="113" customWidth="1"/>
    <col min="14" max="14" width="15.42578125" style="113" customWidth="1"/>
    <col min="15" max="15" width="31.5703125" style="113" customWidth="1"/>
    <col min="16" max="16" width="20.28515625" style="113" bestFit="1" customWidth="1"/>
    <col min="17" max="17" width="11.140625" style="113" bestFit="1" customWidth="1"/>
    <col min="18" max="18" width="18.28515625" style="113" customWidth="1"/>
    <col min="19" max="19" width="15.42578125" style="113" customWidth="1"/>
    <col min="20" max="20" width="17.85546875" style="113" customWidth="1"/>
    <col min="21" max="21" width="38.7109375" style="113" customWidth="1"/>
    <col min="22" max="22" width="17.85546875" style="113" customWidth="1"/>
    <col min="23" max="23" width="12.85546875" style="113" bestFit="1" customWidth="1"/>
    <col min="24" max="24" width="27.7109375" style="113" bestFit="1" customWidth="1"/>
    <col min="25" max="25" width="9.140625" style="113"/>
    <col min="26" max="26" width="9.7109375" style="113" bestFit="1" customWidth="1"/>
    <col min="27" max="27" width="16.28515625" style="113" bestFit="1" customWidth="1"/>
    <col min="28" max="28" width="15" style="113" bestFit="1" customWidth="1"/>
    <col min="29" max="29" width="27.85546875" style="113" bestFit="1" customWidth="1"/>
    <col min="30" max="16384" width="19" style="113"/>
  </cols>
  <sheetData>
    <row r="2" spans="2:13" ht="15.75" customHeight="1">
      <c r="B2" s="112" t="s">
        <v>202</v>
      </c>
      <c r="H2" s="311" t="s">
        <v>192</v>
      </c>
      <c r="I2" s="312"/>
      <c r="J2" s="313"/>
      <c r="L2" s="314" t="s">
        <v>193</v>
      </c>
      <c r="M2" s="314"/>
    </row>
    <row r="3" spans="2:13" ht="15.75" customHeight="1">
      <c r="B3" s="321" t="s">
        <v>194</v>
      </c>
      <c r="C3" s="322"/>
      <c r="D3" s="323"/>
      <c r="H3" s="86" t="s">
        <v>200</v>
      </c>
      <c r="I3" s="232" t="s">
        <v>203</v>
      </c>
      <c r="J3" s="116" t="s">
        <v>11</v>
      </c>
      <c r="L3" s="114" t="s">
        <v>199</v>
      </c>
      <c r="M3" s="105" t="s">
        <v>7</v>
      </c>
    </row>
    <row r="4" spans="2:13">
      <c r="B4" s="86" t="s">
        <v>198</v>
      </c>
      <c r="C4" s="232" t="s">
        <v>204</v>
      </c>
      <c r="D4" s="117" t="s">
        <v>205</v>
      </c>
      <c r="E4" s="112"/>
      <c r="H4" s="118" t="s">
        <v>22</v>
      </c>
      <c r="I4" s="118" t="s">
        <v>20</v>
      </c>
      <c r="J4" s="119">
        <v>44973</v>
      </c>
      <c r="L4" s="87" t="s">
        <v>18</v>
      </c>
      <c r="M4" s="87" t="s">
        <v>19</v>
      </c>
    </row>
    <row r="5" spans="2:13">
      <c r="B5" s="120">
        <v>1984981</v>
      </c>
      <c r="C5" s="120">
        <v>101</v>
      </c>
      <c r="D5" s="121">
        <v>44960.520833333336</v>
      </c>
      <c r="H5" s="118" t="s">
        <v>30</v>
      </c>
      <c r="I5" s="118" t="s">
        <v>28</v>
      </c>
      <c r="J5" s="119">
        <v>44977</v>
      </c>
      <c r="L5" s="87" t="s">
        <v>26</v>
      </c>
      <c r="M5" s="87" t="s">
        <v>27</v>
      </c>
    </row>
    <row r="6" spans="2:13">
      <c r="B6" s="120">
        <v>1984982</v>
      </c>
      <c r="C6" s="120">
        <v>101</v>
      </c>
      <c r="D6" s="120" t="s">
        <v>41</v>
      </c>
      <c r="H6" s="118" t="s">
        <v>39</v>
      </c>
      <c r="I6" s="118" t="s">
        <v>37</v>
      </c>
      <c r="J6" s="119" t="s">
        <v>40</v>
      </c>
      <c r="L6" s="87" t="s">
        <v>35</v>
      </c>
      <c r="M6" s="87" t="s">
        <v>36</v>
      </c>
    </row>
    <row r="7" spans="2:13" ht="14.25" customHeight="1">
      <c r="B7" s="120">
        <v>1984983</v>
      </c>
      <c r="C7" s="120">
        <v>102</v>
      </c>
      <c r="D7" s="120" t="s">
        <v>49</v>
      </c>
      <c r="H7" s="118" t="s">
        <v>48</v>
      </c>
      <c r="I7" s="118" t="s">
        <v>46</v>
      </c>
      <c r="J7" s="119">
        <v>44985</v>
      </c>
      <c r="L7" s="87" t="s">
        <v>44</v>
      </c>
      <c r="M7" s="87" t="s">
        <v>45</v>
      </c>
    </row>
    <row r="8" spans="2:13" ht="14.25" customHeight="1">
      <c r="B8" s="120">
        <v>1984984</v>
      </c>
      <c r="C8" s="120">
        <v>103</v>
      </c>
      <c r="D8" s="120" t="s">
        <v>59</v>
      </c>
      <c r="H8" s="118" t="s">
        <v>51</v>
      </c>
      <c r="I8" s="118" t="s">
        <v>46</v>
      </c>
      <c r="J8" s="119" t="s">
        <v>52</v>
      </c>
      <c r="L8" s="87" t="s">
        <v>55</v>
      </c>
      <c r="M8" s="87" t="s">
        <v>56</v>
      </c>
    </row>
    <row r="9" spans="2:13">
      <c r="B9" s="120">
        <v>1984985</v>
      </c>
      <c r="C9" s="120">
        <v>103</v>
      </c>
      <c r="D9" s="120" t="s">
        <v>67</v>
      </c>
      <c r="H9" s="118" t="s">
        <v>57</v>
      </c>
      <c r="I9" s="118" t="s">
        <v>20</v>
      </c>
      <c r="J9" s="119" t="s">
        <v>58</v>
      </c>
      <c r="L9" s="87" t="s">
        <v>91</v>
      </c>
      <c r="M9" s="87" t="s">
        <v>92</v>
      </c>
    </row>
    <row r="10" spans="2:13">
      <c r="B10" s="120">
        <v>1984986</v>
      </c>
      <c r="C10" s="120">
        <v>103</v>
      </c>
      <c r="D10" s="122">
        <v>45048.708333333336</v>
      </c>
      <c r="H10" s="118" t="s">
        <v>55</v>
      </c>
      <c r="I10" s="118" t="s">
        <v>64</v>
      </c>
      <c r="J10" s="119" t="s">
        <v>66</v>
      </c>
      <c r="L10" s="87" t="s">
        <v>62</v>
      </c>
      <c r="M10" s="87" t="s">
        <v>63</v>
      </c>
    </row>
    <row r="11" spans="2:13">
      <c r="B11" s="120">
        <v>1984987</v>
      </c>
      <c r="C11" s="120">
        <v>106</v>
      </c>
      <c r="D11" s="122">
        <v>44988.416666666664</v>
      </c>
      <c r="H11" s="118" t="s">
        <v>72</v>
      </c>
      <c r="I11" s="118" t="s">
        <v>70</v>
      </c>
      <c r="J11" s="119">
        <v>44961</v>
      </c>
      <c r="L11" s="87" t="s">
        <v>84</v>
      </c>
      <c r="M11" s="87" t="s">
        <v>85</v>
      </c>
    </row>
    <row r="12" spans="2:13">
      <c r="B12" s="120">
        <v>1984988</v>
      </c>
      <c r="C12" s="120">
        <v>107</v>
      </c>
      <c r="D12" s="121">
        <v>45142.125</v>
      </c>
      <c r="H12" s="118" t="s">
        <v>80</v>
      </c>
      <c r="I12" s="118" t="s">
        <v>78</v>
      </c>
      <c r="J12" s="119">
        <v>44959</v>
      </c>
      <c r="L12" s="87" t="s">
        <v>99</v>
      </c>
      <c r="M12" s="87" t="s">
        <v>100</v>
      </c>
    </row>
    <row r="13" spans="2:13" ht="14.25" customHeight="1">
      <c r="B13" s="120">
        <v>1984989</v>
      </c>
      <c r="C13" s="120">
        <v>108</v>
      </c>
      <c r="D13" s="122">
        <v>45028.523611111108</v>
      </c>
      <c r="H13" s="118" t="s">
        <v>88</v>
      </c>
      <c r="I13" s="118" t="s">
        <v>86</v>
      </c>
      <c r="J13" s="123">
        <v>44961</v>
      </c>
      <c r="L13" s="87" t="s">
        <v>110</v>
      </c>
      <c r="M13" s="87" t="s">
        <v>111</v>
      </c>
    </row>
    <row r="14" spans="2:13" ht="14.25" customHeight="1">
      <c r="B14" s="120">
        <v>1984990</v>
      </c>
      <c r="C14" s="120">
        <v>109</v>
      </c>
      <c r="D14" s="120" t="s">
        <v>98</v>
      </c>
      <c r="H14" s="118" t="s">
        <v>93</v>
      </c>
      <c r="I14" s="118" t="s">
        <v>28</v>
      </c>
      <c r="J14" s="119">
        <v>45264</v>
      </c>
      <c r="L14" s="87" t="s">
        <v>117</v>
      </c>
      <c r="M14" s="87" t="s">
        <v>118</v>
      </c>
    </row>
    <row r="15" spans="2:13">
      <c r="B15" s="120">
        <v>1984991</v>
      </c>
      <c r="C15" s="120">
        <v>110</v>
      </c>
      <c r="D15" s="120" t="s">
        <v>104</v>
      </c>
      <c r="H15" s="118" t="s">
        <v>46</v>
      </c>
      <c r="I15" s="118" t="s">
        <v>96</v>
      </c>
      <c r="J15" s="119">
        <v>44988</v>
      </c>
    </row>
    <row r="16" spans="2:13">
      <c r="B16" s="120">
        <v>1984991</v>
      </c>
      <c r="C16" s="120">
        <v>110</v>
      </c>
      <c r="D16" s="122">
        <v>45203.811805555553</v>
      </c>
      <c r="H16" s="118" t="s">
        <v>103</v>
      </c>
      <c r="I16" s="118" t="s">
        <v>37</v>
      </c>
      <c r="J16" s="119">
        <v>45028</v>
      </c>
    </row>
    <row r="17" spans="2:16" ht="14.25" customHeight="1">
      <c r="B17" s="120">
        <v>1984992</v>
      </c>
      <c r="C17" s="120">
        <v>111</v>
      </c>
      <c r="D17" s="120" t="s">
        <v>114</v>
      </c>
      <c r="H17" s="118" t="s">
        <v>107</v>
      </c>
      <c r="I17" s="118" t="s">
        <v>105</v>
      </c>
      <c r="J17" s="119">
        <v>45017</v>
      </c>
      <c r="L17" s="315" t="s">
        <v>206</v>
      </c>
      <c r="M17" s="316"/>
      <c r="O17" s="24"/>
      <c r="P17" s="24"/>
    </row>
    <row r="18" spans="2:16" ht="14.25" customHeight="1">
      <c r="B18" s="120">
        <v>1984993</v>
      </c>
      <c r="C18" s="120">
        <v>111</v>
      </c>
      <c r="D18" s="120" t="s">
        <v>121</v>
      </c>
      <c r="H18" s="118" t="s">
        <v>112</v>
      </c>
      <c r="I18" s="118" t="s">
        <v>20</v>
      </c>
      <c r="J18" s="119" t="s">
        <v>113</v>
      </c>
      <c r="L18" s="52" t="s">
        <v>277</v>
      </c>
      <c r="M18" s="125" t="s">
        <v>9</v>
      </c>
      <c r="O18" s="24"/>
      <c r="P18" s="24"/>
    </row>
    <row r="19" spans="2:16">
      <c r="B19" s="120">
        <v>1984994</v>
      </c>
      <c r="C19" s="120">
        <v>111</v>
      </c>
      <c r="D19" s="120" t="s">
        <v>126</v>
      </c>
      <c r="H19" s="118" t="s">
        <v>119</v>
      </c>
      <c r="I19" s="118" t="s">
        <v>70</v>
      </c>
      <c r="J19" s="119" t="s">
        <v>120</v>
      </c>
      <c r="L19" s="87" t="s">
        <v>20</v>
      </c>
      <c r="M19" s="88" t="s">
        <v>21</v>
      </c>
      <c r="O19" s="24"/>
      <c r="P19" s="24"/>
    </row>
    <row r="20" spans="2:16">
      <c r="B20" s="120">
        <v>1984995</v>
      </c>
      <c r="C20" s="120">
        <v>112</v>
      </c>
      <c r="D20" s="120" t="s">
        <v>131</v>
      </c>
      <c r="H20" s="118" t="s">
        <v>124</v>
      </c>
      <c r="I20" s="118" t="s">
        <v>78</v>
      </c>
      <c r="J20" s="119" t="s">
        <v>125</v>
      </c>
      <c r="L20" s="87" t="s">
        <v>28</v>
      </c>
      <c r="M20" s="87" t="s">
        <v>29</v>
      </c>
      <c r="O20" s="24"/>
      <c r="P20" s="24"/>
    </row>
    <row r="21" spans="2:16">
      <c r="B21" s="120">
        <v>1984996</v>
      </c>
      <c r="C21" s="120">
        <v>113</v>
      </c>
      <c r="D21" s="120" t="s">
        <v>137</v>
      </c>
      <c r="H21" s="118" t="s">
        <v>129</v>
      </c>
      <c r="I21" s="118" t="s">
        <v>86</v>
      </c>
      <c r="J21" s="119" t="s">
        <v>130</v>
      </c>
      <c r="L21" s="87" t="s">
        <v>37</v>
      </c>
      <c r="M21" s="87" t="s">
        <v>38</v>
      </c>
      <c r="O21" s="24"/>
      <c r="P21" s="24"/>
    </row>
    <row r="22" spans="2:16">
      <c r="B22" s="120">
        <v>1984997</v>
      </c>
      <c r="C22" s="120">
        <v>114</v>
      </c>
      <c r="D22" s="120" t="s">
        <v>144</v>
      </c>
      <c r="H22" s="118" t="s">
        <v>133</v>
      </c>
      <c r="I22" s="118" t="s">
        <v>20</v>
      </c>
      <c r="J22" s="119" t="s">
        <v>130</v>
      </c>
      <c r="L22" s="87" t="s">
        <v>64</v>
      </c>
      <c r="M22" s="87" t="s">
        <v>65</v>
      </c>
      <c r="O22" s="24"/>
      <c r="P22" s="24"/>
    </row>
    <row r="23" spans="2:16">
      <c r="B23" s="120">
        <v>1984998</v>
      </c>
      <c r="C23" s="120">
        <v>114</v>
      </c>
      <c r="D23" s="120" t="s">
        <v>149</v>
      </c>
      <c r="H23" s="118" t="s">
        <v>136</v>
      </c>
      <c r="I23" s="118" t="s">
        <v>37</v>
      </c>
      <c r="J23" s="119">
        <v>45056</v>
      </c>
      <c r="L23" s="87" t="s">
        <v>78</v>
      </c>
      <c r="M23" s="87" t="s">
        <v>79</v>
      </c>
      <c r="O23" s="24"/>
      <c r="P23" s="24"/>
    </row>
    <row r="24" spans="2:16">
      <c r="B24" s="120">
        <v>1984999</v>
      </c>
      <c r="C24" s="120">
        <v>115</v>
      </c>
      <c r="D24" s="120" t="s">
        <v>154</v>
      </c>
      <c r="H24" s="118" t="s">
        <v>142</v>
      </c>
      <c r="I24" s="118" t="s">
        <v>140</v>
      </c>
      <c r="J24" s="119" t="s">
        <v>143</v>
      </c>
      <c r="L24" s="87" t="s">
        <v>70</v>
      </c>
      <c r="M24" s="87" t="s">
        <v>71</v>
      </c>
      <c r="O24" s="24"/>
      <c r="P24" s="24"/>
    </row>
    <row r="25" spans="2:16">
      <c r="B25" s="120">
        <v>1985000</v>
      </c>
      <c r="C25" s="120">
        <v>116</v>
      </c>
      <c r="D25" s="120" t="s">
        <v>159</v>
      </c>
      <c r="H25" s="118" t="s">
        <v>147</v>
      </c>
      <c r="I25" s="118" t="s">
        <v>28</v>
      </c>
      <c r="J25" s="119" t="s">
        <v>148</v>
      </c>
      <c r="L25" s="87" t="s">
        <v>140</v>
      </c>
      <c r="M25" s="87" t="s">
        <v>141</v>
      </c>
      <c r="O25" s="24"/>
      <c r="P25" s="24"/>
    </row>
    <row r="26" spans="2:16">
      <c r="B26" s="120">
        <v>1985001</v>
      </c>
      <c r="C26" s="120">
        <v>116</v>
      </c>
      <c r="D26" s="122">
        <v>44991.720138888886</v>
      </c>
      <c r="H26" s="118" t="s">
        <v>152</v>
      </c>
      <c r="I26" s="118" t="s">
        <v>28</v>
      </c>
      <c r="J26" s="119" t="s">
        <v>153</v>
      </c>
      <c r="L26" s="87" t="s">
        <v>86</v>
      </c>
      <c r="M26" s="87" t="s">
        <v>87</v>
      </c>
      <c r="O26" s="24"/>
      <c r="P26" s="24"/>
    </row>
    <row r="27" spans="2:16">
      <c r="B27" s="120">
        <v>1985002</v>
      </c>
      <c r="C27" s="120">
        <v>117</v>
      </c>
      <c r="D27" s="122">
        <v>45083.779166666667</v>
      </c>
      <c r="H27" s="118" t="s">
        <v>158</v>
      </c>
      <c r="I27" s="118" t="s">
        <v>37</v>
      </c>
      <c r="J27" s="119" t="s">
        <v>148</v>
      </c>
      <c r="L27" s="87" t="s">
        <v>96</v>
      </c>
      <c r="M27" s="87" t="s">
        <v>97</v>
      </c>
      <c r="O27" s="24"/>
      <c r="P27" s="24"/>
    </row>
    <row r="28" spans="2:16">
      <c r="B28" s="120">
        <v>1985003</v>
      </c>
      <c r="C28" s="120">
        <v>117</v>
      </c>
      <c r="D28" s="120" t="s">
        <v>173</v>
      </c>
      <c r="H28" s="118" t="s">
        <v>162</v>
      </c>
      <c r="I28" s="118" t="s">
        <v>160</v>
      </c>
      <c r="J28" s="119" t="s">
        <v>148</v>
      </c>
      <c r="L28" s="87" t="s">
        <v>46</v>
      </c>
      <c r="M28" s="87" t="s">
        <v>47</v>
      </c>
      <c r="O28" s="24"/>
      <c r="P28" s="24"/>
    </row>
    <row r="29" spans="2:16">
      <c r="H29" s="118" t="s">
        <v>165</v>
      </c>
      <c r="I29" s="118" t="s">
        <v>64</v>
      </c>
      <c r="J29" s="123" t="s">
        <v>166</v>
      </c>
      <c r="L29" s="87" t="s">
        <v>73</v>
      </c>
      <c r="M29" s="87" t="s">
        <v>74</v>
      </c>
      <c r="O29" s="24"/>
      <c r="P29" s="24"/>
    </row>
    <row r="30" spans="2:16">
      <c r="B30" s="319" t="s">
        <v>197</v>
      </c>
      <c r="C30" s="319"/>
      <c r="D30" s="319"/>
      <c r="E30" s="319"/>
      <c r="F30" s="319"/>
      <c r="H30" s="118" t="s">
        <v>169</v>
      </c>
      <c r="I30" s="118" t="s">
        <v>86</v>
      </c>
      <c r="J30" s="123">
        <v>45078</v>
      </c>
      <c r="L30" s="87" t="s">
        <v>105</v>
      </c>
      <c r="M30" s="87" t="s">
        <v>106</v>
      </c>
      <c r="O30" s="24"/>
      <c r="P30" s="24"/>
    </row>
    <row r="31" spans="2:16">
      <c r="B31" s="126" t="s">
        <v>198</v>
      </c>
      <c r="C31" s="126" t="s">
        <v>199</v>
      </c>
      <c r="D31" s="126" t="s">
        <v>200</v>
      </c>
      <c r="E31" s="127" t="s">
        <v>14</v>
      </c>
      <c r="F31" s="127" t="s">
        <v>15</v>
      </c>
      <c r="H31" s="118" t="s">
        <v>51</v>
      </c>
      <c r="I31" s="118" t="s">
        <v>46</v>
      </c>
      <c r="J31" s="123">
        <v>45078</v>
      </c>
      <c r="L31" s="87" t="s">
        <v>160</v>
      </c>
      <c r="M31" s="87" t="s">
        <v>161</v>
      </c>
      <c r="O31" s="24"/>
      <c r="P31" s="24"/>
    </row>
    <row r="32" spans="2:16">
      <c r="B32" s="128">
        <v>1984981</v>
      </c>
      <c r="C32" s="128" t="s">
        <v>18</v>
      </c>
      <c r="D32" s="128" t="s">
        <v>22</v>
      </c>
      <c r="E32" s="129" t="s">
        <v>24</v>
      </c>
      <c r="F32" s="128" t="s">
        <v>25</v>
      </c>
      <c r="H32" s="118" t="s">
        <v>172</v>
      </c>
      <c r="I32" s="118" t="s">
        <v>20</v>
      </c>
      <c r="J32" s="130">
        <v>45144</v>
      </c>
    </row>
    <row r="33" spans="2:21">
      <c r="B33" s="128">
        <v>1984981</v>
      </c>
      <c r="C33" s="128" t="s">
        <v>26</v>
      </c>
      <c r="D33" s="128" t="s">
        <v>30</v>
      </c>
      <c r="E33" s="129" t="s">
        <v>32</v>
      </c>
      <c r="F33" s="128" t="s">
        <v>25</v>
      </c>
    </row>
    <row r="34" spans="2:21" ht="15.75" customHeight="1">
      <c r="B34" s="128">
        <v>1984982</v>
      </c>
      <c r="C34" s="128" t="s">
        <v>35</v>
      </c>
      <c r="D34" s="128" t="s">
        <v>39</v>
      </c>
      <c r="E34" s="129">
        <v>300000</v>
      </c>
      <c r="F34" s="128" t="s">
        <v>25</v>
      </c>
      <c r="H34" s="320" t="s">
        <v>201</v>
      </c>
      <c r="I34" s="320"/>
      <c r="J34" s="320"/>
      <c r="L34" s="402" t="s">
        <v>207</v>
      </c>
      <c r="M34" s="402"/>
      <c r="N34" s="402"/>
      <c r="O34" s="402"/>
      <c r="P34" s="402"/>
      <c r="Q34" s="402"/>
      <c r="R34" s="402"/>
      <c r="S34" s="402"/>
      <c r="T34" s="402"/>
      <c r="U34" s="402"/>
    </row>
    <row r="35" spans="2:21">
      <c r="B35" s="128">
        <v>1984983</v>
      </c>
      <c r="C35" s="128" t="s">
        <v>44</v>
      </c>
      <c r="D35" s="128" t="s">
        <v>48</v>
      </c>
      <c r="E35" s="129">
        <v>0</v>
      </c>
      <c r="F35" s="128" t="s">
        <v>50</v>
      </c>
      <c r="H35" s="114" t="s">
        <v>200</v>
      </c>
      <c r="I35" s="114" t="s">
        <v>199</v>
      </c>
      <c r="J35" s="131" t="s">
        <v>12</v>
      </c>
      <c r="L35" s="53" t="s">
        <v>278</v>
      </c>
      <c r="M35" s="204" t="s">
        <v>3</v>
      </c>
      <c r="N35" s="204" t="s">
        <v>4</v>
      </c>
      <c r="O35" s="204" t="s">
        <v>5</v>
      </c>
      <c r="P35" s="204" t="s">
        <v>174</v>
      </c>
      <c r="Q35" s="205" t="s">
        <v>208</v>
      </c>
      <c r="R35" s="205" t="s">
        <v>209</v>
      </c>
      <c r="S35" s="205" t="s">
        <v>243</v>
      </c>
      <c r="T35" s="205" t="s">
        <v>210</v>
      </c>
      <c r="U35" s="205" t="s">
        <v>212</v>
      </c>
    </row>
    <row r="36" spans="2:21">
      <c r="B36" s="128">
        <v>1984983</v>
      </c>
      <c r="C36" s="128" t="s">
        <v>44</v>
      </c>
      <c r="D36" s="128" t="s">
        <v>51</v>
      </c>
      <c r="E36" s="129">
        <v>16500</v>
      </c>
      <c r="F36" s="128" t="s">
        <v>25</v>
      </c>
      <c r="H36" s="132" t="s">
        <v>22</v>
      </c>
      <c r="I36" s="132" t="s">
        <v>18</v>
      </c>
      <c r="J36" s="133" t="s">
        <v>23</v>
      </c>
      <c r="L36" s="45">
        <v>101</v>
      </c>
      <c r="M36" s="45" t="s">
        <v>16</v>
      </c>
      <c r="N36" s="80" t="s">
        <v>175</v>
      </c>
      <c r="O36" s="45" t="s">
        <v>17</v>
      </c>
      <c r="P36" s="79">
        <v>1062539478</v>
      </c>
      <c r="Q36" s="200" t="s">
        <v>213</v>
      </c>
      <c r="R36" s="200" t="s">
        <v>244</v>
      </c>
      <c r="S36" s="200" t="s">
        <v>245</v>
      </c>
      <c r="T36" s="200" t="s">
        <v>246</v>
      </c>
      <c r="U36" s="200" t="s">
        <v>247</v>
      </c>
    </row>
    <row r="37" spans="2:21">
      <c r="B37" s="128">
        <v>1984984</v>
      </c>
      <c r="C37" s="128" t="s">
        <v>55</v>
      </c>
      <c r="D37" s="128" t="s">
        <v>57</v>
      </c>
      <c r="E37" s="129">
        <v>2263000</v>
      </c>
      <c r="F37" s="128" t="s">
        <v>25</v>
      </c>
      <c r="H37" s="132" t="s">
        <v>30</v>
      </c>
      <c r="I37" s="132" t="s">
        <v>26</v>
      </c>
      <c r="J37" s="133" t="s">
        <v>31</v>
      </c>
      <c r="L37" s="45">
        <v>102</v>
      </c>
      <c r="M37" s="79" t="s">
        <v>42</v>
      </c>
      <c r="N37" s="80" t="s">
        <v>176</v>
      </c>
      <c r="O37" s="45" t="s">
        <v>43</v>
      </c>
      <c r="P37" s="79">
        <v>5487102936</v>
      </c>
      <c r="Q37" s="200" t="s">
        <v>215</v>
      </c>
      <c r="R37" s="200" t="s">
        <v>244</v>
      </c>
      <c r="S37" s="200" t="s">
        <v>248</v>
      </c>
      <c r="T37" s="200" t="s">
        <v>249</v>
      </c>
      <c r="U37" s="45" t="s">
        <v>250</v>
      </c>
    </row>
    <row r="38" spans="2:21">
      <c r="B38" s="128">
        <v>1984985</v>
      </c>
      <c r="C38" s="128" t="s">
        <v>62</v>
      </c>
      <c r="D38" s="128" t="s">
        <v>55</v>
      </c>
      <c r="E38" s="129">
        <v>0</v>
      </c>
      <c r="F38" s="128" t="s">
        <v>50</v>
      </c>
      <c r="H38" s="132" t="s">
        <v>39</v>
      </c>
      <c r="I38" s="132" t="s">
        <v>35</v>
      </c>
      <c r="J38" s="133">
        <v>1000000</v>
      </c>
      <c r="L38" s="45">
        <v>103</v>
      </c>
      <c r="M38" s="79" t="s">
        <v>53</v>
      </c>
      <c r="N38" s="80" t="s">
        <v>177</v>
      </c>
      <c r="O38" s="45" t="s">
        <v>54</v>
      </c>
      <c r="P38" s="79">
        <v>3216549870</v>
      </c>
      <c r="Q38" s="200" t="s">
        <v>217</v>
      </c>
      <c r="R38" s="200" t="s">
        <v>244</v>
      </c>
      <c r="S38" s="200" t="s">
        <v>248</v>
      </c>
      <c r="T38" s="200" t="s">
        <v>251</v>
      </c>
      <c r="U38" s="200" t="s">
        <v>252</v>
      </c>
    </row>
    <row r="39" spans="2:21">
      <c r="B39" s="128">
        <v>1984986</v>
      </c>
      <c r="C39" s="128" t="s">
        <v>18</v>
      </c>
      <c r="D39" s="128" t="s">
        <v>72</v>
      </c>
      <c r="E39" s="129">
        <v>72540</v>
      </c>
      <c r="F39" s="128" t="s">
        <v>25</v>
      </c>
      <c r="H39" s="132" t="s">
        <v>48</v>
      </c>
      <c r="I39" s="132" t="s">
        <v>44</v>
      </c>
      <c r="J39" s="133">
        <v>70000</v>
      </c>
      <c r="L39" s="45">
        <v>106</v>
      </c>
      <c r="M39" s="79" t="s">
        <v>76</v>
      </c>
      <c r="N39" s="80" t="s">
        <v>178</v>
      </c>
      <c r="O39" s="45" t="s">
        <v>77</v>
      </c>
      <c r="P39" s="79">
        <v>4657890321</v>
      </c>
      <c r="Q39" s="200" t="s">
        <v>219</v>
      </c>
      <c r="R39" s="200" t="s">
        <v>244</v>
      </c>
      <c r="S39" s="200" t="s">
        <v>253</v>
      </c>
      <c r="T39" s="200" t="s">
        <v>254</v>
      </c>
      <c r="U39" s="200" t="s">
        <v>255</v>
      </c>
    </row>
    <row r="40" spans="2:21">
      <c r="B40" s="128">
        <v>1984986</v>
      </c>
      <c r="C40" s="128" t="s">
        <v>44</v>
      </c>
      <c r="D40" s="128" t="s">
        <v>72</v>
      </c>
      <c r="E40" s="129">
        <v>0</v>
      </c>
      <c r="F40" s="128" t="s">
        <v>50</v>
      </c>
      <c r="H40" s="132" t="s">
        <v>51</v>
      </c>
      <c r="I40" s="132" t="s">
        <v>44</v>
      </c>
      <c r="J40" s="133">
        <v>55000</v>
      </c>
      <c r="L40" s="45">
        <v>107</v>
      </c>
      <c r="M40" s="79" t="s">
        <v>82</v>
      </c>
      <c r="N40" s="80" t="s">
        <v>179</v>
      </c>
      <c r="O40" s="45" t="s">
        <v>83</v>
      </c>
      <c r="P40" s="79">
        <v>2389041567</v>
      </c>
      <c r="Q40" s="200" t="s">
        <v>221</v>
      </c>
      <c r="R40" s="200" t="s">
        <v>244</v>
      </c>
      <c r="S40" s="200" t="s">
        <v>245</v>
      </c>
      <c r="T40" s="200" t="s">
        <v>256</v>
      </c>
      <c r="U40" s="200" t="s">
        <v>257</v>
      </c>
    </row>
    <row r="41" spans="2:21">
      <c r="B41" s="128">
        <v>1984987</v>
      </c>
      <c r="C41" s="128" t="s">
        <v>35</v>
      </c>
      <c r="D41" s="128" t="s">
        <v>80</v>
      </c>
      <c r="E41" s="129">
        <v>155000</v>
      </c>
      <c r="F41" s="128" t="s">
        <v>25</v>
      </c>
      <c r="H41" s="132" t="s">
        <v>57</v>
      </c>
      <c r="I41" s="132" t="s">
        <v>55</v>
      </c>
      <c r="J41" s="133">
        <v>7300000</v>
      </c>
      <c r="L41" s="45">
        <v>108</v>
      </c>
      <c r="M41" s="79" t="s">
        <v>89</v>
      </c>
      <c r="N41" s="80" t="s">
        <v>180</v>
      </c>
      <c r="O41" s="45" t="s">
        <v>90</v>
      </c>
      <c r="P41" s="79">
        <v>6741298305</v>
      </c>
      <c r="Q41" s="200" t="s">
        <v>223</v>
      </c>
      <c r="R41" s="200" t="s">
        <v>244</v>
      </c>
      <c r="S41" s="200" t="s">
        <v>258</v>
      </c>
      <c r="T41" s="200" t="s">
        <v>259</v>
      </c>
      <c r="U41" s="200" t="s">
        <v>260</v>
      </c>
    </row>
    <row r="42" spans="2:21">
      <c r="B42" s="128">
        <v>1984987</v>
      </c>
      <c r="C42" s="128" t="s">
        <v>44</v>
      </c>
      <c r="D42" s="128" t="s">
        <v>80</v>
      </c>
      <c r="E42" s="129">
        <v>93000</v>
      </c>
      <c r="F42" s="128" t="s">
        <v>25</v>
      </c>
      <c r="H42" s="132" t="s">
        <v>55</v>
      </c>
      <c r="I42" s="132" t="s">
        <v>62</v>
      </c>
      <c r="J42" s="133">
        <v>432500</v>
      </c>
      <c r="L42" s="45">
        <v>109</v>
      </c>
      <c r="M42" s="79" t="s">
        <v>94</v>
      </c>
      <c r="N42" s="80" t="s">
        <v>181</v>
      </c>
      <c r="O42" s="45" t="s">
        <v>95</v>
      </c>
      <c r="P42" s="79">
        <v>5426701983</v>
      </c>
      <c r="Q42" s="200" t="s">
        <v>225</v>
      </c>
      <c r="R42" s="200" t="s">
        <v>244</v>
      </c>
      <c r="S42" s="200" t="s">
        <v>245</v>
      </c>
      <c r="T42" s="200" t="s">
        <v>246</v>
      </c>
      <c r="U42" s="200" t="s">
        <v>261</v>
      </c>
    </row>
    <row r="43" spans="2:21">
      <c r="B43" s="128">
        <v>1984988</v>
      </c>
      <c r="C43" s="128" t="s">
        <v>84</v>
      </c>
      <c r="D43" s="128" t="s">
        <v>88</v>
      </c>
      <c r="E43" s="129">
        <v>8199999.9999999991</v>
      </c>
      <c r="F43" s="128" t="s">
        <v>25</v>
      </c>
      <c r="H43" s="132" t="s">
        <v>72</v>
      </c>
      <c r="I43" s="132" t="s">
        <v>18</v>
      </c>
      <c r="J43" s="133">
        <v>234000</v>
      </c>
      <c r="L43" s="45">
        <v>110</v>
      </c>
      <c r="M43" s="79" t="s">
        <v>101</v>
      </c>
      <c r="N43" s="80" t="s">
        <v>182</v>
      </c>
      <c r="O43" s="45" t="s">
        <v>102</v>
      </c>
      <c r="P43" s="79">
        <v>6890142573</v>
      </c>
      <c r="Q43" s="200" t="s">
        <v>227</v>
      </c>
      <c r="R43" s="200" t="s">
        <v>244</v>
      </c>
      <c r="S43" s="200" t="s">
        <v>253</v>
      </c>
      <c r="T43" s="200" t="s">
        <v>262</v>
      </c>
      <c r="U43" s="200" t="s">
        <v>263</v>
      </c>
    </row>
    <row r="44" spans="2:21">
      <c r="B44" s="128">
        <v>1984989</v>
      </c>
      <c r="C44" s="128" t="s">
        <v>91</v>
      </c>
      <c r="D44" s="128" t="s">
        <v>93</v>
      </c>
      <c r="E44" s="129">
        <v>0</v>
      </c>
      <c r="F44" s="128" t="s">
        <v>50</v>
      </c>
      <c r="H44" s="132" t="s">
        <v>72</v>
      </c>
      <c r="I44" s="132" t="s">
        <v>44</v>
      </c>
      <c r="J44" s="133">
        <v>100000</v>
      </c>
      <c r="L44" s="45">
        <v>111</v>
      </c>
      <c r="M44" s="79" t="s">
        <v>108</v>
      </c>
      <c r="N44" s="80" t="s">
        <v>183</v>
      </c>
      <c r="O44" s="45" t="s">
        <v>109</v>
      </c>
      <c r="P44" s="79">
        <v>4738251690</v>
      </c>
      <c r="Q44" s="200" t="s">
        <v>229</v>
      </c>
      <c r="R44" s="200" t="s">
        <v>244</v>
      </c>
      <c r="S44" s="200" t="s">
        <v>264</v>
      </c>
      <c r="T44" s="200" t="s">
        <v>265</v>
      </c>
      <c r="U44" s="200" t="s">
        <v>266</v>
      </c>
    </row>
    <row r="45" spans="2:21">
      <c r="B45" s="128">
        <v>1984990</v>
      </c>
      <c r="C45" s="128" t="s">
        <v>55</v>
      </c>
      <c r="D45" s="128" t="s">
        <v>46</v>
      </c>
      <c r="E45" s="129">
        <v>2049999.9999999998</v>
      </c>
      <c r="F45" s="128" t="s">
        <v>25</v>
      </c>
      <c r="H45" s="132" t="s">
        <v>80</v>
      </c>
      <c r="I45" s="132" t="s">
        <v>35</v>
      </c>
      <c r="J45" s="133">
        <v>500000</v>
      </c>
      <c r="L45" s="45">
        <v>112</v>
      </c>
      <c r="M45" s="79" t="s">
        <v>127</v>
      </c>
      <c r="N45" s="80" t="s">
        <v>184</v>
      </c>
      <c r="O45" s="45" t="s">
        <v>128</v>
      </c>
      <c r="P45" s="79">
        <v>5973618204</v>
      </c>
      <c r="Q45" s="200" t="s">
        <v>231</v>
      </c>
      <c r="R45" s="200" t="s">
        <v>244</v>
      </c>
      <c r="S45" s="200" t="s">
        <v>264</v>
      </c>
      <c r="T45" s="200" t="s">
        <v>267</v>
      </c>
      <c r="U45" s="200" t="s">
        <v>268</v>
      </c>
    </row>
    <row r="46" spans="2:21">
      <c r="B46" s="128">
        <v>1984990</v>
      </c>
      <c r="C46" s="128" t="s">
        <v>99</v>
      </c>
      <c r="D46" s="128" t="s">
        <v>46</v>
      </c>
      <c r="E46" s="129">
        <v>615000</v>
      </c>
      <c r="F46" s="128" t="s">
        <v>25</v>
      </c>
      <c r="H46" s="132" t="s">
        <v>80</v>
      </c>
      <c r="I46" s="132" t="s">
        <v>44</v>
      </c>
      <c r="J46" s="133">
        <v>300000</v>
      </c>
      <c r="L46" s="45">
        <v>113</v>
      </c>
      <c r="M46" s="79" t="s">
        <v>134</v>
      </c>
      <c r="N46" s="80" t="s">
        <v>183</v>
      </c>
      <c r="O46" s="45" t="s">
        <v>135</v>
      </c>
      <c r="P46" s="79">
        <v>1245897063</v>
      </c>
      <c r="Q46" s="200" t="s">
        <v>233</v>
      </c>
      <c r="R46" s="200" t="s">
        <v>244</v>
      </c>
      <c r="S46" s="200" t="s">
        <v>264</v>
      </c>
      <c r="T46" s="200" t="s">
        <v>269</v>
      </c>
      <c r="U46" s="200" t="s">
        <v>270</v>
      </c>
    </row>
    <row r="47" spans="2:21">
      <c r="B47" s="128">
        <v>1984991</v>
      </c>
      <c r="C47" s="128" t="s">
        <v>62</v>
      </c>
      <c r="D47" s="128" t="s">
        <v>103</v>
      </c>
      <c r="E47" s="129">
        <v>128000</v>
      </c>
      <c r="F47" s="128" t="s">
        <v>25</v>
      </c>
      <c r="H47" s="132" t="s">
        <v>88</v>
      </c>
      <c r="I47" s="132" t="s">
        <v>84</v>
      </c>
      <c r="J47" s="133">
        <v>20000000</v>
      </c>
      <c r="L47" s="45">
        <v>114</v>
      </c>
      <c r="M47" s="79" t="s">
        <v>138</v>
      </c>
      <c r="N47" s="80" t="s">
        <v>185</v>
      </c>
      <c r="O47" s="45" t="s">
        <v>139</v>
      </c>
      <c r="P47" s="79">
        <v>7658902143</v>
      </c>
      <c r="Q47" s="200" t="s">
        <v>235</v>
      </c>
      <c r="R47" s="200" t="s">
        <v>244</v>
      </c>
      <c r="S47" s="200" t="s">
        <v>245</v>
      </c>
      <c r="T47" s="200" t="s">
        <v>271</v>
      </c>
      <c r="U47" s="200" t="s">
        <v>272</v>
      </c>
    </row>
    <row r="48" spans="2:21">
      <c r="B48" s="128">
        <v>1984991</v>
      </c>
      <c r="C48" s="128" t="s">
        <v>44</v>
      </c>
      <c r="D48" s="128" t="s">
        <v>107</v>
      </c>
      <c r="E48" s="129">
        <v>48000</v>
      </c>
      <c r="F48" s="128" t="s">
        <v>25</v>
      </c>
      <c r="H48" s="132" t="s">
        <v>93</v>
      </c>
      <c r="I48" s="132" t="s">
        <v>91</v>
      </c>
      <c r="J48" s="133">
        <v>1000000</v>
      </c>
      <c r="L48" s="45">
        <v>115</v>
      </c>
      <c r="M48" s="79" t="s">
        <v>150</v>
      </c>
      <c r="N48" s="80" t="s">
        <v>186</v>
      </c>
      <c r="O48" s="45" t="s">
        <v>151</v>
      </c>
      <c r="P48" s="79">
        <v>9845623107</v>
      </c>
      <c r="Q48" s="200" t="s">
        <v>237</v>
      </c>
      <c r="R48" s="200" t="s">
        <v>244</v>
      </c>
      <c r="S48" s="200" t="s">
        <v>245</v>
      </c>
      <c r="T48" s="200" t="s">
        <v>273</v>
      </c>
      <c r="U48" s="200" t="s">
        <v>274</v>
      </c>
    </row>
    <row r="49" spans="2:22">
      <c r="B49" s="128">
        <v>1984992</v>
      </c>
      <c r="C49" s="128" t="s">
        <v>110</v>
      </c>
      <c r="D49" s="128" t="s">
        <v>112</v>
      </c>
      <c r="E49" s="129">
        <v>1298600</v>
      </c>
      <c r="F49" s="128" t="s">
        <v>25</v>
      </c>
      <c r="H49" s="132" t="s">
        <v>46</v>
      </c>
      <c r="I49" s="132" t="s">
        <v>55</v>
      </c>
      <c r="J49" s="133">
        <v>5000000</v>
      </c>
      <c r="L49" s="45">
        <v>116</v>
      </c>
      <c r="M49" s="79" t="s">
        <v>156</v>
      </c>
      <c r="N49" s="80" t="s">
        <v>187</v>
      </c>
      <c r="O49" s="45" t="s">
        <v>157</v>
      </c>
      <c r="P49" s="79">
        <v>7265048193</v>
      </c>
      <c r="Q49" s="200" t="s">
        <v>239</v>
      </c>
      <c r="R49" s="200" t="s">
        <v>244</v>
      </c>
      <c r="S49" s="200" t="s">
        <v>253</v>
      </c>
      <c r="T49" s="200" t="s">
        <v>254</v>
      </c>
      <c r="U49" s="200" t="s">
        <v>275</v>
      </c>
    </row>
    <row r="50" spans="2:22">
      <c r="B50" s="128">
        <v>1984993</v>
      </c>
      <c r="C50" s="128" t="s">
        <v>117</v>
      </c>
      <c r="D50" s="128" t="s">
        <v>119</v>
      </c>
      <c r="E50" s="129">
        <v>984700</v>
      </c>
      <c r="F50" s="128" t="s">
        <v>25</v>
      </c>
      <c r="H50" s="132" t="s">
        <v>46</v>
      </c>
      <c r="I50" s="132" t="s">
        <v>99</v>
      </c>
      <c r="J50" s="133">
        <v>1500000</v>
      </c>
      <c r="L50" s="45">
        <v>117</v>
      </c>
      <c r="M50" s="79" t="s">
        <v>167</v>
      </c>
      <c r="N50" s="80" t="s">
        <v>188</v>
      </c>
      <c r="O50" s="45" t="s">
        <v>168</v>
      </c>
      <c r="P50" s="79">
        <v>5729368014</v>
      </c>
      <c r="Q50" s="200" t="s">
        <v>241</v>
      </c>
      <c r="R50" s="200" t="s">
        <v>244</v>
      </c>
      <c r="S50" s="200" t="s">
        <v>248</v>
      </c>
      <c r="T50" s="200" t="s">
        <v>251</v>
      </c>
      <c r="U50" s="200" t="s">
        <v>276</v>
      </c>
    </row>
    <row r="51" spans="2:22">
      <c r="B51" s="128">
        <v>1984994</v>
      </c>
      <c r="C51" s="128" t="s">
        <v>35</v>
      </c>
      <c r="D51" s="128" t="s">
        <v>124</v>
      </c>
      <c r="E51" s="129">
        <v>528900</v>
      </c>
      <c r="F51" s="128" t="s">
        <v>25</v>
      </c>
      <c r="H51" s="132" t="s">
        <v>103</v>
      </c>
      <c r="I51" s="132" t="s">
        <v>62</v>
      </c>
      <c r="J51" s="133">
        <v>320000</v>
      </c>
      <c r="L51"/>
      <c r="M51"/>
      <c r="N51"/>
      <c r="O51"/>
      <c r="P51"/>
      <c r="Q51"/>
      <c r="R51"/>
      <c r="S51"/>
      <c r="T51"/>
      <c r="U51"/>
      <c r="V51" s="138"/>
    </row>
    <row r="52" spans="2:22">
      <c r="B52" s="128">
        <v>1984995</v>
      </c>
      <c r="C52" s="128" t="s">
        <v>62</v>
      </c>
      <c r="D52" s="128" t="s">
        <v>129</v>
      </c>
      <c r="E52" s="129">
        <v>98900</v>
      </c>
      <c r="F52" s="128" t="s">
        <v>25</v>
      </c>
      <c r="H52" s="132" t="s">
        <v>107</v>
      </c>
      <c r="I52" s="132" t="s">
        <v>44</v>
      </c>
      <c r="J52" s="133">
        <v>120000</v>
      </c>
      <c r="L52"/>
      <c r="M52"/>
      <c r="N52"/>
      <c r="O52"/>
      <c r="P52"/>
      <c r="Q52"/>
      <c r="R52"/>
      <c r="S52"/>
      <c r="T52"/>
      <c r="U52"/>
      <c r="V52" s="138"/>
    </row>
    <row r="53" spans="2:22" ht="14.25" customHeight="1">
      <c r="B53" s="128">
        <v>1984995</v>
      </c>
      <c r="C53" s="128" t="s">
        <v>91</v>
      </c>
      <c r="D53" s="128" t="s">
        <v>133</v>
      </c>
      <c r="E53" s="129">
        <v>137600</v>
      </c>
      <c r="F53" s="128" t="s">
        <v>25</v>
      </c>
      <c r="H53" s="132" t="s">
        <v>112</v>
      </c>
      <c r="I53" s="132" t="s">
        <v>110</v>
      </c>
      <c r="J53" s="133">
        <v>3020000</v>
      </c>
      <c r="L53"/>
      <c r="M53"/>
      <c r="N53"/>
      <c r="O53"/>
      <c r="P53"/>
      <c r="Q53"/>
      <c r="R53"/>
      <c r="S53"/>
      <c r="T53"/>
      <c r="U53"/>
    </row>
    <row r="54" spans="2:22" ht="14.25" customHeight="1">
      <c r="B54" s="128">
        <v>1984996</v>
      </c>
      <c r="C54" s="128" t="s">
        <v>55</v>
      </c>
      <c r="D54" s="128" t="s">
        <v>136</v>
      </c>
      <c r="E54" s="129">
        <v>1818900</v>
      </c>
      <c r="F54" s="128" t="s">
        <v>25</v>
      </c>
      <c r="H54" s="132" t="s">
        <v>119</v>
      </c>
      <c r="I54" s="132" t="s">
        <v>117</v>
      </c>
      <c r="J54" s="133">
        <v>2290000</v>
      </c>
      <c r="L54"/>
      <c r="M54"/>
      <c r="N54"/>
      <c r="O54"/>
      <c r="P54"/>
      <c r="Q54"/>
      <c r="R54"/>
      <c r="S54"/>
      <c r="T54"/>
      <c r="U54"/>
      <c r="V54" s="138"/>
    </row>
    <row r="55" spans="2:22" ht="14.25" customHeight="1">
      <c r="B55" s="128">
        <v>1984997</v>
      </c>
      <c r="C55" s="128" t="s">
        <v>84</v>
      </c>
      <c r="D55" s="128" t="s">
        <v>142</v>
      </c>
      <c r="E55" s="129">
        <v>10560000</v>
      </c>
      <c r="F55" s="128" t="s">
        <v>25</v>
      </c>
      <c r="H55" s="132" t="s">
        <v>124</v>
      </c>
      <c r="I55" s="132" t="s">
        <v>35</v>
      </c>
      <c r="J55" s="133">
        <v>1230000</v>
      </c>
      <c r="L55"/>
      <c r="M55"/>
      <c r="N55"/>
      <c r="O55"/>
      <c r="P55"/>
      <c r="Q55"/>
      <c r="R55"/>
      <c r="S55"/>
      <c r="T55"/>
      <c r="U55"/>
      <c r="V55" s="138"/>
    </row>
    <row r="56" spans="2:22">
      <c r="B56" s="128">
        <v>1984998</v>
      </c>
      <c r="C56" s="128" t="s">
        <v>18</v>
      </c>
      <c r="D56" s="128" t="s">
        <v>147</v>
      </c>
      <c r="E56" s="129">
        <v>0</v>
      </c>
      <c r="F56" s="128" t="s">
        <v>50</v>
      </c>
      <c r="H56" s="132" t="s">
        <v>129</v>
      </c>
      <c r="I56" s="132" t="s">
        <v>62</v>
      </c>
      <c r="J56" s="133">
        <v>230000</v>
      </c>
      <c r="L56"/>
      <c r="M56"/>
      <c r="N56"/>
      <c r="O56"/>
      <c r="P56"/>
      <c r="Q56"/>
      <c r="R56"/>
      <c r="S56"/>
      <c r="T56"/>
      <c r="U56"/>
      <c r="V56" s="138"/>
    </row>
    <row r="57" spans="2:22" ht="14.25" customHeight="1">
      <c r="B57" s="128">
        <v>1984999</v>
      </c>
      <c r="C57" s="128" t="s">
        <v>117</v>
      </c>
      <c r="D57" s="128" t="s">
        <v>152</v>
      </c>
      <c r="E57" s="129">
        <v>0</v>
      </c>
      <c r="F57" s="128" t="s">
        <v>50</v>
      </c>
      <c r="H57" s="132" t="s">
        <v>133</v>
      </c>
      <c r="I57" s="132" t="s">
        <v>91</v>
      </c>
      <c r="J57" s="133">
        <v>320000</v>
      </c>
      <c r="L57"/>
      <c r="M57"/>
      <c r="N57"/>
      <c r="O57"/>
      <c r="P57"/>
      <c r="Q57"/>
      <c r="R57"/>
      <c r="S57"/>
      <c r="T57"/>
      <c r="U57"/>
      <c r="V57" s="138"/>
    </row>
    <row r="58" spans="2:22" ht="14.25" customHeight="1">
      <c r="B58" s="128">
        <v>1984999</v>
      </c>
      <c r="C58" s="128" t="s">
        <v>35</v>
      </c>
      <c r="D58" s="128" t="s">
        <v>152</v>
      </c>
      <c r="E58" s="129">
        <v>111870</v>
      </c>
      <c r="F58" s="128" t="s">
        <v>25</v>
      </c>
      <c r="H58" s="132" t="s">
        <v>136</v>
      </c>
      <c r="I58" s="132" t="s">
        <v>55</v>
      </c>
      <c r="J58" s="133">
        <v>4230000</v>
      </c>
      <c r="L58"/>
      <c r="M58"/>
      <c r="N58"/>
      <c r="O58"/>
      <c r="P58"/>
      <c r="Q58"/>
      <c r="R58"/>
      <c r="S58"/>
      <c r="T58"/>
      <c r="U58"/>
      <c r="V58" s="138"/>
    </row>
    <row r="59" spans="2:22" ht="14.25" customHeight="1">
      <c r="B59" s="128">
        <v>1985000</v>
      </c>
      <c r="C59" s="128" t="s">
        <v>55</v>
      </c>
      <c r="D59" s="128" t="s">
        <v>158</v>
      </c>
      <c r="E59" s="129">
        <v>3542264</v>
      </c>
      <c r="F59" s="128" t="s">
        <v>25</v>
      </c>
      <c r="H59" s="132" t="s">
        <v>142</v>
      </c>
      <c r="I59" s="132" t="s">
        <v>84</v>
      </c>
      <c r="J59" s="133">
        <v>32000000</v>
      </c>
      <c r="L59"/>
      <c r="M59"/>
      <c r="N59"/>
      <c r="O59"/>
      <c r="P59"/>
      <c r="Q59"/>
      <c r="R59"/>
      <c r="S59"/>
      <c r="T59"/>
      <c r="U59"/>
      <c r="V59" s="138"/>
    </row>
    <row r="60" spans="2:22">
      <c r="B60" s="128">
        <v>1985000</v>
      </c>
      <c r="C60" s="128" t="s">
        <v>44</v>
      </c>
      <c r="D60" s="128" t="s">
        <v>162</v>
      </c>
      <c r="E60" s="129">
        <v>44000</v>
      </c>
      <c r="F60" s="128" t="s">
        <v>25</v>
      </c>
      <c r="H60" s="132" t="s">
        <v>147</v>
      </c>
      <c r="I60" s="132" t="s">
        <v>18</v>
      </c>
      <c r="J60" s="133">
        <v>323000</v>
      </c>
      <c r="U60" s="137"/>
      <c r="V60" s="138"/>
    </row>
    <row r="61" spans="2:22">
      <c r="B61" s="128">
        <v>1985001</v>
      </c>
      <c r="C61" s="128" t="s">
        <v>26</v>
      </c>
      <c r="D61" s="128" t="s">
        <v>165</v>
      </c>
      <c r="E61" s="129">
        <v>1328800</v>
      </c>
      <c r="F61" s="128" t="s">
        <v>25</v>
      </c>
      <c r="H61" s="132" t="s">
        <v>152</v>
      </c>
      <c r="I61" s="132" t="s">
        <v>117</v>
      </c>
      <c r="J61" s="133">
        <v>200000</v>
      </c>
      <c r="U61" s="137"/>
      <c r="V61" s="138"/>
    </row>
    <row r="62" spans="2:22">
      <c r="B62" s="128">
        <v>1985002</v>
      </c>
      <c r="C62" s="128" t="s">
        <v>62</v>
      </c>
      <c r="D62" s="128" t="s">
        <v>169</v>
      </c>
      <c r="E62" s="129">
        <v>0</v>
      </c>
      <c r="F62" s="128" t="s">
        <v>50</v>
      </c>
      <c r="H62" s="132" t="s">
        <v>152</v>
      </c>
      <c r="I62" s="132" t="s">
        <v>35</v>
      </c>
      <c r="J62" s="133">
        <v>339000</v>
      </c>
      <c r="U62" s="137"/>
      <c r="V62" s="138"/>
    </row>
    <row r="63" spans="2:22">
      <c r="B63" s="128">
        <v>1985002</v>
      </c>
      <c r="C63" s="128" t="s">
        <v>44</v>
      </c>
      <c r="D63" s="128" t="s">
        <v>51</v>
      </c>
      <c r="E63" s="129">
        <v>0</v>
      </c>
      <c r="F63" s="128" t="s">
        <v>50</v>
      </c>
      <c r="H63" s="132" t="s">
        <v>158</v>
      </c>
      <c r="I63" s="132" t="s">
        <v>55</v>
      </c>
      <c r="J63" s="133">
        <v>8050600</v>
      </c>
      <c r="U63" s="137"/>
      <c r="V63" s="138"/>
    </row>
    <row r="64" spans="2:22">
      <c r="B64" s="128">
        <v>1985003</v>
      </c>
      <c r="C64" s="128" t="s">
        <v>110</v>
      </c>
      <c r="D64" s="128" t="s">
        <v>172</v>
      </c>
      <c r="E64" s="129">
        <v>1185110</v>
      </c>
      <c r="F64" s="128" t="s">
        <v>25</v>
      </c>
      <c r="H64" s="132" t="s">
        <v>162</v>
      </c>
      <c r="I64" s="132" t="s">
        <v>44</v>
      </c>
      <c r="J64" s="133">
        <v>100000</v>
      </c>
      <c r="U64" s="137"/>
      <c r="V64" s="138"/>
    </row>
    <row r="65" spans="8:22">
      <c r="H65" s="132" t="s">
        <v>165</v>
      </c>
      <c r="I65" s="132" t="s">
        <v>26</v>
      </c>
      <c r="J65" s="133">
        <v>3020000</v>
      </c>
      <c r="U65" s="137"/>
      <c r="V65" s="138"/>
    </row>
    <row r="66" spans="8:22">
      <c r="H66" s="132" t="s">
        <v>169</v>
      </c>
      <c r="I66" s="132" t="s">
        <v>62</v>
      </c>
      <c r="J66" s="133">
        <v>650000</v>
      </c>
      <c r="U66" s="137"/>
      <c r="V66" s="138"/>
    </row>
    <row r="67" spans="8:22">
      <c r="H67" s="132" t="s">
        <v>51</v>
      </c>
      <c r="I67" s="132" t="s">
        <v>44</v>
      </c>
      <c r="J67" s="133">
        <v>220000</v>
      </c>
      <c r="U67" s="137"/>
      <c r="V67" s="138"/>
    </row>
    <row r="68" spans="8:22">
      <c r="H68" s="132" t="s">
        <v>172</v>
      </c>
      <c r="I68" s="132" t="s">
        <v>110</v>
      </c>
      <c r="J68" s="133">
        <v>3203000</v>
      </c>
      <c r="U68" s="137"/>
      <c r="V68" s="138"/>
    </row>
    <row r="69" spans="8:22">
      <c r="U69" s="137"/>
      <c r="V69" s="138"/>
    </row>
  </sheetData>
  <mergeCells count="7">
    <mergeCell ref="H34:J34"/>
    <mergeCell ref="L34:U34"/>
    <mergeCell ref="H2:J2"/>
    <mergeCell ref="L2:M2"/>
    <mergeCell ref="B3:D3"/>
    <mergeCell ref="L17:M17"/>
    <mergeCell ref="B30:F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FB08-8103-4EA7-BDFA-FF48785F4E9B}">
  <dimension ref="B1:U68"/>
  <sheetViews>
    <sheetView topLeftCell="G30" zoomScale="68" zoomScaleNormal="40" workbookViewId="0">
      <selection activeCell="G12" sqref="G12"/>
    </sheetView>
  </sheetViews>
  <sheetFormatPr defaultRowHeight="14.25"/>
  <cols>
    <col min="2" max="2" width="23.7109375" bestFit="1" customWidth="1"/>
    <col min="3" max="3" width="21.5703125" bestFit="1" customWidth="1"/>
    <col min="4" max="4" width="23.28515625" bestFit="1" customWidth="1"/>
    <col min="5" max="5" width="16.42578125" bestFit="1" customWidth="1"/>
    <col min="6" max="6" width="16" bestFit="1" customWidth="1"/>
    <col min="7" max="7" width="8.140625" customWidth="1"/>
    <col min="8" max="8" width="34.28515625" customWidth="1"/>
    <col min="9" max="9" width="21.5703125" bestFit="1" customWidth="1"/>
    <col min="10" max="10" width="17" bestFit="1" customWidth="1"/>
    <col min="12" max="12" width="21.5703125" bestFit="1" customWidth="1"/>
    <col min="13" max="13" width="28.28515625" bestFit="1" customWidth="1"/>
    <col min="14" max="14" width="15.140625" bestFit="1" customWidth="1"/>
    <col min="15" max="15" width="26" customWidth="1"/>
    <col min="16" max="16" width="20.5703125" bestFit="1" customWidth="1"/>
    <col min="17" max="17" width="20" bestFit="1" customWidth="1"/>
    <col min="18" max="18" width="15" bestFit="1" customWidth="1"/>
    <col min="19" max="19" width="29.42578125" bestFit="1" customWidth="1"/>
    <col min="20" max="20" width="13.85546875" bestFit="1" customWidth="1"/>
    <col min="21" max="21" width="29.42578125" bestFit="1" customWidth="1"/>
  </cols>
  <sheetData>
    <row r="1" spans="2:19" ht="15.4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2:19" ht="15.4">
      <c r="B2" s="112" t="s">
        <v>202</v>
      </c>
      <c r="C2" s="113"/>
      <c r="D2" s="113"/>
      <c r="E2" s="113"/>
      <c r="F2" s="113"/>
      <c r="G2" s="113"/>
      <c r="H2" s="311" t="s">
        <v>192</v>
      </c>
      <c r="I2" s="312"/>
      <c r="J2" s="313"/>
      <c r="K2" s="113"/>
      <c r="L2" s="314" t="s">
        <v>193</v>
      </c>
      <c r="M2" s="314"/>
      <c r="N2" s="113"/>
      <c r="O2" s="404" t="s">
        <v>279</v>
      </c>
      <c r="P2" s="405"/>
      <c r="Q2" s="405"/>
      <c r="R2" s="405"/>
      <c r="S2" s="405"/>
    </row>
    <row r="3" spans="2:19" ht="15.4">
      <c r="B3" s="321" t="s">
        <v>194</v>
      </c>
      <c r="C3" s="322"/>
      <c r="D3" s="323"/>
      <c r="E3" s="113"/>
      <c r="F3" s="113"/>
      <c r="G3" s="113"/>
      <c r="H3" s="114" t="s">
        <v>200</v>
      </c>
      <c r="I3" s="232" t="s">
        <v>203</v>
      </c>
      <c r="J3" s="116" t="s">
        <v>11</v>
      </c>
      <c r="K3" s="113"/>
      <c r="L3" s="86" t="s">
        <v>199</v>
      </c>
      <c r="M3" s="105" t="s">
        <v>7</v>
      </c>
      <c r="N3" s="113"/>
      <c r="O3" s="53" t="s">
        <v>280</v>
      </c>
      <c r="P3" s="172" t="s">
        <v>209</v>
      </c>
      <c r="Q3" s="172" t="s">
        <v>243</v>
      </c>
      <c r="R3" s="172" t="s">
        <v>210</v>
      </c>
      <c r="S3" s="172" t="s">
        <v>212</v>
      </c>
    </row>
    <row r="4" spans="2:19" ht="15.4">
      <c r="B4" s="114" t="s">
        <v>196</v>
      </c>
      <c r="C4" s="232" t="s">
        <v>281</v>
      </c>
      <c r="D4" s="117" t="s">
        <v>205</v>
      </c>
      <c r="E4" s="112"/>
      <c r="F4" s="113"/>
      <c r="G4" s="113"/>
      <c r="H4" s="118" t="s">
        <v>22</v>
      </c>
      <c r="I4" s="118" t="s">
        <v>20</v>
      </c>
      <c r="J4" s="119">
        <v>44973</v>
      </c>
      <c r="K4" s="113"/>
      <c r="L4" s="87" t="s">
        <v>18</v>
      </c>
      <c r="M4" s="87" t="s">
        <v>19</v>
      </c>
      <c r="N4" s="113"/>
      <c r="O4" s="209" t="s">
        <v>213</v>
      </c>
      <c r="P4" s="210" t="s">
        <v>244</v>
      </c>
      <c r="Q4" s="210" t="s">
        <v>245</v>
      </c>
      <c r="R4" s="210" t="s">
        <v>246</v>
      </c>
      <c r="S4" s="209" t="s">
        <v>247</v>
      </c>
    </row>
    <row r="5" spans="2:19" ht="15.4">
      <c r="B5" s="120">
        <v>1984981</v>
      </c>
      <c r="C5" s="120">
        <v>101</v>
      </c>
      <c r="D5" s="121">
        <v>44960.520833333336</v>
      </c>
      <c r="E5" s="113"/>
      <c r="F5" s="113"/>
      <c r="G5" s="113"/>
      <c r="H5" s="118" t="s">
        <v>30</v>
      </c>
      <c r="I5" s="118" t="s">
        <v>28</v>
      </c>
      <c r="J5" s="119">
        <v>44977</v>
      </c>
      <c r="K5" s="113"/>
      <c r="L5" s="87" t="s">
        <v>26</v>
      </c>
      <c r="M5" s="87" t="s">
        <v>27</v>
      </c>
      <c r="N5" s="113"/>
      <c r="O5" s="209" t="s">
        <v>215</v>
      </c>
      <c r="P5" s="210" t="s">
        <v>244</v>
      </c>
      <c r="Q5" s="210" t="s">
        <v>248</v>
      </c>
      <c r="R5" s="210" t="s">
        <v>249</v>
      </c>
      <c r="S5" s="211" t="s">
        <v>250</v>
      </c>
    </row>
    <row r="6" spans="2:19" ht="15.4">
      <c r="B6" s="120">
        <v>1984982</v>
      </c>
      <c r="C6" s="120">
        <v>101</v>
      </c>
      <c r="D6" s="120" t="s">
        <v>41</v>
      </c>
      <c r="E6" s="113"/>
      <c r="F6" s="113"/>
      <c r="G6" s="113"/>
      <c r="H6" s="118" t="s">
        <v>39</v>
      </c>
      <c r="I6" s="118" t="s">
        <v>37</v>
      </c>
      <c r="J6" s="119" t="s">
        <v>40</v>
      </c>
      <c r="K6" s="113"/>
      <c r="L6" s="87" t="s">
        <v>35</v>
      </c>
      <c r="M6" s="87" t="s">
        <v>36</v>
      </c>
      <c r="N6" s="113"/>
      <c r="O6" s="209" t="s">
        <v>217</v>
      </c>
      <c r="P6" s="210" t="s">
        <v>244</v>
      </c>
      <c r="Q6" s="210" t="s">
        <v>248</v>
      </c>
      <c r="R6" s="210" t="s">
        <v>251</v>
      </c>
      <c r="S6" s="209" t="s">
        <v>252</v>
      </c>
    </row>
    <row r="7" spans="2:19" ht="15.4">
      <c r="B7" s="120">
        <v>1984983</v>
      </c>
      <c r="C7" s="120">
        <v>102</v>
      </c>
      <c r="D7" s="120" t="s">
        <v>49</v>
      </c>
      <c r="E7" s="113"/>
      <c r="F7" s="113"/>
      <c r="G7" s="113"/>
      <c r="H7" s="118" t="s">
        <v>48</v>
      </c>
      <c r="I7" s="118" t="s">
        <v>46</v>
      </c>
      <c r="J7" s="119">
        <v>44985</v>
      </c>
      <c r="K7" s="113"/>
      <c r="L7" s="87" t="s">
        <v>44</v>
      </c>
      <c r="M7" s="87" t="s">
        <v>45</v>
      </c>
      <c r="N7" s="113"/>
      <c r="O7" s="209" t="s">
        <v>219</v>
      </c>
      <c r="P7" s="210" t="s">
        <v>244</v>
      </c>
      <c r="Q7" s="210" t="s">
        <v>253</v>
      </c>
      <c r="R7" s="210" t="s">
        <v>254</v>
      </c>
      <c r="S7" s="209" t="s">
        <v>255</v>
      </c>
    </row>
    <row r="8" spans="2:19" ht="15.4">
      <c r="B8" s="120">
        <v>1984984</v>
      </c>
      <c r="C8" s="120">
        <v>103</v>
      </c>
      <c r="D8" s="120" t="s">
        <v>59</v>
      </c>
      <c r="E8" s="113"/>
      <c r="F8" s="113"/>
      <c r="G8" s="113"/>
      <c r="H8" s="118" t="s">
        <v>51</v>
      </c>
      <c r="I8" s="118" t="s">
        <v>46</v>
      </c>
      <c r="J8" s="119" t="s">
        <v>52</v>
      </c>
      <c r="K8" s="113"/>
      <c r="L8" s="87" t="s">
        <v>55</v>
      </c>
      <c r="M8" s="87" t="s">
        <v>56</v>
      </c>
      <c r="N8" s="113"/>
      <c r="O8" s="209" t="s">
        <v>221</v>
      </c>
      <c r="P8" s="210" t="s">
        <v>244</v>
      </c>
      <c r="Q8" s="210" t="s">
        <v>245</v>
      </c>
      <c r="R8" s="210" t="s">
        <v>256</v>
      </c>
      <c r="S8" s="209" t="s">
        <v>257</v>
      </c>
    </row>
    <row r="9" spans="2:19" ht="15.4">
      <c r="B9" s="120">
        <v>1984985</v>
      </c>
      <c r="C9" s="120">
        <v>103</v>
      </c>
      <c r="D9" s="120" t="s">
        <v>67</v>
      </c>
      <c r="E9" s="113"/>
      <c r="F9" s="113"/>
      <c r="G9" s="113"/>
      <c r="H9" s="118" t="s">
        <v>57</v>
      </c>
      <c r="I9" s="118" t="s">
        <v>20</v>
      </c>
      <c r="J9" s="119" t="s">
        <v>58</v>
      </c>
      <c r="K9" s="113"/>
      <c r="L9" s="87" t="s">
        <v>91</v>
      </c>
      <c r="M9" s="87" t="s">
        <v>92</v>
      </c>
      <c r="N9" s="113"/>
      <c r="O9" s="209" t="s">
        <v>223</v>
      </c>
      <c r="P9" s="210" t="s">
        <v>244</v>
      </c>
      <c r="Q9" s="210" t="s">
        <v>258</v>
      </c>
      <c r="R9" s="210" t="s">
        <v>259</v>
      </c>
      <c r="S9" s="209" t="s">
        <v>260</v>
      </c>
    </row>
    <row r="10" spans="2:19" ht="15.4">
      <c r="B10" s="120">
        <v>1984986</v>
      </c>
      <c r="C10" s="120">
        <v>103</v>
      </c>
      <c r="D10" s="122">
        <v>45048.708333333336</v>
      </c>
      <c r="E10" s="113"/>
      <c r="F10" s="113"/>
      <c r="G10" s="113"/>
      <c r="H10" s="118" t="s">
        <v>55</v>
      </c>
      <c r="I10" s="118" t="s">
        <v>64</v>
      </c>
      <c r="J10" s="119" t="s">
        <v>66</v>
      </c>
      <c r="K10" s="113"/>
      <c r="L10" s="87" t="s">
        <v>62</v>
      </c>
      <c r="M10" s="87" t="s">
        <v>63</v>
      </c>
      <c r="N10" s="113"/>
      <c r="O10" s="209" t="s">
        <v>225</v>
      </c>
      <c r="P10" s="210" t="s">
        <v>244</v>
      </c>
      <c r="Q10" s="210" t="s">
        <v>245</v>
      </c>
      <c r="R10" s="210" t="s">
        <v>246</v>
      </c>
      <c r="S10" s="209" t="s">
        <v>261</v>
      </c>
    </row>
    <row r="11" spans="2:19" ht="15.4">
      <c r="B11" s="120">
        <v>1984987</v>
      </c>
      <c r="C11" s="120">
        <v>106</v>
      </c>
      <c r="D11" s="122">
        <v>44988.416666666664</v>
      </c>
      <c r="E11" s="113"/>
      <c r="F11" s="113"/>
      <c r="G11" s="113"/>
      <c r="H11" s="118" t="s">
        <v>72</v>
      </c>
      <c r="I11" s="118" t="s">
        <v>70</v>
      </c>
      <c r="J11" s="119">
        <v>44961</v>
      </c>
      <c r="K11" s="113"/>
      <c r="L11" s="87" t="s">
        <v>84</v>
      </c>
      <c r="M11" s="87" t="s">
        <v>85</v>
      </c>
      <c r="N11" s="113"/>
      <c r="O11" s="209" t="s">
        <v>227</v>
      </c>
      <c r="P11" s="210" t="s">
        <v>244</v>
      </c>
      <c r="Q11" s="210" t="s">
        <v>253</v>
      </c>
      <c r="R11" s="210" t="s">
        <v>262</v>
      </c>
      <c r="S11" s="209" t="s">
        <v>263</v>
      </c>
    </row>
    <row r="12" spans="2:19" ht="15.4">
      <c r="B12" s="120">
        <v>1984988</v>
      </c>
      <c r="C12" s="120">
        <v>107</v>
      </c>
      <c r="D12" s="121">
        <v>45142.125</v>
      </c>
      <c r="E12" s="113"/>
      <c r="F12" s="113"/>
      <c r="G12" s="113"/>
      <c r="H12" s="118" t="s">
        <v>80</v>
      </c>
      <c r="I12" s="118" t="s">
        <v>78</v>
      </c>
      <c r="J12" s="119">
        <v>44959</v>
      </c>
      <c r="K12" s="113"/>
      <c r="L12" s="87" t="s">
        <v>99</v>
      </c>
      <c r="M12" s="87" t="s">
        <v>100</v>
      </c>
      <c r="N12" s="113"/>
      <c r="O12" s="209" t="s">
        <v>229</v>
      </c>
      <c r="P12" s="210" t="s">
        <v>244</v>
      </c>
      <c r="Q12" s="210" t="s">
        <v>264</v>
      </c>
      <c r="R12" s="210" t="s">
        <v>265</v>
      </c>
      <c r="S12" s="209" t="s">
        <v>266</v>
      </c>
    </row>
    <row r="13" spans="2:19" ht="15.4">
      <c r="B13" s="120">
        <v>1984989</v>
      </c>
      <c r="C13" s="120">
        <v>108</v>
      </c>
      <c r="D13" s="122">
        <v>45028.523611111108</v>
      </c>
      <c r="E13" s="113"/>
      <c r="F13" s="113"/>
      <c r="G13" s="113"/>
      <c r="H13" s="118" t="s">
        <v>88</v>
      </c>
      <c r="I13" s="118" t="s">
        <v>86</v>
      </c>
      <c r="J13" s="123">
        <v>44961</v>
      </c>
      <c r="K13" s="113"/>
      <c r="L13" s="87" t="s">
        <v>110</v>
      </c>
      <c r="M13" s="87" t="s">
        <v>111</v>
      </c>
      <c r="N13" s="113"/>
      <c r="O13" s="209" t="s">
        <v>231</v>
      </c>
      <c r="P13" s="210" t="s">
        <v>244</v>
      </c>
      <c r="Q13" s="210" t="s">
        <v>264</v>
      </c>
      <c r="R13" s="210" t="s">
        <v>267</v>
      </c>
      <c r="S13" s="209" t="s">
        <v>268</v>
      </c>
    </row>
    <row r="14" spans="2:19" ht="15.4">
      <c r="B14" s="120">
        <v>1984990</v>
      </c>
      <c r="C14" s="120">
        <v>109</v>
      </c>
      <c r="D14" s="120" t="s">
        <v>98</v>
      </c>
      <c r="E14" s="113"/>
      <c r="F14" s="113"/>
      <c r="G14" s="113"/>
      <c r="H14" s="118" t="s">
        <v>93</v>
      </c>
      <c r="I14" s="118" t="s">
        <v>28</v>
      </c>
      <c r="J14" s="119">
        <v>45264</v>
      </c>
      <c r="K14" s="113"/>
      <c r="L14" s="87" t="s">
        <v>117</v>
      </c>
      <c r="M14" s="87" t="s">
        <v>118</v>
      </c>
      <c r="N14" s="113"/>
      <c r="O14" s="209" t="s">
        <v>233</v>
      </c>
      <c r="P14" s="210" t="s">
        <v>244</v>
      </c>
      <c r="Q14" s="210" t="s">
        <v>264</v>
      </c>
      <c r="R14" s="210" t="s">
        <v>269</v>
      </c>
      <c r="S14" s="209" t="s">
        <v>270</v>
      </c>
    </row>
    <row r="15" spans="2:19" ht="15.4">
      <c r="B15" s="120">
        <v>1984991</v>
      </c>
      <c r="C15" s="120">
        <v>110</v>
      </c>
      <c r="D15" s="120" t="s">
        <v>104</v>
      </c>
      <c r="E15" s="113"/>
      <c r="F15" s="113"/>
      <c r="G15" s="113"/>
      <c r="H15" s="118" t="s">
        <v>46</v>
      </c>
      <c r="I15" s="118" t="s">
        <v>96</v>
      </c>
      <c r="J15" s="119">
        <v>44988</v>
      </c>
      <c r="K15" s="113"/>
      <c r="L15" s="113"/>
      <c r="M15" s="113"/>
      <c r="N15" s="113"/>
      <c r="O15" s="209" t="s">
        <v>235</v>
      </c>
      <c r="P15" s="209" t="s">
        <v>244</v>
      </c>
      <c r="Q15" s="209" t="s">
        <v>245</v>
      </c>
      <c r="R15" s="209" t="s">
        <v>271</v>
      </c>
      <c r="S15" s="209" t="s">
        <v>272</v>
      </c>
    </row>
    <row r="16" spans="2:19" ht="15.4">
      <c r="B16" s="120">
        <v>1984991</v>
      </c>
      <c r="C16" s="120">
        <v>110</v>
      </c>
      <c r="D16" s="122">
        <v>45203.811805555553</v>
      </c>
      <c r="E16" s="113"/>
      <c r="F16" s="113"/>
      <c r="G16" s="113"/>
      <c r="H16" s="118" t="s">
        <v>103</v>
      </c>
      <c r="I16" s="118" t="s">
        <v>37</v>
      </c>
      <c r="J16" s="119">
        <v>45028</v>
      </c>
      <c r="K16" s="113"/>
      <c r="L16" s="113"/>
      <c r="M16" s="113"/>
      <c r="N16" s="113"/>
      <c r="O16" s="209" t="s">
        <v>237</v>
      </c>
      <c r="P16" s="209" t="s">
        <v>244</v>
      </c>
      <c r="Q16" s="209" t="s">
        <v>245</v>
      </c>
      <c r="R16" s="209" t="s">
        <v>273</v>
      </c>
      <c r="S16" s="209" t="s">
        <v>274</v>
      </c>
    </row>
    <row r="17" spans="2:19" ht="15.4">
      <c r="B17" s="120">
        <v>1984992</v>
      </c>
      <c r="C17" s="120">
        <v>111</v>
      </c>
      <c r="D17" s="120" t="s">
        <v>114</v>
      </c>
      <c r="E17" s="113"/>
      <c r="F17" s="113"/>
      <c r="G17" s="113"/>
      <c r="H17" s="118" t="s">
        <v>107</v>
      </c>
      <c r="I17" s="118" t="s">
        <v>105</v>
      </c>
      <c r="J17" s="119">
        <v>45017</v>
      </c>
      <c r="K17" s="113"/>
      <c r="L17" s="315" t="s">
        <v>206</v>
      </c>
      <c r="M17" s="316"/>
      <c r="N17" s="113"/>
      <c r="O17" s="209" t="s">
        <v>239</v>
      </c>
      <c r="P17" s="210" t="s">
        <v>244</v>
      </c>
      <c r="Q17" s="210" t="s">
        <v>253</v>
      </c>
      <c r="R17" s="210" t="s">
        <v>254</v>
      </c>
      <c r="S17" s="209" t="s">
        <v>275</v>
      </c>
    </row>
    <row r="18" spans="2:19" ht="15.4">
      <c r="B18" s="120">
        <v>1984993</v>
      </c>
      <c r="C18" s="120">
        <v>111</v>
      </c>
      <c r="D18" s="120" t="s">
        <v>121</v>
      </c>
      <c r="E18" s="113"/>
      <c r="F18" s="113"/>
      <c r="G18" s="113"/>
      <c r="H18" s="118" t="s">
        <v>112</v>
      </c>
      <c r="I18" s="118" t="s">
        <v>20</v>
      </c>
      <c r="J18" s="119" t="s">
        <v>113</v>
      </c>
      <c r="K18" s="113"/>
      <c r="L18" s="52" t="s">
        <v>277</v>
      </c>
      <c r="M18" s="171" t="s">
        <v>9</v>
      </c>
      <c r="N18" s="113"/>
      <c r="O18" s="214" t="s">
        <v>241</v>
      </c>
      <c r="P18" s="216" t="s">
        <v>244</v>
      </c>
      <c r="Q18" s="216" t="s">
        <v>248</v>
      </c>
      <c r="R18" s="216" t="s">
        <v>251</v>
      </c>
      <c r="S18" s="215" t="s">
        <v>276</v>
      </c>
    </row>
    <row r="19" spans="2:19" ht="15.4">
      <c r="B19" s="120">
        <v>1984994</v>
      </c>
      <c r="C19" s="120">
        <v>111</v>
      </c>
      <c r="D19" s="120" t="s">
        <v>126</v>
      </c>
      <c r="E19" s="113"/>
      <c r="F19" s="113"/>
      <c r="G19" s="113"/>
      <c r="H19" s="118" t="s">
        <v>119</v>
      </c>
      <c r="I19" s="118" t="s">
        <v>70</v>
      </c>
      <c r="J19" s="119" t="s">
        <v>120</v>
      </c>
      <c r="K19" s="113"/>
      <c r="L19" s="87" t="s">
        <v>20</v>
      </c>
      <c r="M19" s="88" t="s">
        <v>21</v>
      </c>
      <c r="N19" s="113"/>
      <c r="O19" s="24"/>
      <c r="P19" s="24"/>
    </row>
    <row r="20" spans="2:19" ht="15.4">
      <c r="B20" s="120">
        <v>1984995</v>
      </c>
      <c r="C20" s="120">
        <v>112</v>
      </c>
      <c r="D20" s="120" t="s">
        <v>131</v>
      </c>
      <c r="E20" s="113"/>
      <c r="F20" s="113"/>
      <c r="G20" s="113"/>
      <c r="H20" s="118" t="s">
        <v>124</v>
      </c>
      <c r="I20" s="118" t="s">
        <v>78</v>
      </c>
      <c r="J20" s="119" t="s">
        <v>125</v>
      </c>
      <c r="K20" s="113"/>
      <c r="L20" s="87" t="s">
        <v>28</v>
      </c>
      <c r="M20" s="87" t="s">
        <v>29</v>
      </c>
      <c r="N20" s="113"/>
      <c r="O20" s="24"/>
      <c r="P20" s="24"/>
    </row>
    <row r="21" spans="2:19" ht="15.4">
      <c r="B21" s="120">
        <v>1984996</v>
      </c>
      <c r="C21" s="120">
        <v>113</v>
      </c>
      <c r="D21" s="120" t="s">
        <v>137</v>
      </c>
      <c r="E21" s="113"/>
      <c r="F21" s="113"/>
      <c r="G21" s="113"/>
      <c r="H21" s="118" t="s">
        <v>129</v>
      </c>
      <c r="I21" s="118" t="s">
        <v>86</v>
      </c>
      <c r="J21" s="119" t="s">
        <v>130</v>
      </c>
      <c r="K21" s="113"/>
      <c r="L21" s="87" t="s">
        <v>37</v>
      </c>
      <c r="M21" s="87" t="s">
        <v>38</v>
      </c>
      <c r="N21" s="113"/>
      <c r="O21" s="24"/>
      <c r="P21" s="24"/>
    </row>
    <row r="22" spans="2:19" ht="15.4">
      <c r="B22" s="120">
        <v>1984997</v>
      </c>
      <c r="C22" s="120">
        <v>114</v>
      </c>
      <c r="D22" s="120" t="s">
        <v>144</v>
      </c>
      <c r="E22" s="113"/>
      <c r="F22" s="113"/>
      <c r="G22" s="113"/>
      <c r="H22" s="118" t="s">
        <v>133</v>
      </c>
      <c r="I22" s="118" t="s">
        <v>20</v>
      </c>
      <c r="J22" s="119" t="s">
        <v>130</v>
      </c>
      <c r="K22" s="113"/>
      <c r="L22" s="87" t="s">
        <v>64</v>
      </c>
      <c r="M22" s="87" t="s">
        <v>65</v>
      </c>
      <c r="N22" s="113"/>
      <c r="O22" s="24"/>
      <c r="P22" s="24"/>
    </row>
    <row r="23" spans="2:19" ht="15.4">
      <c r="B23" s="120">
        <v>1984998</v>
      </c>
      <c r="C23" s="120">
        <v>114</v>
      </c>
      <c r="D23" s="120" t="s">
        <v>149</v>
      </c>
      <c r="E23" s="113"/>
      <c r="F23" s="113"/>
      <c r="G23" s="113"/>
      <c r="H23" s="118" t="s">
        <v>136</v>
      </c>
      <c r="I23" s="118" t="s">
        <v>37</v>
      </c>
      <c r="J23" s="119">
        <v>45056</v>
      </c>
      <c r="K23" s="113"/>
      <c r="L23" s="87" t="s">
        <v>78</v>
      </c>
      <c r="M23" s="87" t="s">
        <v>79</v>
      </c>
      <c r="N23" s="113"/>
      <c r="O23" s="24"/>
      <c r="P23" s="24"/>
    </row>
    <row r="24" spans="2:19" ht="15.4">
      <c r="B24" s="120">
        <v>1984999</v>
      </c>
      <c r="C24" s="120">
        <v>115</v>
      </c>
      <c r="D24" s="120" t="s">
        <v>154</v>
      </c>
      <c r="E24" s="113"/>
      <c r="F24" s="113"/>
      <c r="G24" s="113"/>
      <c r="H24" s="118" t="s">
        <v>142</v>
      </c>
      <c r="I24" s="118" t="s">
        <v>140</v>
      </c>
      <c r="J24" s="119" t="s">
        <v>143</v>
      </c>
      <c r="K24" s="113"/>
      <c r="L24" s="87" t="s">
        <v>70</v>
      </c>
      <c r="M24" s="87" t="s">
        <v>71</v>
      </c>
      <c r="N24" s="113"/>
      <c r="O24" s="24"/>
      <c r="P24" s="24"/>
    </row>
    <row r="25" spans="2:19" ht="15.4">
      <c r="B25" s="120">
        <v>1985000</v>
      </c>
      <c r="C25" s="120">
        <v>116</v>
      </c>
      <c r="D25" s="120" t="s">
        <v>159</v>
      </c>
      <c r="E25" s="113"/>
      <c r="F25" s="113"/>
      <c r="G25" s="113"/>
      <c r="H25" s="118" t="s">
        <v>147</v>
      </c>
      <c r="I25" s="118" t="s">
        <v>28</v>
      </c>
      <c r="J25" s="119" t="s">
        <v>148</v>
      </c>
      <c r="K25" s="113"/>
      <c r="L25" s="87" t="s">
        <v>140</v>
      </c>
      <c r="M25" s="87" t="s">
        <v>141</v>
      </c>
      <c r="N25" s="113"/>
      <c r="O25" s="24"/>
      <c r="P25" s="24"/>
    </row>
    <row r="26" spans="2:19" ht="15.4">
      <c r="B26" s="120">
        <v>1985001</v>
      </c>
      <c r="C26" s="120">
        <v>116</v>
      </c>
      <c r="D26" s="122">
        <v>44991.720138888886</v>
      </c>
      <c r="E26" s="113"/>
      <c r="F26" s="113"/>
      <c r="G26" s="113"/>
      <c r="H26" s="118" t="s">
        <v>152</v>
      </c>
      <c r="I26" s="118" t="s">
        <v>28</v>
      </c>
      <c r="J26" s="119" t="s">
        <v>153</v>
      </c>
      <c r="K26" s="113"/>
      <c r="L26" s="87" t="s">
        <v>86</v>
      </c>
      <c r="M26" s="87" t="s">
        <v>87</v>
      </c>
      <c r="N26" s="113"/>
      <c r="O26" s="24"/>
      <c r="P26" s="24"/>
    </row>
    <row r="27" spans="2:19" ht="15.4">
      <c r="B27" s="120">
        <v>1985002</v>
      </c>
      <c r="C27" s="120">
        <v>117</v>
      </c>
      <c r="D27" s="122">
        <v>45083.779166666667</v>
      </c>
      <c r="E27" s="113"/>
      <c r="F27" s="113"/>
      <c r="G27" s="113"/>
      <c r="H27" s="118" t="s">
        <v>158</v>
      </c>
      <c r="I27" s="118" t="s">
        <v>37</v>
      </c>
      <c r="J27" s="119" t="s">
        <v>148</v>
      </c>
      <c r="K27" s="113"/>
      <c r="L27" s="87" t="s">
        <v>96</v>
      </c>
      <c r="M27" s="87" t="s">
        <v>97</v>
      </c>
      <c r="N27" s="113"/>
      <c r="O27" s="24"/>
      <c r="P27" s="24"/>
    </row>
    <row r="28" spans="2:19" ht="15.4">
      <c r="B28" s="120">
        <v>1985003</v>
      </c>
      <c r="C28" s="120">
        <v>117</v>
      </c>
      <c r="D28" s="120" t="s">
        <v>173</v>
      </c>
      <c r="E28" s="113"/>
      <c r="F28" s="113"/>
      <c r="G28" s="113"/>
      <c r="H28" s="118" t="s">
        <v>162</v>
      </c>
      <c r="I28" s="118" t="s">
        <v>160</v>
      </c>
      <c r="J28" s="119" t="s">
        <v>148</v>
      </c>
      <c r="K28" s="113"/>
      <c r="L28" s="87" t="s">
        <v>46</v>
      </c>
      <c r="M28" s="87" t="s">
        <v>47</v>
      </c>
      <c r="N28" s="113"/>
      <c r="O28" s="24"/>
      <c r="P28" s="24"/>
    </row>
    <row r="29" spans="2:19" ht="15.4">
      <c r="B29" s="113"/>
      <c r="C29" s="113"/>
      <c r="D29" s="113"/>
      <c r="E29" s="113"/>
      <c r="F29" s="113"/>
      <c r="G29" s="113"/>
      <c r="H29" s="118" t="s">
        <v>165</v>
      </c>
      <c r="I29" s="118" t="s">
        <v>64</v>
      </c>
      <c r="J29" s="123" t="s">
        <v>166</v>
      </c>
      <c r="K29" s="113"/>
      <c r="L29" s="87" t="s">
        <v>73</v>
      </c>
      <c r="M29" s="87" t="s">
        <v>74</v>
      </c>
      <c r="N29" s="113"/>
      <c r="O29" s="24"/>
      <c r="P29" s="24"/>
    </row>
    <row r="30" spans="2:19" ht="15.4">
      <c r="B30" s="319" t="s">
        <v>197</v>
      </c>
      <c r="C30" s="319"/>
      <c r="D30" s="319"/>
      <c r="E30" s="319"/>
      <c r="F30" s="319"/>
      <c r="G30" s="113"/>
      <c r="H30" s="118" t="s">
        <v>169</v>
      </c>
      <c r="I30" s="118" t="s">
        <v>86</v>
      </c>
      <c r="J30" s="123">
        <v>45078</v>
      </c>
      <c r="K30" s="113"/>
      <c r="L30" s="87" t="s">
        <v>105</v>
      </c>
      <c r="M30" s="87" t="s">
        <v>106</v>
      </c>
      <c r="N30" s="113"/>
      <c r="O30" s="24"/>
      <c r="P30" s="24"/>
    </row>
    <row r="31" spans="2:19" ht="15.4">
      <c r="B31" s="126" t="s">
        <v>198</v>
      </c>
      <c r="C31" s="126" t="s">
        <v>199</v>
      </c>
      <c r="D31" s="126" t="s">
        <v>200</v>
      </c>
      <c r="E31" s="127" t="s">
        <v>14</v>
      </c>
      <c r="F31" s="127" t="s">
        <v>15</v>
      </c>
      <c r="G31" s="113"/>
      <c r="H31" s="118" t="s">
        <v>51</v>
      </c>
      <c r="I31" s="118" t="s">
        <v>46</v>
      </c>
      <c r="J31" s="123">
        <v>45078</v>
      </c>
      <c r="K31" s="113"/>
      <c r="L31" s="87" t="s">
        <v>160</v>
      </c>
      <c r="M31" s="87" t="s">
        <v>161</v>
      </c>
      <c r="N31" s="113"/>
      <c r="O31" s="24"/>
      <c r="P31" s="24"/>
    </row>
    <row r="32" spans="2:19" ht="15.4">
      <c r="B32" s="128">
        <v>1984981</v>
      </c>
      <c r="C32" s="128" t="s">
        <v>18</v>
      </c>
      <c r="D32" s="128" t="s">
        <v>22</v>
      </c>
      <c r="E32" s="129" t="s">
        <v>24</v>
      </c>
      <c r="F32" s="128" t="s">
        <v>25</v>
      </c>
      <c r="G32" s="113"/>
      <c r="H32" s="118" t="s">
        <v>172</v>
      </c>
      <c r="I32" s="118" t="s">
        <v>20</v>
      </c>
      <c r="J32" s="130">
        <v>45144</v>
      </c>
      <c r="K32" s="113"/>
      <c r="L32" s="113"/>
      <c r="M32" s="113"/>
      <c r="N32" s="113"/>
      <c r="O32" s="113"/>
      <c r="P32" s="113"/>
    </row>
    <row r="33" spans="2:21" ht="15.4">
      <c r="B33" s="128">
        <v>1984981</v>
      </c>
      <c r="C33" s="128" t="s">
        <v>26</v>
      </c>
      <c r="D33" s="128" t="s">
        <v>30</v>
      </c>
      <c r="E33" s="129" t="s">
        <v>32</v>
      </c>
      <c r="F33" s="128" t="s">
        <v>25</v>
      </c>
      <c r="G33" s="113"/>
      <c r="H33" s="113"/>
      <c r="I33" s="113"/>
      <c r="J33" s="113"/>
      <c r="K33" s="113"/>
      <c r="L33" s="113"/>
      <c r="M33" s="113"/>
      <c r="N33" s="113"/>
      <c r="O33" s="113"/>
      <c r="P33" s="113"/>
    </row>
    <row r="34" spans="2:21" ht="15.4">
      <c r="B34" s="128">
        <v>1984982</v>
      </c>
      <c r="C34" s="128" t="s">
        <v>35</v>
      </c>
      <c r="D34" s="128" t="s">
        <v>39</v>
      </c>
      <c r="E34" s="129">
        <v>300000</v>
      </c>
      <c r="F34" s="128" t="s">
        <v>25</v>
      </c>
      <c r="G34" s="113"/>
      <c r="H34" s="320" t="s">
        <v>201</v>
      </c>
      <c r="I34" s="320"/>
      <c r="J34" s="320"/>
      <c r="K34" s="113"/>
      <c r="L34" s="403" t="s">
        <v>207</v>
      </c>
      <c r="M34" s="403"/>
      <c r="N34" s="403"/>
      <c r="O34" s="403"/>
      <c r="P34" s="403"/>
      <c r="Q34" s="403"/>
      <c r="R34" s="112"/>
      <c r="S34" s="112"/>
      <c r="T34" s="112"/>
      <c r="U34" s="112"/>
    </row>
    <row r="35" spans="2:21" ht="15.4">
      <c r="B35" s="128">
        <v>1984983</v>
      </c>
      <c r="C35" s="128" t="s">
        <v>44</v>
      </c>
      <c r="D35" s="128" t="s">
        <v>48</v>
      </c>
      <c r="E35" s="129">
        <v>0</v>
      </c>
      <c r="F35" s="128" t="s">
        <v>50</v>
      </c>
      <c r="G35" s="113"/>
      <c r="H35" s="114" t="s">
        <v>200</v>
      </c>
      <c r="I35" s="114" t="s">
        <v>199</v>
      </c>
      <c r="J35" s="131" t="s">
        <v>12</v>
      </c>
      <c r="K35" s="113"/>
      <c r="L35" s="234" t="s">
        <v>278</v>
      </c>
      <c r="M35" s="212" t="s">
        <v>3</v>
      </c>
      <c r="N35" s="212" t="s">
        <v>4</v>
      </c>
      <c r="O35" s="212" t="s">
        <v>5</v>
      </c>
      <c r="P35" s="212" t="s">
        <v>174</v>
      </c>
      <c r="Q35" s="233" t="s">
        <v>282</v>
      </c>
    </row>
    <row r="36" spans="2:21" ht="15.4">
      <c r="B36" s="128">
        <v>1984983</v>
      </c>
      <c r="C36" s="128" t="s">
        <v>44</v>
      </c>
      <c r="D36" s="128" t="s">
        <v>51</v>
      </c>
      <c r="E36" s="129">
        <v>16500</v>
      </c>
      <c r="F36" s="128" t="s">
        <v>25</v>
      </c>
      <c r="G36" s="113"/>
      <c r="H36" s="132" t="s">
        <v>22</v>
      </c>
      <c r="I36" s="132" t="s">
        <v>18</v>
      </c>
      <c r="J36" s="133" t="s">
        <v>23</v>
      </c>
      <c r="K36" s="113"/>
      <c r="L36" s="45">
        <v>101</v>
      </c>
      <c r="M36" s="45" t="s">
        <v>16</v>
      </c>
      <c r="N36" s="80" t="s">
        <v>175</v>
      </c>
      <c r="O36" s="45" t="s">
        <v>17</v>
      </c>
      <c r="P36" s="79">
        <v>1062539478</v>
      </c>
      <c r="Q36" s="200" t="s">
        <v>213</v>
      </c>
    </row>
    <row r="37" spans="2:21" ht="15.4">
      <c r="B37" s="128">
        <v>1984984</v>
      </c>
      <c r="C37" s="128" t="s">
        <v>55</v>
      </c>
      <c r="D37" s="128" t="s">
        <v>57</v>
      </c>
      <c r="E37" s="129">
        <v>2263000</v>
      </c>
      <c r="F37" s="128" t="s">
        <v>25</v>
      </c>
      <c r="G37" s="113"/>
      <c r="H37" s="132" t="s">
        <v>30</v>
      </c>
      <c r="I37" s="132" t="s">
        <v>26</v>
      </c>
      <c r="J37" s="133" t="s">
        <v>31</v>
      </c>
      <c r="K37" s="113"/>
      <c r="L37" s="45">
        <v>102</v>
      </c>
      <c r="M37" s="79" t="s">
        <v>42</v>
      </c>
      <c r="N37" s="80" t="s">
        <v>176</v>
      </c>
      <c r="O37" s="45" t="s">
        <v>43</v>
      </c>
      <c r="P37" s="79">
        <v>5487102936</v>
      </c>
      <c r="Q37" s="200" t="s">
        <v>215</v>
      </c>
    </row>
    <row r="38" spans="2:21" ht="15.4">
      <c r="B38" s="128">
        <v>1984985</v>
      </c>
      <c r="C38" s="128" t="s">
        <v>62</v>
      </c>
      <c r="D38" s="128" t="s">
        <v>55</v>
      </c>
      <c r="E38" s="129">
        <v>0</v>
      </c>
      <c r="F38" s="128" t="s">
        <v>50</v>
      </c>
      <c r="G38" s="113"/>
      <c r="H38" s="132" t="s">
        <v>39</v>
      </c>
      <c r="I38" s="132" t="s">
        <v>35</v>
      </c>
      <c r="J38" s="133">
        <v>1000000</v>
      </c>
      <c r="K38" s="113"/>
      <c r="L38" s="45">
        <v>103</v>
      </c>
      <c r="M38" s="79" t="s">
        <v>53</v>
      </c>
      <c r="N38" s="80" t="s">
        <v>177</v>
      </c>
      <c r="O38" s="45" t="s">
        <v>54</v>
      </c>
      <c r="P38" s="79">
        <v>3216549870</v>
      </c>
      <c r="Q38" s="200" t="s">
        <v>217</v>
      </c>
    </row>
    <row r="39" spans="2:21" ht="15.4">
      <c r="B39" s="128">
        <v>1984986</v>
      </c>
      <c r="C39" s="128" t="s">
        <v>18</v>
      </c>
      <c r="D39" s="128" t="s">
        <v>72</v>
      </c>
      <c r="E39" s="129">
        <v>72540</v>
      </c>
      <c r="F39" s="128" t="s">
        <v>25</v>
      </c>
      <c r="G39" s="113"/>
      <c r="H39" s="132" t="s">
        <v>48</v>
      </c>
      <c r="I39" s="132" t="s">
        <v>44</v>
      </c>
      <c r="J39" s="133">
        <v>70000</v>
      </c>
      <c r="K39" s="113"/>
      <c r="L39" s="45">
        <v>106</v>
      </c>
      <c r="M39" s="79" t="s">
        <v>76</v>
      </c>
      <c r="N39" s="80" t="s">
        <v>178</v>
      </c>
      <c r="O39" s="45" t="s">
        <v>77</v>
      </c>
      <c r="P39" s="79">
        <v>4657890321</v>
      </c>
      <c r="Q39" s="200" t="s">
        <v>219</v>
      </c>
    </row>
    <row r="40" spans="2:21" ht="15.4">
      <c r="B40" s="128">
        <v>1984986</v>
      </c>
      <c r="C40" s="128" t="s">
        <v>44</v>
      </c>
      <c r="D40" s="128" t="s">
        <v>72</v>
      </c>
      <c r="E40" s="129">
        <v>0</v>
      </c>
      <c r="F40" s="128" t="s">
        <v>50</v>
      </c>
      <c r="G40" s="113"/>
      <c r="H40" s="132" t="s">
        <v>51</v>
      </c>
      <c r="I40" s="132" t="s">
        <v>44</v>
      </c>
      <c r="J40" s="133">
        <v>55000</v>
      </c>
      <c r="K40" s="113"/>
      <c r="L40" s="45">
        <v>107</v>
      </c>
      <c r="M40" s="79" t="s">
        <v>82</v>
      </c>
      <c r="N40" s="80" t="s">
        <v>179</v>
      </c>
      <c r="O40" s="45" t="s">
        <v>83</v>
      </c>
      <c r="P40" s="79">
        <v>2389041567</v>
      </c>
      <c r="Q40" s="200" t="s">
        <v>221</v>
      </c>
    </row>
    <row r="41" spans="2:21" ht="15.4">
      <c r="B41" s="128">
        <v>1984987</v>
      </c>
      <c r="C41" s="128" t="s">
        <v>35</v>
      </c>
      <c r="D41" s="128" t="s">
        <v>80</v>
      </c>
      <c r="E41" s="129">
        <v>155000</v>
      </c>
      <c r="F41" s="128" t="s">
        <v>25</v>
      </c>
      <c r="G41" s="113"/>
      <c r="H41" s="132" t="s">
        <v>57</v>
      </c>
      <c r="I41" s="132" t="s">
        <v>55</v>
      </c>
      <c r="J41" s="133">
        <v>7300000</v>
      </c>
      <c r="K41" s="113"/>
      <c r="L41" s="45">
        <v>108</v>
      </c>
      <c r="M41" s="79" t="s">
        <v>89</v>
      </c>
      <c r="N41" s="80" t="s">
        <v>180</v>
      </c>
      <c r="O41" s="45" t="s">
        <v>90</v>
      </c>
      <c r="P41" s="79">
        <v>6741298305</v>
      </c>
      <c r="Q41" s="200" t="s">
        <v>223</v>
      </c>
    </row>
    <row r="42" spans="2:21" ht="15.4">
      <c r="B42" s="128">
        <v>1984987</v>
      </c>
      <c r="C42" s="128" t="s">
        <v>44</v>
      </c>
      <c r="D42" s="128" t="s">
        <v>80</v>
      </c>
      <c r="E42" s="129">
        <v>93000</v>
      </c>
      <c r="F42" s="128" t="s">
        <v>25</v>
      </c>
      <c r="G42" s="113"/>
      <c r="H42" s="132" t="s">
        <v>55</v>
      </c>
      <c r="I42" s="132" t="s">
        <v>62</v>
      </c>
      <c r="J42" s="133">
        <v>432500</v>
      </c>
      <c r="K42" s="113"/>
      <c r="L42" s="45">
        <v>109</v>
      </c>
      <c r="M42" s="79" t="s">
        <v>94</v>
      </c>
      <c r="N42" s="80" t="s">
        <v>181</v>
      </c>
      <c r="O42" s="45" t="s">
        <v>95</v>
      </c>
      <c r="P42" s="79">
        <v>5426701983</v>
      </c>
      <c r="Q42" s="200" t="s">
        <v>225</v>
      </c>
    </row>
    <row r="43" spans="2:21" ht="15.4">
      <c r="B43" s="128">
        <v>1984988</v>
      </c>
      <c r="C43" s="128" t="s">
        <v>84</v>
      </c>
      <c r="D43" s="128" t="s">
        <v>88</v>
      </c>
      <c r="E43" s="129">
        <v>8199999.9999999991</v>
      </c>
      <c r="F43" s="128" t="s">
        <v>25</v>
      </c>
      <c r="G43" s="113"/>
      <c r="H43" s="132" t="s">
        <v>72</v>
      </c>
      <c r="I43" s="132" t="s">
        <v>18</v>
      </c>
      <c r="J43" s="133">
        <v>234000</v>
      </c>
      <c r="K43" s="113"/>
      <c r="L43" s="45">
        <v>110</v>
      </c>
      <c r="M43" s="79" t="s">
        <v>101</v>
      </c>
      <c r="N43" s="80" t="s">
        <v>182</v>
      </c>
      <c r="O43" s="45" t="s">
        <v>102</v>
      </c>
      <c r="P43" s="79">
        <v>6890142573</v>
      </c>
      <c r="Q43" s="200" t="s">
        <v>227</v>
      </c>
    </row>
    <row r="44" spans="2:21" ht="15.4">
      <c r="B44" s="128">
        <v>1984989</v>
      </c>
      <c r="C44" s="128" t="s">
        <v>91</v>
      </c>
      <c r="D44" s="128" t="s">
        <v>93</v>
      </c>
      <c r="E44" s="129">
        <v>0</v>
      </c>
      <c r="F44" s="128" t="s">
        <v>50</v>
      </c>
      <c r="G44" s="113"/>
      <c r="H44" s="132" t="s">
        <v>72</v>
      </c>
      <c r="I44" s="132" t="s">
        <v>44</v>
      </c>
      <c r="J44" s="133">
        <v>100000</v>
      </c>
      <c r="K44" s="113"/>
      <c r="L44" s="45">
        <v>111</v>
      </c>
      <c r="M44" s="79" t="s">
        <v>108</v>
      </c>
      <c r="N44" s="80" t="s">
        <v>183</v>
      </c>
      <c r="O44" s="45" t="s">
        <v>109</v>
      </c>
      <c r="P44" s="79">
        <v>4738251690</v>
      </c>
      <c r="Q44" s="200" t="s">
        <v>229</v>
      </c>
    </row>
    <row r="45" spans="2:21" ht="15.4">
      <c r="B45" s="128">
        <v>1984990</v>
      </c>
      <c r="C45" s="128" t="s">
        <v>55</v>
      </c>
      <c r="D45" s="128" t="s">
        <v>46</v>
      </c>
      <c r="E45" s="129">
        <v>2049999.9999999998</v>
      </c>
      <c r="F45" s="128" t="s">
        <v>25</v>
      </c>
      <c r="G45" s="113"/>
      <c r="H45" s="132" t="s">
        <v>80</v>
      </c>
      <c r="I45" s="132" t="s">
        <v>35</v>
      </c>
      <c r="J45" s="133">
        <v>500000</v>
      </c>
      <c r="K45" s="113"/>
      <c r="L45" s="45">
        <v>112</v>
      </c>
      <c r="M45" s="79" t="s">
        <v>127</v>
      </c>
      <c r="N45" s="80" t="s">
        <v>184</v>
      </c>
      <c r="O45" s="45" t="s">
        <v>128</v>
      </c>
      <c r="P45" s="79">
        <v>5973618204</v>
      </c>
      <c r="Q45" s="200" t="s">
        <v>231</v>
      </c>
    </row>
    <row r="46" spans="2:21" ht="15.4">
      <c r="B46" s="128">
        <v>1984990</v>
      </c>
      <c r="C46" s="128" t="s">
        <v>99</v>
      </c>
      <c r="D46" s="128" t="s">
        <v>46</v>
      </c>
      <c r="E46" s="129">
        <v>615000</v>
      </c>
      <c r="F46" s="128" t="s">
        <v>25</v>
      </c>
      <c r="G46" s="113"/>
      <c r="H46" s="132" t="s">
        <v>80</v>
      </c>
      <c r="I46" s="132" t="s">
        <v>44</v>
      </c>
      <c r="J46" s="133">
        <v>300000</v>
      </c>
      <c r="K46" s="113"/>
      <c r="L46" s="45">
        <v>113</v>
      </c>
      <c r="M46" s="79" t="s">
        <v>134</v>
      </c>
      <c r="N46" s="80" t="s">
        <v>183</v>
      </c>
      <c r="O46" s="45" t="s">
        <v>135</v>
      </c>
      <c r="P46" s="79">
        <v>1245897063</v>
      </c>
      <c r="Q46" s="200" t="s">
        <v>233</v>
      </c>
    </row>
    <row r="47" spans="2:21" ht="15.4">
      <c r="B47" s="128">
        <v>1984991</v>
      </c>
      <c r="C47" s="128" t="s">
        <v>62</v>
      </c>
      <c r="D47" s="128" t="s">
        <v>103</v>
      </c>
      <c r="E47" s="129">
        <v>128000</v>
      </c>
      <c r="F47" s="128" t="s">
        <v>25</v>
      </c>
      <c r="G47" s="113"/>
      <c r="H47" s="132" t="s">
        <v>88</v>
      </c>
      <c r="I47" s="132" t="s">
        <v>84</v>
      </c>
      <c r="J47" s="133">
        <v>20000000</v>
      </c>
      <c r="K47" s="113"/>
      <c r="L47" s="45">
        <v>114</v>
      </c>
      <c r="M47" s="79" t="s">
        <v>138</v>
      </c>
      <c r="N47" s="80" t="s">
        <v>185</v>
      </c>
      <c r="O47" s="45" t="s">
        <v>139</v>
      </c>
      <c r="P47" s="79">
        <v>7658902143</v>
      </c>
      <c r="Q47" s="200" t="s">
        <v>235</v>
      </c>
    </row>
    <row r="48" spans="2:21" ht="15.4">
      <c r="B48" s="128">
        <v>1984991</v>
      </c>
      <c r="C48" s="128" t="s">
        <v>44</v>
      </c>
      <c r="D48" s="128" t="s">
        <v>107</v>
      </c>
      <c r="E48" s="129">
        <v>48000</v>
      </c>
      <c r="F48" s="128" t="s">
        <v>25</v>
      </c>
      <c r="G48" s="113"/>
      <c r="H48" s="132" t="s">
        <v>93</v>
      </c>
      <c r="I48" s="132" t="s">
        <v>91</v>
      </c>
      <c r="J48" s="133">
        <v>1000000</v>
      </c>
      <c r="K48" s="113"/>
      <c r="L48" s="45">
        <v>115</v>
      </c>
      <c r="M48" s="79" t="s">
        <v>150</v>
      </c>
      <c r="N48" s="80" t="s">
        <v>186</v>
      </c>
      <c r="O48" s="45" t="s">
        <v>151</v>
      </c>
      <c r="P48" s="79">
        <v>9845623107</v>
      </c>
      <c r="Q48" s="200" t="s">
        <v>237</v>
      </c>
    </row>
    <row r="49" spans="2:17" ht="15.4">
      <c r="B49" s="128">
        <v>1984992</v>
      </c>
      <c r="C49" s="128" t="s">
        <v>110</v>
      </c>
      <c r="D49" s="128" t="s">
        <v>112</v>
      </c>
      <c r="E49" s="129">
        <v>1298600</v>
      </c>
      <c r="F49" s="128" t="s">
        <v>25</v>
      </c>
      <c r="G49" s="113"/>
      <c r="H49" s="132" t="s">
        <v>46</v>
      </c>
      <c r="I49" s="132" t="s">
        <v>55</v>
      </c>
      <c r="J49" s="133">
        <v>5000000</v>
      </c>
      <c r="K49" s="113"/>
      <c r="L49" s="45">
        <v>116</v>
      </c>
      <c r="M49" s="79" t="s">
        <v>156</v>
      </c>
      <c r="N49" s="80" t="s">
        <v>187</v>
      </c>
      <c r="O49" s="45" t="s">
        <v>157</v>
      </c>
      <c r="P49" s="79">
        <v>7265048193</v>
      </c>
      <c r="Q49" s="200" t="s">
        <v>239</v>
      </c>
    </row>
    <row r="50" spans="2:17" ht="15.4">
      <c r="B50" s="128">
        <v>1984993</v>
      </c>
      <c r="C50" s="128" t="s">
        <v>117</v>
      </c>
      <c r="D50" s="128" t="s">
        <v>119</v>
      </c>
      <c r="E50" s="129">
        <v>984700</v>
      </c>
      <c r="F50" s="128" t="s">
        <v>25</v>
      </c>
      <c r="G50" s="113"/>
      <c r="H50" s="132" t="s">
        <v>46</v>
      </c>
      <c r="I50" s="132" t="s">
        <v>99</v>
      </c>
      <c r="J50" s="133">
        <v>1500000</v>
      </c>
      <c r="K50" s="113"/>
      <c r="L50" s="45">
        <v>117</v>
      </c>
      <c r="M50" s="79" t="s">
        <v>167</v>
      </c>
      <c r="N50" s="80" t="s">
        <v>188</v>
      </c>
      <c r="O50" s="45" t="s">
        <v>168</v>
      </c>
      <c r="P50" s="79">
        <v>5729368014</v>
      </c>
      <c r="Q50" s="200" t="s">
        <v>241</v>
      </c>
    </row>
    <row r="51" spans="2:17" ht="15.4">
      <c r="B51" s="128">
        <v>1984994</v>
      </c>
      <c r="C51" s="128" t="s">
        <v>35</v>
      </c>
      <c r="D51" s="128" t="s">
        <v>124</v>
      </c>
      <c r="E51" s="129">
        <v>528900</v>
      </c>
      <c r="F51" s="128" t="s">
        <v>25</v>
      </c>
      <c r="G51" s="113"/>
      <c r="H51" s="132" t="s">
        <v>103</v>
      </c>
      <c r="I51" s="132" t="s">
        <v>62</v>
      </c>
      <c r="J51" s="133">
        <v>320000</v>
      </c>
      <c r="K51" s="113"/>
      <c r="L51" s="113"/>
      <c r="M51" s="113"/>
      <c r="N51" s="113"/>
      <c r="O51" s="113"/>
    </row>
    <row r="52" spans="2:17" ht="15.4">
      <c r="B52" s="128">
        <v>1984995</v>
      </c>
      <c r="C52" s="128" t="s">
        <v>62</v>
      </c>
      <c r="D52" s="128" t="s">
        <v>129</v>
      </c>
      <c r="E52" s="129">
        <v>98900</v>
      </c>
      <c r="F52" s="128" t="s">
        <v>25</v>
      </c>
      <c r="G52" s="113"/>
      <c r="H52" s="132" t="s">
        <v>107</v>
      </c>
      <c r="I52" s="132" t="s">
        <v>44</v>
      </c>
      <c r="J52" s="133">
        <v>120000</v>
      </c>
      <c r="K52" s="113"/>
      <c r="L52" s="113"/>
      <c r="M52" s="113"/>
      <c r="N52" s="113"/>
      <c r="O52" s="113"/>
    </row>
    <row r="53" spans="2:17" ht="15.4">
      <c r="B53" s="128">
        <v>1984995</v>
      </c>
      <c r="C53" s="128" t="s">
        <v>91</v>
      </c>
      <c r="D53" s="128" t="s">
        <v>133</v>
      </c>
      <c r="E53" s="129">
        <v>137600</v>
      </c>
      <c r="F53" s="128" t="s">
        <v>25</v>
      </c>
      <c r="G53" s="113"/>
      <c r="H53" s="132" t="s">
        <v>112</v>
      </c>
      <c r="I53" s="132" t="s">
        <v>110</v>
      </c>
      <c r="J53" s="133">
        <v>3020000</v>
      </c>
      <c r="K53" s="113"/>
      <c r="N53" s="113"/>
      <c r="O53" s="137"/>
      <c r="P53" s="137"/>
    </row>
    <row r="54" spans="2:17" ht="15.4">
      <c r="B54" s="128">
        <v>1984996</v>
      </c>
      <c r="C54" s="128" t="s">
        <v>55</v>
      </c>
      <c r="D54" s="128" t="s">
        <v>136</v>
      </c>
      <c r="E54" s="129">
        <v>1818900</v>
      </c>
      <c r="F54" s="128" t="s">
        <v>25</v>
      </c>
      <c r="G54" s="113"/>
      <c r="H54" s="132" t="s">
        <v>119</v>
      </c>
      <c r="I54" s="132" t="s">
        <v>117</v>
      </c>
      <c r="J54" s="133">
        <v>2290000</v>
      </c>
      <c r="K54" s="113"/>
      <c r="L54" s="113"/>
      <c r="M54" s="113"/>
      <c r="N54" s="113"/>
      <c r="O54" s="113"/>
    </row>
    <row r="55" spans="2:17" ht="15.4">
      <c r="B55" s="128">
        <v>1984997</v>
      </c>
      <c r="C55" s="128" t="s">
        <v>84</v>
      </c>
      <c r="D55" s="128" t="s">
        <v>142</v>
      </c>
      <c r="E55" s="129">
        <v>10560000</v>
      </c>
      <c r="F55" s="128" t="s">
        <v>25</v>
      </c>
      <c r="G55" s="113"/>
      <c r="H55" s="132" t="s">
        <v>124</v>
      </c>
      <c r="I55" s="132" t="s">
        <v>35</v>
      </c>
      <c r="J55" s="133">
        <v>1230000</v>
      </c>
      <c r="K55" s="113"/>
      <c r="L55" s="113"/>
      <c r="M55" s="113"/>
      <c r="N55" s="113"/>
      <c r="O55" s="113"/>
    </row>
    <row r="56" spans="2:17" ht="15.4">
      <c r="B56" s="128">
        <v>1984998</v>
      </c>
      <c r="C56" s="128" t="s">
        <v>18</v>
      </c>
      <c r="D56" s="128" t="s">
        <v>147</v>
      </c>
      <c r="E56" s="129">
        <v>0</v>
      </c>
      <c r="F56" s="128" t="s">
        <v>50</v>
      </c>
      <c r="G56" s="113"/>
      <c r="H56" s="132" t="s">
        <v>129</v>
      </c>
      <c r="I56" s="132" t="s">
        <v>62</v>
      </c>
      <c r="J56" s="133">
        <v>230000</v>
      </c>
      <c r="K56" s="113"/>
      <c r="L56" s="113"/>
      <c r="M56" s="113"/>
      <c r="N56" s="113"/>
      <c r="O56" s="113"/>
    </row>
    <row r="57" spans="2:17" ht="15.4">
      <c r="B57" s="128">
        <v>1984999</v>
      </c>
      <c r="C57" s="128" t="s">
        <v>117</v>
      </c>
      <c r="D57" s="128" t="s">
        <v>152</v>
      </c>
      <c r="E57" s="129">
        <v>0</v>
      </c>
      <c r="F57" s="128" t="s">
        <v>50</v>
      </c>
      <c r="G57" s="113"/>
      <c r="H57" s="132" t="s">
        <v>133</v>
      </c>
      <c r="I57" s="132" t="s">
        <v>91</v>
      </c>
      <c r="J57" s="133">
        <v>320000</v>
      </c>
      <c r="K57" s="113"/>
      <c r="L57" s="113"/>
      <c r="M57" s="113"/>
      <c r="N57" s="113"/>
      <c r="O57" s="113"/>
    </row>
    <row r="58" spans="2:17" ht="15.4">
      <c r="B58" s="128">
        <v>1984999</v>
      </c>
      <c r="C58" s="128" t="s">
        <v>35</v>
      </c>
      <c r="D58" s="128" t="s">
        <v>152</v>
      </c>
      <c r="E58" s="129">
        <v>111870</v>
      </c>
      <c r="F58" s="128" t="s">
        <v>25</v>
      </c>
      <c r="G58" s="113"/>
      <c r="H58" s="132" t="s">
        <v>136</v>
      </c>
      <c r="I58" s="132" t="s">
        <v>55</v>
      </c>
      <c r="J58" s="133">
        <v>4230000</v>
      </c>
      <c r="K58" s="113"/>
      <c r="L58" s="113"/>
      <c r="M58" s="113"/>
      <c r="N58" s="113"/>
      <c r="O58" s="113"/>
    </row>
    <row r="59" spans="2:17" ht="15.4">
      <c r="B59" s="128">
        <v>1985000</v>
      </c>
      <c r="C59" s="128" t="s">
        <v>55</v>
      </c>
      <c r="D59" s="128" t="s">
        <v>158</v>
      </c>
      <c r="E59" s="129">
        <v>3542264</v>
      </c>
      <c r="F59" s="128" t="s">
        <v>25</v>
      </c>
      <c r="G59" s="113"/>
      <c r="H59" s="132" t="s">
        <v>142</v>
      </c>
      <c r="I59" s="132" t="s">
        <v>84</v>
      </c>
      <c r="J59" s="133">
        <v>32000000</v>
      </c>
      <c r="K59" s="113"/>
      <c r="L59" s="113"/>
      <c r="M59" s="113"/>
      <c r="N59" s="113"/>
      <c r="O59" s="113"/>
    </row>
    <row r="60" spans="2:17" ht="15.4">
      <c r="B60" s="128">
        <v>1985000</v>
      </c>
      <c r="C60" s="128" t="s">
        <v>44</v>
      </c>
      <c r="D60" s="128" t="s">
        <v>162</v>
      </c>
      <c r="E60" s="129">
        <v>44000</v>
      </c>
      <c r="F60" s="128" t="s">
        <v>25</v>
      </c>
      <c r="G60" s="113"/>
      <c r="H60" s="132" t="s">
        <v>147</v>
      </c>
      <c r="I60" s="132" t="s">
        <v>18</v>
      </c>
      <c r="J60" s="133">
        <v>323000</v>
      </c>
      <c r="K60" s="113"/>
      <c r="L60" s="113"/>
      <c r="M60" s="113"/>
      <c r="N60" s="113"/>
      <c r="O60" s="113"/>
      <c r="P60" s="113"/>
    </row>
    <row r="61" spans="2:17" ht="15.4">
      <c r="B61" s="128">
        <v>1985001</v>
      </c>
      <c r="C61" s="128" t="s">
        <v>26</v>
      </c>
      <c r="D61" s="128" t="s">
        <v>165</v>
      </c>
      <c r="E61" s="129">
        <v>1328800</v>
      </c>
      <c r="F61" s="128" t="s">
        <v>25</v>
      </c>
      <c r="G61" s="113"/>
      <c r="H61" s="132" t="s">
        <v>152</v>
      </c>
      <c r="I61" s="132" t="s">
        <v>117</v>
      </c>
      <c r="J61" s="133">
        <v>200000</v>
      </c>
      <c r="K61" s="113"/>
      <c r="L61" s="113"/>
      <c r="M61" s="113"/>
      <c r="N61" s="113"/>
      <c r="O61" s="113"/>
      <c r="P61" s="113"/>
    </row>
    <row r="62" spans="2:17" ht="15.4">
      <c r="B62" s="128">
        <v>1985002</v>
      </c>
      <c r="C62" s="128" t="s">
        <v>62</v>
      </c>
      <c r="D62" s="128" t="s">
        <v>169</v>
      </c>
      <c r="E62" s="129">
        <v>0</v>
      </c>
      <c r="F62" s="128" t="s">
        <v>50</v>
      </c>
      <c r="G62" s="113"/>
      <c r="H62" s="132" t="s">
        <v>152</v>
      </c>
      <c r="I62" s="132" t="s">
        <v>35</v>
      </c>
      <c r="J62" s="133">
        <v>339000</v>
      </c>
      <c r="K62" s="113"/>
      <c r="L62" s="113"/>
      <c r="M62" s="113"/>
      <c r="N62" s="113"/>
      <c r="O62" s="113"/>
      <c r="P62" s="113"/>
    </row>
    <row r="63" spans="2:17" ht="15.4">
      <c r="B63" s="128">
        <v>1985002</v>
      </c>
      <c r="C63" s="128" t="s">
        <v>44</v>
      </c>
      <c r="D63" s="128" t="s">
        <v>51</v>
      </c>
      <c r="E63" s="129">
        <v>0</v>
      </c>
      <c r="F63" s="128" t="s">
        <v>50</v>
      </c>
      <c r="G63" s="113"/>
      <c r="H63" s="132" t="s">
        <v>158</v>
      </c>
      <c r="I63" s="132" t="s">
        <v>55</v>
      </c>
      <c r="J63" s="133">
        <v>8050600</v>
      </c>
      <c r="K63" s="113"/>
      <c r="L63" s="113"/>
      <c r="M63" s="113"/>
      <c r="N63" s="113"/>
      <c r="O63" s="113"/>
      <c r="P63" s="113"/>
    </row>
    <row r="64" spans="2:17" ht="15.4">
      <c r="B64" s="128">
        <v>1985003</v>
      </c>
      <c r="C64" s="128" t="s">
        <v>110</v>
      </c>
      <c r="D64" s="128" t="s">
        <v>172</v>
      </c>
      <c r="E64" s="129">
        <v>1185110</v>
      </c>
      <c r="F64" s="128" t="s">
        <v>25</v>
      </c>
      <c r="G64" s="113"/>
      <c r="H64" s="132" t="s">
        <v>162</v>
      </c>
      <c r="I64" s="132" t="s">
        <v>44</v>
      </c>
      <c r="J64" s="133">
        <v>100000</v>
      </c>
      <c r="K64" s="113"/>
      <c r="L64" s="113"/>
      <c r="M64" s="113"/>
      <c r="N64" s="113"/>
      <c r="O64" s="113"/>
      <c r="P64" s="113"/>
    </row>
    <row r="65" spans="2:16" ht="15.4">
      <c r="B65" s="113"/>
      <c r="C65" s="113"/>
      <c r="D65" s="113"/>
      <c r="E65" s="113"/>
      <c r="F65" s="113"/>
      <c r="G65" s="113"/>
      <c r="H65" s="132" t="s">
        <v>165</v>
      </c>
      <c r="I65" s="132" t="s">
        <v>26</v>
      </c>
      <c r="J65" s="133">
        <v>3020000</v>
      </c>
      <c r="K65" s="113"/>
      <c r="L65" s="113"/>
      <c r="M65" s="113"/>
      <c r="N65" s="113"/>
      <c r="O65" s="113"/>
      <c r="P65" s="113"/>
    </row>
    <row r="66" spans="2:16" ht="15.4">
      <c r="B66" s="113"/>
      <c r="C66" s="113"/>
      <c r="D66" s="113"/>
      <c r="E66" s="113"/>
      <c r="F66" s="113"/>
      <c r="G66" s="113"/>
      <c r="H66" s="132" t="s">
        <v>169</v>
      </c>
      <c r="I66" s="132" t="s">
        <v>62</v>
      </c>
      <c r="J66" s="133">
        <v>650000</v>
      </c>
      <c r="K66" s="113"/>
      <c r="L66" s="113"/>
      <c r="M66" s="113"/>
      <c r="N66" s="113"/>
      <c r="O66" s="113"/>
      <c r="P66" s="113"/>
    </row>
    <row r="67" spans="2:16" ht="15.4">
      <c r="B67" s="113"/>
      <c r="C67" s="113"/>
      <c r="D67" s="113"/>
      <c r="E67" s="113"/>
      <c r="F67" s="113"/>
      <c r="G67" s="113"/>
      <c r="H67" s="132" t="s">
        <v>51</v>
      </c>
      <c r="I67" s="132" t="s">
        <v>44</v>
      </c>
      <c r="J67" s="133">
        <v>220000</v>
      </c>
      <c r="K67" s="113"/>
      <c r="L67" s="113"/>
      <c r="M67" s="113"/>
      <c r="N67" s="113"/>
      <c r="O67" s="113"/>
      <c r="P67" s="113"/>
    </row>
    <row r="68" spans="2:16" ht="15.4">
      <c r="B68" s="113"/>
      <c r="C68" s="113"/>
      <c r="D68" s="113"/>
      <c r="E68" s="113"/>
      <c r="F68" s="113"/>
      <c r="G68" s="113"/>
      <c r="H68" s="132" t="s">
        <v>172</v>
      </c>
      <c r="I68" s="132" t="s">
        <v>110</v>
      </c>
      <c r="J68" s="133">
        <v>3203000</v>
      </c>
      <c r="K68" s="113"/>
      <c r="L68" s="113"/>
      <c r="M68" s="113"/>
      <c r="N68" s="113"/>
      <c r="O68" s="113"/>
      <c r="P68" s="113"/>
    </row>
  </sheetData>
  <mergeCells count="8">
    <mergeCell ref="B30:F30"/>
    <mergeCell ref="H34:J34"/>
    <mergeCell ref="L34:Q34"/>
    <mergeCell ref="H2:J2"/>
    <mergeCell ref="L2:M2"/>
    <mergeCell ref="O2:S2"/>
    <mergeCell ref="B3:D3"/>
    <mergeCell ref="L17:M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F96D-4F3D-4FFB-BB12-2444CFF78A07}">
  <dimension ref="B2:U66"/>
  <sheetViews>
    <sheetView tabSelected="1" topLeftCell="A38" zoomScale="24" workbookViewId="0">
      <selection activeCell="M69" sqref="M69"/>
    </sheetView>
  </sheetViews>
  <sheetFormatPr defaultRowHeight="14.25"/>
  <cols>
    <col min="2" max="2" width="25.28515625" bestFit="1" customWidth="1"/>
    <col min="3" max="3" width="22.5703125" bestFit="1" customWidth="1"/>
    <col min="4" max="4" width="17.42578125" bestFit="1" customWidth="1"/>
    <col min="5" max="5" width="17.28515625" bestFit="1" customWidth="1"/>
    <col min="6" max="6" width="21.5703125" bestFit="1" customWidth="1"/>
    <col min="7" max="7" width="25.28515625" bestFit="1" customWidth="1"/>
    <col min="8" max="8" width="25.140625" bestFit="1" customWidth="1"/>
    <col min="9" max="9" width="15" bestFit="1" customWidth="1"/>
    <col min="10" max="10" width="31.85546875" bestFit="1" customWidth="1"/>
    <col min="11" max="11" width="20.7109375" customWidth="1"/>
    <col min="12" max="12" width="21.5703125" customWidth="1"/>
    <col min="13" max="13" width="30.7109375" bestFit="1" customWidth="1"/>
    <col min="14" max="14" width="19.42578125" bestFit="1" customWidth="1"/>
    <col min="15" max="15" width="21.7109375" customWidth="1"/>
    <col min="16" max="16" width="27.7109375" bestFit="1" customWidth="1"/>
    <col min="17" max="17" width="27.85546875" bestFit="1" customWidth="1"/>
    <col min="18" max="18" width="21.85546875" bestFit="1" customWidth="1"/>
    <col min="19" max="19" width="29.5703125" bestFit="1" customWidth="1"/>
    <col min="20" max="20" width="21.7109375" customWidth="1"/>
    <col min="21" max="21" width="22.42578125" customWidth="1"/>
    <col min="23" max="23" width="24" customWidth="1"/>
    <col min="24" max="24" width="23.42578125" customWidth="1"/>
    <col min="25" max="25" width="27.28515625" customWidth="1"/>
    <col min="26" max="26" width="30.7109375" customWidth="1"/>
    <col min="27" max="27" width="39.7109375" customWidth="1"/>
    <col min="28" max="28" width="41.7109375" customWidth="1"/>
  </cols>
  <sheetData>
    <row r="2" spans="2:20" ht="15.4">
      <c r="B2" s="112" t="s">
        <v>283</v>
      </c>
      <c r="C2" s="113"/>
      <c r="D2" s="113"/>
      <c r="E2" s="113"/>
      <c r="F2" s="113"/>
      <c r="G2" s="113"/>
      <c r="H2" s="113"/>
      <c r="K2" s="113"/>
    </row>
    <row r="3" spans="2:20" ht="15.4">
      <c r="B3" s="321" t="s">
        <v>194</v>
      </c>
      <c r="C3" s="321"/>
      <c r="D3" s="321"/>
      <c r="E3" s="113"/>
      <c r="F3" s="404" t="s">
        <v>279</v>
      </c>
      <c r="G3" s="405"/>
      <c r="H3" s="405"/>
      <c r="I3" s="405"/>
      <c r="J3" s="405"/>
      <c r="K3" s="113"/>
      <c r="L3" s="315" t="s">
        <v>206</v>
      </c>
      <c r="M3" s="316"/>
      <c r="O3" s="396" t="s">
        <v>193</v>
      </c>
      <c r="P3" s="397"/>
    </row>
    <row r="4" spans="2:20" ht="15.4">
      <c r="B4" s="114" t="s">
        <v>198</v>
      </c>
      <c r="C4" s="115" t="s">
        <v>204</v>
      </c>
      <c r="D4" s="117" t="s">
        <v>205</v>
      </c>
      <c r="E4" s="112"/>
      <c r="F4" s="53" t="s">
        <v>280</v>
      </c>
      <c r="G4" s="172" t="s">
        <v>209</v>
      </c>
      <c r="H4" s="172" t="s">
        <v>243</v>
      </c>
      <c r="I4" s="172" t="s">
        <v>210</v>
      </c>
      <c r="J4" s="172" t="s">
        <v>212</v>
      </c>
      <c r="K4" s="113"/>
      <c r="L4" s="235" t="s">
        <v>277</v>
      </c>
      <c r="M4" s="171" t="s">
        <v>9</v>
      </c>
      <c r="O4" s="114" t="s">
        <v>199</v>
      </c>
      <c r="P4" s="105" t="s">
        <v>7</v>
      </c>
    </row>
    <row r="5" spans="2:20" ht="15.4">
      <c r="B5" s="120">
        <v>1984981</v>
      </c>
      <c r="C5" s="120">
        <v>101</v>
      </c>
      <c r="D5" s="121">
        <v>44960.520833333336</v>
      </c>
      <c r="E5" s="113"/>
      <c r="F5" s="209" t="s">
        <v>213</v>
      </c>
      <c r="G5" s="210" t="s">
        <v>244</v>
      </c>
      <c r="H5" s="210" t="s">
        <v>245</v>
      </c>
      <c r="I5" s="210" t="s">
        <v>246</v>
      </c>
      <c r="J5" s="209" t="s">
        <v>247</v>
      </c>
      <c r="K5" s="113"/>
      <c r="L5" s="87" t="s">
        <v>20</v>
      </c>
      <c r="M5" s="88" t="s">
        <v>21</v>
      </c>
      <c r="O5" s="87" t="s">
        <v>18</v>
      </c>
      <c r="P5" s="87" t="s">
        <v>19</v>
      </c>
    </row>
    <row r="6" spans="2:20" ht="15.4">
      <c r="B6" s="120">
        <v>1984982</v>
      </c>
      <c r="C6" s="120">
        <v>101</v>
      </c>
      <c r="D6" s="120" t="s">
        <v>41</v>
      </c>
      <c r="E6" s="113"/>
      <c r="F6" s="209" t="s">
        <v>215</v>
      </c>
      <c r="G6" s="210" t="s">
        <v>244</v>
      </c>
      <c r="H6" s="210" t="s">
        <v>248</v>
      </c>
      <c r="I6" s="210" t="s">
        <v>249</v>
      </c>
      <c r="J6" s="211" t="s">
        <v>250</v>
      </c>
      <c r="K6" s="113"/>
      <c r="L6" s="87" t="s">
        <v>28</v>
      </c>
      <c r="M6" s="87" t="s">
        <v>29</v>
      </c>
      <c r="O6" s="87" t="s">
        <v>26</v>
      </c>
      <c r="P6" s="87" t="s">
        <v>27</v>
      </c>
    </row>
    <row r="7" spans="2:20" ht="15.4">
      <c r="B7" s="120">
        <v>1984983</v>
      </c>
      <c r="C7" s="120">
        <v>102</v>
      </c>
      <c r="D7" s="120" t="s">
        <v>49</v>
      </c>
      <c r="E7" s="113"/>
      <c r="F7" s="209" t="s">
        <v>217</v>
      </c>
      <c r="G7" s="210" t="s">
        <v>244</v>
      </c>
      <c r="H7" s="210" t="s">
        <v>248</v>
      </c>
      <c r="I7" s="210" t="s">
        <v>251</v>
      </c>
      <c r="J7" s="209" t="s">
        <v>252</v>
      </c>
      <c r="K7" s="113"/>
      <c r="L7" s="87" t="s">
        <v>37</v>
      </c>
      <c r="M7" s="87" t="s">
        <v>38</v>
      </c>
      <c r="O7" s="87" t="s">
        <v>35</v>
      </c>
      <c r="P7" s="87" t="s">
        <v>36</v>
      </c>
    </row>
    <row r="8" spans="2:20" ht="15.4">
      <c r="B8" s="120">
        <v>1984984</v>
      </c>
      <c r="C8" s="120">
        <v>103</v>
      </c>
      <c r="D8" s="120" t="s">
        <v>59</v>
      </c>
      <c r="E8" s="113"/>
      <c r="F8" s="209" t="s">
        <v>219</v>
      </c>
      <c r="G8" s="210" t="s">
        <v>244</v>
      </c>
      <c r="H8" s="210" t="s">
        <v>253</v>
      </c>
      <c r="I8" s="210" t="s">
        <v>254</v>
      </c>
      <c r="J8" s="209" t="s">
        <v>255</v>
      </c>
      <c r="K8" s="113"/>
      <c r="L8" s="87" t="s">
        <v>64</v>
      </c>
      <c r="M8" s="87" t="s">
        <v>65</v>
      </c>
      <c r="O8" s="87" t="s">
        <v>44</v>
      </c>
      <c r="P8" s="87" t="s">
        <v>45</v>
      </c>
    </row>
    <row r="9" spans="2:20" ht="15.4">
      <c r="B9" s="120">
        <v>1984985</v>
      </c>
      <c r="C9" s="120">
        <v>103</v>
      </c>
      <c r="D9" s="120" t="s">
        <v>67</v>
      </c>
      <c r="E9" s="113"/>
      <c r="F9" s="209" t="s">
        <v>221</v>
      </c>
      <c r="G9" s="210" t="s">
        <v>244</v>
      </c>
      <c r="H9" s="210" t="s">
        <v>245</v>
      </c>
      <c r="I9" s="210" t="s">
        <v>256</v>
      </c>
      <c r="J9" s="209" t="s">
        <v>257</v>
      </c>
      <c r="K9" s="113"/>
      <c r="L9" s="87" t="s">
        <v>78</v>
      </c>
      <c r="M9" s="87" t="s">
        <v>79</v>
      </c>
      <c r="O9" s="87" t="s">
        <v>55</v>
      </c>
      <c r="P9" s="87" t="s">
        <v>56</v>
      </c>
    </row>
    <row r="10" spans="2:20" ht="15.4">
      <c r="B10" s="120">
        <v>1984986</v>
      </c>
      <c r="C10" s="120">
        <v>103</v>
      </c>
      <c r="D10" s="122">
        <v>45048.708333333336</v>
      </c>
      <c r="E10" s="113"/>
      <c r="F10" s="209" t="s">
        <v>223</v>
      </c>
      <c r="G10" s="210" t="s">
        <v>244</v>
      </c>
      <c r="H10" s="210" t="s">
        <v>258</v>
      </c>
      <c r="I10" s="210" t="s">
        <v>259</v>
      </c>
      <c r="J10" s="209" t="s">
        <v>260</v>
      </c>
      <c r="K10" s="113"/>
      <c r="L10" s="87" t="s">
        <v>70</v>
      </c>
      <c r="M10" s="87" t="s">
        <v>71</v>
      </c>
      <c r="O10" s="87" t="s">
        <v>91</v>
      </c>
      <c r="P10" s="87" t="s">
        <v>92</v>
      </c>
    </row>
    <row r="11" spans="2:20" ht="15.4">
      <c r="B11" s="120">
        <v>1984987</v>
      </c>
      <c r="C11" s="120">
        <v>106</v>
      </c>
      <c r="D11" s="122">
        <v>44988.416666666664</v>
      </c>
      <c r="E11" s="113"/>
      <c r="F11" s="209" t="s">
        <v>225</v>
      </c>
      <c r="G11" s="210" t="s">
        <v>244</v>
      </c>
      <c r="H11" s="210" t="s">
        <v>245</v>
      </c>
      <c r="I11" s="210" t="s">
        <v>246</v>
      </c>
      <c r="J11" s="209" t="s">
        <v>261</v>
      </c>
      <c r="K11" s="113"/>
      <c r="L11" s="87" t="s">
        <v>140</v>
      </c>
      <c r="M11" s="87" t="s">
        <v>141</v>
      </c>
      <c r="O11" s="87" t="s">
        <v>62</v>
      </c>
      <c r="P11" s="87" t="s">
        <v>63</v>
      </c>
    </row>
    <row r="12" spans="2:20" ht="15.4">
      <c r="B12" s="120">
        <v>1984988</v>
      </c>
      <c r="C12" s="120">
        <v>107</v>
      </c>
      <c r="D12" s="121">
        <v>45142.125</v>
      </c>
      <c r="E12" s="113"/>
      <c r="F12" s="209" t="s">
        <v>227</v>
      </c>
      <c r="G12" s="210" t="s">
        <v>244</v>
      </c>
      <c r="H12" s="210" t="s">
        <v>253</v>
      </c>
      <c r="I12" s="210" t="s">
        <v>262</v>
      </c>
      <c r="J12" s="209" t="s">
        <v>263</v>
      </c>
      <c r="K12" s="113"/>
      <c r="L12" s="87" t="s">
        <v>86</v>
      </c>
      <c r="M12" s="87" t="s">
        <v>87</v>
      </c>
      <c r="O12" s="87" t="s">
        <v>84</v>
      </c>
      <c r="P12" s="87" t="s">
        <v>85</v>
      </c>
    </row>
    <row r="13" spans="2:20" ht="15.4">
      <c r="B13" s="120">
        <v>1984989</v>
      </c>
      <c r="C13" s="120">
        <v>108</v>
      </c>
      <c r="D13" s="122">
        <v>45028.523611111108</v>
      </c>
      <c r="E13" s="113"/>
      <c r="F13" s="209" t="s">
        <v>229</v>
      </c>
      <c r="G13" s="210" t="s">
        <v>244</v>
      </c>
      <c r="H13" s="210" t="s">
        <v>264</v>
      </c>
      <c r="I13" s="210" t="s">
        <v>265</v>
      </c>
      <c r="J13" s="209" t="s">
        <v>266</v>
      </c>
      <c r="K13" s="113"/>
      <c r="L13" s="87" t="s">
        <v>96</v>
      </c>
      <c r="M13" s="87" t="s">
        <v>97</v>
      </c>
      <c r="O13" s="87" t="s">
        <v>99</v>
      </c>
      <c r="P13" s="87" t="s">
        <v>100</v>
      </c>
    </row>
    <row r="14" spans="2:20" ht="15.4">
      <c r="B14" s="120">
        <v>1984990</v>
      </c>
      <c r="C14" s="120">
        <v>109</v>
      </c>
      <c r="D14" s="120" t="s">
        <v>98</v>
      </c>
      <c r="E14" s="113"/>
      <c r="F14" s="209" t="s">
        <v>231</v>
      </c>
      <c r="G14" s="210" t="s">
        <v>244</v>
      </c>
      <c r="H14" s="210" t="s">
        <v>264</v>
      </c>
      <c r="I14" s="210" t="s">
        <v>267</v>
      </c>
      <c r="J14" s="209" t="s">
        <v>268</v>
      </c>
      <c r="K14" s="113"/>
      <c r="L14" s="87" t="s">
        <v>46</v>
      </c>
      <c r="M14" s="87" t="s">
        <v>47</v>
      </c>
      <c r="O14" s="87" t="s">
        <v>110</v>
      </c>
      <c r="P14" s="87" t="s">
        <v>111</v>
      </c>
    </row>
    <row r="15" spans="2:20" ht="15.4">
      <c r="B15" s="120">
        <v>1984991</v>
      </c>
      <c r="C15" s="120">
        <v>110</v>
      </c>
      <c r="D15" s="120" t="s">
        <v>104</v>
      </c>
      <c r="E15" s="113"/>
      <c r="F15" s="209" t="s">
        <v>233</v>
      </c>
      <c r="G15" s="210" t="s">
        <v>244</v>
      </c>
      <c r="H15" s="210" t="s">
        <v>264</v>
      </c>
      <c r="I15" s="210" t="s">
        <v>269</v>
      </c>
      <c r="J15" s="209" t="s">
        <v>270</v>
      </c>
      <c r="K15" s="113"/>
      <c r="L15" s="87" t="s">
        <v>73</v>
      </c>
      <c r="M15" s="87" t="s">
        <v>74</v>
      </c>
      <c r="O15" s="87" t="s">
        <v>117</v>
      </c>
      <c r="P15" s="87" t="s">
        <v>118</v>
      </c>
    </row>
    <row r="16" spans="2:20" ht="15.4">
      <c r="B16" s="120">
        <v>1984991</v>
      </c>
      <c r="C16" s="120">
        <v>110</v>
      </c>
      <c r="D16" s="122">
        <v>45203.811805555553</v>
      </c>
      <c r="E16" s="113"/>
      <c r="F16" s="209" t="s">
        <v>235</v>
      </c>
      <c r="G16" s="209" t="s">
        <v>244</v>
      </c>
      <c r="H16" s="209" t="s">
        <v>245</v>
      </c>
      <c r="I16" s="209" t="s">
        <v>271</v>
      </c>
      <c r="J16" s="209" t="s">
        <v>272</v>
      </c>
      <c r="K16" s="113"/>
      <c r="L16" s="87" t="s">
        <v>105</v>
      </c>
      <c r="M16" s="87" t="s">
        <v>106</v>
      </c>
      <c r="S16" s="113"/>
      <c r="T16" s="113"/>
    </row>
    <row r="17" spans="2:20" ht="15.4">
      <c r="B17" s="120">
        <v>1984992</v>
      </c>
      <c r="C17" s="120">
        <v>111</v>
      </c>
      <c r="D17" s="120" t="s">
        <v>114</v>
      </c>
      <c r="E17" s="113"/>
      <c r="F17" s="209" t="s">
        <v>237</v>
      </c>
      <c r="G17" s="209" t="s">
        <v>244</v>
      </c>
      <c r="H17" s="209" t="s">
        <v>245</v>
      </c>
      <c r="I17" s="209" t="s">
        <v>273</v>
      </c>
      <c r="J17" s="209" t="s">
        <v>274</v>
      </c>
      <c r="K17" s="113"/>
      <c r="L17" s="87" t="s">
        <v>160</v>
      </c>
      <c r="M17" s="87" t="s">
        <v>161</v>
      </c>
      <c r="S17" s="113"/>
      <c r="T17" s="113"/>
    </row>
    <row r="18" spans="2:20" ht="15.4">
      <c r="B18" s="120">
        <v>1984993</v>
      </c>
      <c r="C18" s="120">
        <v>111</v>
      </c>
      <c r="D18" s="120" t="s">
        <v>121</v>
      </c>
      <c r="E18" s="113"/>
      <c r="F18" s="209" t="s">
        <v>239</v>
      </c>
      <c r="G18" s="210" t="s">
        <v>244</v>
      </c>
      <c r="H18" s="210" t="s">
        <v>253</v>
      </c>
      <c r="I18" s="210" t="s">
        <v>254</v>
      </c>
      <c r="J18" s="209" t="s">
        <v>275</v>
      </c>
      <c r="K18" s="113"/>
    </row>
    <row r="19" spans="2:20" ht="15.4">
      <c r="B19" s="120">
        <v>1984994</v>
      </c>
      <c r="C19" s="120">
        <v>111</v>
      </c>
      <c r="D19" s="120" t="s">
        <v>126</v>
      </c>
      <c r="E19" s="113"/>
      <c r="F19" s="214" t="s">
        <v>241</v>
      </c>
      <c r="G19" s="216" t="s">
        <v>244</v>
      </c>
      <c r="H19" s="216" t="s">
        <v>248</v>
      </c>
      <c r="I19" s="216" t="s">
        <v>251</v>
      </c>
      <c r="J19" s="215" t="s">
        <v>276</v>
      </c>
      <c r="K19" s="113"/>
      <c r="L19" s="24"/>
      <c r="M19" s="24"/>
    </row>
    <row r="20" spans="2:20" ht="15.4">
      <c r="B20" s="120">
        <v>1984995</v>
      </c>
      <c r="C20" s="120">
        <v>112</v>
      </c>
      <c r="D20" s="120" t="s">
        <v>131</v>
      </c>
      <c r="E20" s="113"/>
      <c r="F20" s="113"/>
      <c r="G20" s="113"/>
      <c r="H20" s="113"/>
      <c r="K20" s="113"/>
      <c r="L20" s="24"/>
      <c r="M20" s="24"/>
    </row>
    <row r="21" spans="2:20" ht="15.4">
      <c r="B21" s="120">
        <v>1984996</v>
      </c>
      <c r="C21" s="120">
        <v>113</v>
      </c>
      <c r="D21" s="120" t="s">
        <v>137</v>
      </c>
      <c r="E21" s="113"/>
      <c r="F21" s="113"/>
      <c r="G21" s="113"/>
      <c r="H21" s="113"/>
      <c r="K21" s="113"/>
      <c r="L21" s="24"/>
      <c r="M21" s="24"/>
    </row>
    <row r="22" spans="2:20" ht="15" customHeight="1">
      <c r="B22" s="120">
        <v>1984997</v>
      </c>
      <c r="C22" s="120">
        <v>114</v>
      </c>
      <c r="D22" s="120" t="s">
        <v>144</v>
      </c>
      <c r="E22" s="113"/>
      <c r="F22" s="113"/>
      <c r="G22" s="113"/>
      <c r="H22" s="113"/>
      <c r="K22" s="113"/>
      <c r="L22" s="24"/>
      <c r="M22" s="24"/>
    </row>
    <row r="23" spans="2:20" ht="15.4">
      <c r="B23" s="120">
        <v>1984998</v>
      </c>
      <c r="C23" s="120">
        <v>114</v>
      </c>
      <c r="D23" s="120" t="s">
        <v>149</v>
      </c>
      <c r="E23" s="113"/>
      <c r="F23" s="113"/>
      <c r="G23" s="113"/>
      <c r="K23" s="113"/>
      <c r="L23" s="24"/>
      <c r="M23" s="24"/>
    </row>
    <row r="24" spans="2:20" ht="15.4">
      <c r="B24" s="120">
        <v>1984999</v>
      </c>
      <c r="C24" s="120">
        <v>115</v>
      </c>
      <c r="D24" s="120" t="s">
        <v>154</v>
      </c>
      <c r="E24" s="113"/>
      <c r="F24" s="113"/>
      <c r="G24" s="113"/>
      <c r="H24" s="113"/>
      <c r="K24" s="113"/>
      <c r="L24" s="24"/>
      <c r="M24" s="24"/>
    </row>
    <row r="25" spans="2:20" ht="15.4">
      <c r="B25" s="120">
        <v>1985000</v>
      </c>
      <c r="C25" s="120">
        <v>116</v>
      </c>
      <c r="D25" s="120" t="s">
        <v>159</v>
      </c>
      <c r="E25" s="113"/>
      <c r="F25" s="113"/>
      <c r="G25" s="113"/>
      <c r="K25" s="113"/>
      <c r="L25" s="24"/>
      <c r="M25" s="24"/>
    </row>
    <row r="26" spans="2:20" ht="15.4">
      <c r="B26" s="120">
        <v>1985001</v>
      </c>
      <c r="C26" s="120">
        <v>116</v>
      </c>
      <c r="D26" s="122">
        <v>44991.720138888886</v>
      </c>
      <c r="E26" s="113"/>
      <c r="F26" s="113"/>
      <c r="G26" s="113"/>
      <c r="H26" s="113"/>
      <c r="K26" s="113"/>
      <c r="L26" s="24"/>
      <c r="M26" s="24"/>
    </row>
    <row r="27" spans="2:20" ht="15.4">
      <c r="B27" s="120">
        <v>1985002</v>
      </c>
      <c r="C27" s="120">
        <v>117</v>
      </c>
      <c r="D27" s="122">
        <v>45083.779166666667</v>
      </c>
      <c r="E27" s="113"/>
      <c r="F27" s="113"/>
      <c r="G27" s="113"/>
      <c r="H27" s="113"/>
      <c r="K27" s="113"/>
      <c r="L27" s="24"/>
      <c r="M27" s="24"/>
    </row>
    <row r="28" spans="2:20" ht="15.4">
      <c r="B28" s="120">
        <v>1985003</v>
      </c>
      <c r="C28" s="120">
        <v>117</v>
      </c>
      <c r="D28" s="120" t="s">
        <v>173</v>
      </c>
      <c r="E28" s="113"/>
      <c r="F28" s="113"/>
      <c r="G28" s="113"/>
      <c r="H28" s="113"/>
      <c r="K28" s="113"/>
      <c r="L28" s="24"/>
      <c r="M28" s="24"/>
    </row>
    <row r="29" spans="2:20" ht="15.4">
      <c r="B29" s="113"/>
      <c r="C29" s="113"/>
      <c r="D29" s="113"/>
      <c r="E29" s="113"/>
      <c r="F29" s="113"/>
      <c r="G29" s="113"/>
      <c r="H29" s="113"/>
      <c r="K29" s="113"/>
      <c r="L29" s="24"/>
      <c r="M29" s="24"/>
    </row>
    <row r="30" spans="2:20" ht="15.4">
      <c r="B30" s="409" t="s">
        <v>197</v>
      </c>
      <c r="C30" s="409"/>
      <c r="D30" s="409"/>
      <c r="E30" s="409"/>
      <c r="G30" s="409" t="s">
        <v>284</v>
      </c>
      <c r="H30" s="410"/>
      <c r="J30" s="320" t="s">
        <v>201</v>
      </c>
      <c r="K30" s="320"/>
      <c r="L30" s="320"/>
      <c r="M30" s="24"/>
      <c r="N30" s="406" t="s">
        <v>285</v>
      </c>
      <c r="O30" s="406"/>
      <c r="P30" s="406"/>
      <c r="Q30" s="406"/>
      <c r="R30" s="406"/>
    </row>
    <row r="31" spans="2:20" ht="15.4">
      <c r="B31" s="126" t="s">
        <v>198</v>
      </c>
      <c r="C31" s="126" t="s">
        <v>199</v>
      </c>
      <c r="D31" s="127" t="s">
        <v>14</v>
      </c>
      <c r="E31" s="127" t="s">
        <v>15</v>
      </c>
      <c r="G31" s="126" t="s">
        <v>198</v>
      </c>
      <c r="H31" s="126" t="s">
        <v>200</v>
      </c>
      <c r="J31" s="114" t="s">
        <v>200</v>
      </c>
      <c r="K31" s="114" t="s">
        <v>199</v>
      </c>
      <c r="L31" s="131" t="s">
        <v>12</v>
      </c>
      <c r="M31" s="24"/>
      <c r="N31" s="236" t="s">
        <v>278</v>
      </c>
      <c r="O31" s="217" t="s">
        <v>3</v>
      </c>
      <c r="P31" s="217" t="s">
        <v>4</v>
      </c>
      <c r="Q31" s="217" t="s">
        <v>5</v>
      </c>
      <c r="R31" s="218" t="s">
        <v>174</v>
      </c>
    </row>
    <row r="32" spans="2:20" ht="15.4">
      <c r="B32" s="128">
        <v>1984981</v>
      </c>
      <c r="C32" s="128" t="s">
        <v>18</v>
      </c>
      <c r="D32" s="129" t="s">
        <v>24</v>
      </c>
      <c r="E32" s="128" t="s">
        <v>25</v>
      </c>
      <c r="G32" s="128">
        <v>1984981</v>
      </c>
      <c r="H32" s="128" t="s">
        <v>22</v>
      </c>
      <c r="J32" s="132" t="s">
        <v>22</v>
      </c>
      <c r="K32" s="132" t="s">
        <v>18</v>
      </c>
      <c r="L32" s="133" t="s">
        <v>23</v>
      </c>
      <c r="M32" s="113"/>
      <c r="N32" s="213">
        <v>101</v>
      </c>
      <c r="O32" s="213" t="s">
        <v>16</v>
      </c>
      <c r="P32" s="219" t="s">
        <v>175</v>
      </c>
      <c r="Q32" s="213" t="s">
        <v>17</v>
      </c>
      <c r="R32" s="220">
        <v>1062539478</v>
      </c>
    </row>
    <row r="33" spans="2:18" ht="15.4">
      <c r="B33" s="128">
        <v>1984981</v>
      </c>
      <c r="C33" s="128" t="s">
        <v>26</v>
      </c>
      <c r="D33" s="129" t="s">
        <v>32</v>
      </c>
      <c r="E33" s="128" t="s">
        <v>25</v>
      </c>
      <c r="G33" s="128">
        <v>1984981</v>
      </c>
      <c r="H33" s="128" t="s">
        <v>30</v>
      </c>
      <c r="J33" s="132" t="s">
        <v>30</v>
      </c>
      <c r="K33" s="132" t="s">
        <v>26</v>
      </c>
      <c r="L33" s="133" t="s">
        <v>31</v>
      </c>
      <c r="M33" s="113"/>
      <c r="N33" s="221">
        <v>102</v>
      </c>
      <c r="O33" s="222" t="s">
        <v>42</v>
      </c>
      <c r="P33" s="223" t="s">
        <v>176</v>
      </c>
      <c r="Q33" s="221" t="s">
        <v>43</v>
      </c>
      <c r="R33" s="224">
        <v>5487102936</v>
      </c>
    </row>
    <row r="34" spans="2:18" ht="15.4">
      <c r="B34" s="128">
        <v>1984983</v>
      </c>
      <c r="C34" s="128" t="s">
        <v>35</v>
      </c>
      <c r="D34" s="129">
        <v>0</v>
      </c>
      <c r="E34" s="128" t="s">
        <v>50</v>
      </c>
      <c r="G34" s="128">
        <v>1984982</v>
      </c>
      <c r="H34" s="128" t="s">
        <v>48</v>
      </c>
      <c r="J34" s="132" t="s">
        <v>39</v>
      </c>
      <c r="K34" s="132" t="s">
        <v>35</v>
      </c>
      <c r="L34" s="133">
        <v>1000000</v>
      </c>
      <c r="N34" s="213">
        <v>103</v>
      </c>
      <c r="O34" s="225" t="s">
        <v>53</v>
      </c>
      <c r="P34" s="219" t="s">
        <v>177</v>
      </c>
      <c r="Q34" s="213" t="s">
        <v>54</v>
      </c>
      <c r="R34" s="220">
        <v>3216549870</v>
      </c>
    </row>
    <row r="35" spans="2:18" ht="15.4">
      <c r="B35" s="128">
        <v>1984983</v>
      </c>
      <c r="C35" s="128" t="s">
        <v>44</v>
      </c>
      <c r="D35" s="129">
        <v>16500</v>
      </c>
      <c r="E35" s="128" t="s">
        <v>25</v>
      </c>
      <c r="G35" s="128">
        <v>1984983</v>
      </c>
      <c r="H35" s="128" t="s">
        <v>51</v>
      </c>
      <c r="J35" s="132" t="s">
        <v>48</v>
      </c>
      <c r="K35" s="132" t="s">
        <v>44</v>
      </c>
      <c r="L35" s="133">
        <v>70000</v>
      </c>
      <c r="N35" s="213">
        <v>106</v>
      </c>
      <c r="O35" s="225" t="s">
        <v>76</v>
      </c>
      <c r="P35" s="219" t="s">
        <v>178</v>
      </c>
      <c r="Q35" s="213" t="s">
        <v>77</v>
      </c>
      <c r="R35" s="220">
        <v>4657890321</v>
      </c>
    </row>
    <row r="36" spans="2:18" ht="15.4">
      <c r="B36" s="128">
        <v>1984984</v>
      </c>
      <c r="C36" s="128" t="s">
        <v>44</v>
      </c>
      <c r="D36" s="129">
        <v>2263000</v>
      </c>
      <c r="E36" s="128" t="s">
        <v>25</v>
      </c>
      <c r="G36" s="128">
        <v>1984983</v>
      </c>
      <c r="H36" s="128" t="s">
        <v>57</v>
      </c>
      <c r="J36" s="132" t="s">
        <v>51</v>
      </c>
      <c r="K36" s="132" t="s">
        <v>44</v>
      </c>
      <c r="L36" s="133">
        <v>55000</v>
      </c>
      <c r="N36" s="213">
        <v>107</v>
      </c>
      <c r="O36" s="225" t="s">
        <v>82</v>
      </c>
      <c r="P36" s="219" t="s">
        <v>179</v>
      </c>
      <c r="Q36" s="213" t="s">
        <v>83</v>
      </c>
      <c r="R36" s="220">
        <v>2389041567</v>
      </c>
    </row>
    <row r="37" spans="2:18" ht="15.4">
      <c r="B37" s="128">
        <v>1984985</v>
      </c>
      <c r="C37" s="128" t="s">
        <v>55</v>
      </c>
      <c r="D37" s="129">
        <v>0</v>
      </c>
      <c r="E37" s="128" t="s">
        <v>50</v>
      </c>
      <c r="G37" s="128">
        <v>1984984</v>
      </c>
      <c r="H37" s="128" t="s">
        <v>55</v>
      </c>
      <c r="J37" s="132" t="s">
        <v>57</v>
      </c>
      <c r="K37" s="132" t="s">
        <v>55</v>
      </c>
      <c r="L37" s="133">
        <v>7300000</v>
      </c>
      <c r="N37" s="213">
        <v>108</v>
      </c>
      <c r="O37" s="225" t="s">
        <v>89</v>
      </c>
      <c r="P37" s="219" t="s">
        <v>180</v>
      </c>
      <c r="Q37" s="213" t="s">
        <v>90</v>
      </c>
      <c r="R37" s="220">
        <v>6741298305</v>
      </c>
    </row>
    <row r="38" spans="2:18" ht="15.4">
      <c r="B38" s="128">
        <v>1984986</v>
      </c>
      <c r="C38" s="128" t="s">
        <v>62</v>
      </c>
      <c r="D38" s="129">
        <v>72540</v>
      </c>
      <c r="E38" s="128" t="s">
        <v>25</v>
      </c>
      <c r="G38" s="128">
        <v>1984985</v>
      </c>
      <c r="H38" s="128" t="s">
        <v>72</v>
      </c>
      <c r="J38" s="132" t="s">
        <v>55</v>
      </c>
      <c r="K38" s="132" t="s">
        <v>62</v>
      </c>
      <c r="L38" s="133">
        <v>432500</v>
      </c>
      <c r="N38" s="213">
        <v>109</v>
      </c>
      <c r="O38" s="225" t="s">
        <v>94</v>
      </c>
      <c r="P38" s="219" t="s">
        <v>181</v>
      </c>
      <c r="Q38" s="213" t="s">
        <v>95</v>
      </c>
      <c r="R38" s="220">
        <v>5426701983</v>
      </c>
    </row>
    <row r="39" spans="2:18" ht="15.4">
      <c r="B39" s="128">
        <v>1984986</v>
      </c>
      <c r="C39" s="128" t="s">
        <v>18</v>
      </c>
      <c r="D39" s="129">
        <v>0</v>
      </c>
      <c r="E39" s="128" t="s">
        <v>50</v>
      </c>
      <c r="G39" s="128">
        <v>1984986</v>
      </c>
      <c r="H39" s="128" t="s">
        <v>72</v>
      </c>
      <c r="J39" s="132" t="s">
        <v>72</v>
      </c>
      <c r="K39" s="132" t="s">
        <v>18</v>
      </c>
      <c r="L39" s="133">
        <v>234000</v>
      </c>
      <c r="N39" s="213">
        <v>110</v>
      </c>
      <c r="O39" s="225" t="s">
        <v>101</v>
      </c>
      <c r="P39" s="219" t="s">
        <v>182</v>
      </c>
      <c r="Q39" s="213" t="s">
        <v>102</v>
      </c>
      <c r="R39" s="220">
        <v>6890142573</v>
      </c>
    </row>
    <row r="40" spans="2:18" ht="15.4">
      <c r="B40" s="128">
        <v>1984987</v>
      </c>
      <c r="C40" s="128" t="s">
        <v>44</v>
      </c>
      <c r="D40" s="129">
        <v>155000</v>
      </c>
      <c r="E40" s="128" t="s">
        <v>25</v>
      </c>
      <c r="G40" s="128">
        <v>1984986</v>
      </c>
      <c r="H40" s="128" t="s">
        <v>80</v>
      </c>
      <c r="J40" s="132" t="s">
        <v>72</v>
      </c>
      <c r="K40" s="132" t="s">
        <v>44</v>
      </c>
      <c r="L40" s="133">
        <v>100000</v>
      </c>
      <c r="N40" s="213">
        <v>111</v>
      </c>
      <c r="O40" s="225" t="s">
        <v>108</v>
      </c>
      <c r="P40" s="219" t="s">
        <v>183</v>
      </c>
      <c r="Q40" s="213" t="s">
        <v>109</v>
      </c>
      <c r="R40" s="220">
        <v>4738251690</v>
      </c>
    </row>
    <row r="41" spans="2:18" ht="15.4">
      <c r="B41" s="128">
        <v>1984987</v>
      </c>
      <c r="C41" s="128" t="s">
        <v>35</v>
      </c>
      <c r="D41" s="129">
        <v>93000</v>
      </c>
      <c r="E41" s="128" t="s">
        <v>25</v>
      </c>
      <c r="G41" s="128">
        <v>1984987</v>
      </c>
      <c r="H41" s="128" t="s">
        <v>80</v>
      </c>
      <c r="J41" s="132" t="s">
        <v>80</v>
      </c>
      <c r="K41" s="132" t="s">
        <v>35</v>
      </c>
      <c r="L41" s="133">
        <v>500000</v>
      </c>
      <c r="N41" s="213">
        <v>112</v>
      </c>
      <c r="O41" s="225" t="s">
        <v>127</v>
      </c>
      <c r="P41" s="219" t="s">
        <v>184</v>
      </c>
      <c r="Q41" s="213" t="s">
        <v>128</v>
      </c>
      <c r="R41" s="220">
        <v>5973618204</v>
      </c>
    </row>
    <row r="42" spans="2:18" ht="15.4">
      <c r="B42" s="128">
        <v>1984988</v>
      </c>
      <c r="C42" s="128" t="s">
        <v>44</v>
      </c>
      <c r="D42" s="129">
        <v>8199999.9999999991</v>
      </c>
      <c r="E42" s="128" t="s">
        <v>25</v>
      </c>
      <c r="G42" s="128">
        <v>1984987</v>
      </c>
      <c r="H42" s="128" t="s">
        <v>88</v>
      </c>
      <c r="J42" s="132" t="s">
        <v>80</v>
      </c>
      <c r="K42" s="132" t="s">
        <v>44</v>
      </c>
      <c r="L42" s="133">
        <v>300000</v>
      </c>
      <c r="N42" s="213">
        <v>113</v>
      </c>
      <c r="O42" s="225" t="s">
        <v>134</v>
      </c>
      <c r="P42" s="219" t="s">
        <v>183</v>
      </c>
      <c r="Q42" s="213" t="s">
        <v>135</v>
      </c>
      <c r="R42" s="220">
        <v>1245897063</v>
      </c>
    </row>
    <row r="43" spans="2:18" ht="15.4">
      <c r="B43" s="128">
        <v>1984989</v>
      </c>
      <c r="C43" s="128" t="s">
        <v>84</v>
      </c>
      <c r="D43" s="129">
        <v>0</v>
      </c>
      <c r="E43" s="128" t="s">
        <v>50</v>
      </c>
      <c r="G43" s="128">
        <v>1984988</v>
      </c>
      <c r="H43" s="128" t="s">
        <v>93</v>
      </c>
      <c r="J43" s="132" t="s">
        <v>88</v>
      </c>
      <c r="K43" s="132" t="s">
        <v>84</v>
      </c>
      <c r="L43" s="133">
        <v>20000000</v>
      </c>
      <c r="N43" s="213">
        <v>114</v>
      </c>
      <c r="O43" s="225" t="s">
        <v>138</v>
      </c>
      <c r="P43" s="219" t="s">
        <v>185</v>
      </c>
      <c r="Q43" s="213" t="s">
        <v>139</v>
      </c>
      <c r="R43" s="220">
        <v>7658902143</v>
      </c>
    </row>
    <row r="44" spans="2:18" ht="15.4">
      <c r="B44" s="128">
        <v>1984990</v>
      </c>
      <c r="C44" s="128" t="s">
        <v>91</v>
      </c>
      <c r="D44" s="129">
        <v>2049999.9999999998</v>
      </c>
      <c r="E44" s="128" t="s">
        <v>25</v>
      </c>
      <c r="G44" s="128">
        <v>1984989</v>
      </c>
      <c r="H44" s="128" t="s">
        <v>46</v>
      </c>
      <c r="J44" s="132" t="s">
        <v>93</v>
      </c>
      <c r="K44" s="132" t="s">
        <v>91</v>
      </c>
      <c r="L44" s="133">
        <v>1000000</v>
      </c>
      <c r="N44" s="213">
        <v>115</v>
      </c>
      <c r="O44" s="225" t="s">
        <v>150</v>
      </c>
      <c r="P44" s="219" t="s">
        <v>186</v>
      </c>
      <c r="Q44" s="213" t="s">
        <v>151</v>
      </c>
      <c r="R44" s="220">
        <v>9845623107</v>
      </c>
    </row>
    <row r="45" spans="2:18" ht="15.4">
      <c r="B45" s="128">
        <v>1984990</v>
      </c>
      <c r="C45" s="128" t="s">
        <v>55</v>
      </c>
      <c r="D45" s="129">
        <v>615000</v>
      </c>
      <c r="E45" s="128" t="s">
        <v>25</v>
      </c>
      <c r="G45" s="128">
        <v>1984990</v>
      </c>
      <c r="H45" s="128" t="s">
        <v>46</v>
      </c>
      <c r="J45" s="132" t="s">
        <v>46</v>
      </c>
      <c r="K45" s="132" t="s">
        <v>55</v>
      </c>
      <c r="L45" s="133">
        <v>5000000</v>
      </c>
      <c r="N45" s="65">
        <v>116</v>
      </c>
      <c r="O45" s="66" t="s">
        <v>156</v>
      </c>
      <c r="P45" s="67" t="s">
        <v>187</v>
      </c>
      <c r="Q45" s="65" t="s">
        <v>157</v>
      </c>
      <c r="R45" s="220">
        <v>7265048193</v>
      </c>
    </row>
    <row r="46" spans="2:18" ht="15.4">
      <c r="B46" s="128">
        <v>1984991</v>
      </c>
      <c r="C46" s="128" t="s">
        <v>99</v>
      </c>
      <c r="D46" s="129">
        <v>128000</v>
      </c>
      <c r="E46" s="128" t="s">
        <v>25</v>
      </c>
      <c r="G46" s="128">
        <v>1984990</v>
      </c>
      <c r="H46" s="128" t="s">
        <v>103</v>
      </c>
      <c r="J46" s="132" t="s">
        <v>46</v>
      </c>
      <c r="K46" s="132" t="s">
        <v>99</v>
      </c>
      <c r="L46" s="133">
        <v>1500000</v>
      </c>
      <c r="N46" s="213">
        <v>117</v>
      </c>
      <c r="O46" s="225" t="s">
        <v>167</v>
      </c>
      <c r="P46" s="219" t="s">
        <v>188</v>
      </c>
      <c r="Q46" s="213" t="s">
        <v>168</v>
      </c>
      <c r="R46" s="220">
        <v>5729368014</v>
      </c>
    </row>
    <row r="47" spans="2:18" ht="15.4">
      <c r="B47" s="128">
        <v>1984991</v>
      </c>
      <c r="C47" s="128" t="s">
        <v>62</v>
      </c>
      <c r="D47" s="129">
        <v>48000</v>
      </c>
      <c r="E47" s="128" t="s">
        <v>25</v>
      </c>
      <c r="G47" s="128">
        <v>1984991</v>
      </c>
      <c r="H47" s="128" t="s">
        <v>107</v>
      </c>
      <c r="J47" s="132" t="s">
        <v>103</v>
      </c>
      <c r="K47" s="132" t="s">
        <v>62</v>
      </c>
      <c r="L47" s="133">
        <v>320000</v>
      </c>
      <c r="P47" s="113"/>
    </row>
    <row r="48" spans="2:18" ht="15.4">
      <c r="B48" s="128">
        <v>1984992</v>
      </c>
      <c r="C48" s="128" t="s">
        <v>44</v>
      </c>
      <c r="D48" s="129">
        <v>1298600</v>
      </c>
      <c r="E48" s="128" t="s">
        <v>25</v>
      </c>
      <c r="G48" s="128">
        <v>1984991</v>
      </c>
      <c r="H48" s="128" t="s">
        <v>112</v>
      </c>
      <c r="J48" s="132" t="s">
        <v>107</v>
      </c>
      <c r="K48" s="132" t="s">
        <v>44</v>
      </c>
      <c r="L48" s="133">
        <v>120000</v>
      </c>
      <c r="N48" s="407" t="s">
        <v>286</v>
      </c>
      <c r="O48" s="408"/>
      <c r="P48" s="113"/>
    </row>
    <row r="49" spans="2:21" ht="15.4">
      <c r="B49" s="128">
        <v>1984993</v>
      </c>
      <c r="C49" s="128" t="s">
        <v>110</v>
      </c>
      <c r="D49" s="129">
        <v>984700</v>
      </c>
      <c r="E49" s="128" t="s">
        <v>25</v>
      </c>
      <c r="G49" s="128">
        <v>1984992</v>
      </c>
      <c r="H49" s="128" t="s">
        <v>119</v>
      </c>
      <c r="J49" s="132" t="s">
        <v>112</v>
      </c>
      <c r="K49" s="132" t="s">
        <v>110</v>
      </c>
      <c r="L49" s="133">
        <v>3020000</v>
      </c>
      <c r="N49" s="236" t="s">
        <v>278</v>
      </c>
      <c r="O49" s="115" t="s">
        <v>287</v>
      </c>
      <c r="P49" s="113"/>
    </row>
    <row r="50" spans="2:21" ht="15.4">
      <c r="B50" s="128">
        <v>1984994</v>
      </c>
      <c r="C50" s="128" t="s">
        <v>117</v>
      </c>
      <c r="D50" s="129">
        <v>528900</v>
      </c>
      <c r="E50" s="128" t="s">
        <v>25</v>
      </c>
      <c r="G50" s="128">
        <v>1984993</v>
      </c>
      <c r="H50" s="128" t="s">
        <v>124</v>
      </c>
      <c r="J50" s="132" t="s">
        <v>119</v>
      </c>
      <c r="K50" s="132" t="s">
        <v>117</v>
      </c>
      <c r="L50" s="133">
        <v>2290000</v>
      </c>
      <c r="N50" s="213">
        <v>101</v>
      </c>
      <c r="O50" s="178" t="s">
        <v>213</v>
      </c>
      <c r="P50" s="113"/>
      <c r="R50" s="113"/>
      <c r="S50" s="113"/>
    </row>
    <row r="51" spans="2:21" ht="15.4">
      <c r="B51" s="128">
        <v>1984995</v>
      </c>
      <c r="C51" s="128" t="s">
        <v>35</v>
      </c>
      <c r="D51" s="129">
        <v>98900</v>
      </c>
      <c r="E51" s="128" t="s">
        <v>25</v>
      </c>
      <c r="G51" s="128">
        <v>1984994</v>
      </c>
      <c r="H51" s="128" t="s">
        <v>129</v>
      </c>
      <c r="J51" s="132" t="s">
        <v>124</v>
      </c>
      <c r="K51" s="132" t="s">
        <v>35</v>
      </c>
      <c r="L51" s="133">
        <v>1230000</v>
      </c>
      <c r="N51" s="221">
        <v>102</v>
      </c>
      <c r="O51" s="226" t="s">
        <v>215</v>
      </c>
      <c r="P51" s="113"/>
      <c r="R51" s="113"/>
      <c r="S51" s="113"/>
    </row>
    <row r="52" spans="2:21" ht="15.4">
      <c r="B52" s="128">
        <v>1984995</v>
      </c>
      <c r="C52" s="128" t="s">
        <v>62</v>
      </c>
      <c r="D52" s="129">
        <v>137600</v>
      </c>
      <c r="E52" s="128" t="s">
        <v>25</v>
      </c>
      <c r="G52" s="128">
        <v>1984995</v>
      </c>
      <c r="H52" s="128" t="s">
        <v>133</v>
      </c>
      <c r="J52" s="132" t="s">
        <v>129</v>
      </c>
      <c r="K52" s="132" t="s">
        <v>62</v>
      </c>
      <c r="L52" s="133">
        <v>230000</v>
      </c>
      <c r="N52" s="213">
        <v>103</v>
      </c>
      <c r="O52" s="178" t="s">
        <v>217</v>
      </c>
      <c r="P52" s="113"/>
      <c r="S52" s="113"/>
      <c r="U52" s="137"/>
    </row>
    <row r="53" spans="2:21" ht="15.4">
      <c r="B53" s="128">
        <v>1984996</v>
      </c>
      <c r="C53" s="128" t="s">
        <v>91</v>
      </c>
      <c r="D53" s="129">
        <v>1818900</v>
      </c>
      <c r="E53" s="128" t="s">
        <v>25</v>
      </c>
      <c r="G53" s="128">
        <v>1984995</v>
      </c>
      <c r="H53" s="128" t="s">
        <v>136</v>
      </c>
      <c r="J53" s="132" t="s">
        <v>133</v>
      </c>
      <c r="K53" s="132" t="s">
        <v>91</v>
      </c>
      <c r="L53" s="133">
        <v>320000</v>
      </c>
      <c r="N53" s="213">
        <v>106</v>
      </c>
      <c r="O53" s="178" t="s">
        <v>219</v>
      </c>
      <c r="P53" s="113"/>
    </row>
    <row r="54" spans="2:21" ht="15.4">
      <c r="B54" s="128">
        <v>1984997</v>
      </c>
      <c r="C54" s="128" t="s">
        <v>55</v>
      </c>
      <c r="D54" s="129">
        <v>10560000</v>
      </c>
      <c r="E54" s="128" t="s">
        <v>25</v>
      </c>
      <c r="G54" s="128">
        <v>1984996</v>
      </c>
      <c r="H54" s="128" t="s">
        <v>142</v>
      </c>
      <c r="J54" s="132" t="s">
        <v>136</v>
      </c>
      <c r="K54" s="132" t="s">
        <v>55</v>
      </c>
      <c r="L54" s="133">
        <v>4230000</v>
      </c>
      <c r="N54" s="213">
        <v>107</v>
      </c>
      <c r="O54" s="178" t="s">
        <v>221</v>
      </c>
      <c r="P54" s="113"/>
    </row>
    <row r="55" spans="2:21" ht="15.4">
      <c r="B55" s="128">
        <v>1984998</v>
      </c>
      <c r="C55" s="128" t="s">
        <v>84</v>
      </c>
      <c r="D55" s="129">
        <v>0</v>
      </c>
      <c r="E55" s="128" t="s">
        <v>50</v>
      </c>
      <c r="G55" s="128">
        <v>1984997</v>
      </c>
      <c r="H55" s="128" t="s">
        <v>147</v>
      </c>
      <c r="J55" s="132" t="s">
        <v>142</v>
      </c>
      <c r="K55" s="132" t="s">
        <v>84</v>
      </c>
      <c r="L55" s="133">
        <v>32000000</v>
      </c>
      <c r="N55" s="213">
        <v>108</v>
      </c>
      <c r="O55" s="178" t="s">
        <v>223</v>
      </c>
      <c r="P55" s="113"/>
    </row>
    <row r="56" spans="2:21" ht="15.4">
      <c r="B56" s="128">
        <v>1984999</v>
      </c>
      <c r="C56" s="128" t="s">
        <v>18</v>
      </c>
      <c r="D56" s="129">
        <v>0</v>
      </c>
      <c r="E56" s="128" t="s">
        <v>50</v>
      </c>
      <c r="G56" s="128">
        <v>1984998</v>
      </c>
      <c r="H56" s="128" t="s">
        <v>152</v>
      </c>
      <c r="J56" s="132" t="s">
        <v>147</v>
      </c>
      <c r="K56" s="132" t="s">
        <v>18</v>
      </c>
      <c r="L56" s="133">
        <v>323000</v>
      </c>
      <c r="N56" s="213">
        <v>109</v>
      </c>
      <c r="O56" s="178" t="s">
        <v>225</v>
      </c>
      <c r="P56" s="113"/>
    </row>
    <row r="57" spans="2:21" ht="15.4">
      <c r="B57" s="128">
        <v>1984999</v>
      </c>
      <c r="C57" s="128" t="s">
        <v>117</v>
      </c>
      <c r="D57" s="129">
        <v>111870</v>
      </c>
      <c r="E57" s="128" t="s">
        <v>25</v>
      </c>
      <c r="G57" s="128">
        <v>1984999</v>
      </c>
      <c r="H57" s="128" t="s">
        <v>152</v>
      </c>
      <c r="J57" s="132" t="s">
        <v>152</v>
      </c>
      <c r="K57" s="132" t="s">
        <v>117</v>
      </c>
      <c r="L57" s="133">
        <v>200000</v>
      </c>
      <c r="N57" s="213">
        <v>110</v>
      </c>
      <c r="O57" s="178" t="s">
        <v>227</v>
      </c>
      <c r="P57" s="113"/>
    </row>
    <row r="58" spans="2:21" ht="15.4">
      <c r="B58" s="128">
        <v>1985000</v>
      </c>
      <c r="C58" s="128" t="s">
        <v>35</v>
      </c>
      <c r="D58" s="129">
        <v>3542264</v>
      </c>
      <c r="E58" s="128" t="s">
        <v>25</v>
      </c>
      <c r="G58" s="128">
        <v>1984999</v>
      </c>
      <c r="H58" s="128" t="s">
        <v>158</v>
      </c>
      <c r="J58" s="132" t="s">
        <v>152</v>
      </c>
      <c r="K58" s="132" t="s">
        <v>35</v>
      </c>
      <c r="L58" s="133">
        <v>339000</v>
      </c>
      <c r="N58" s="213">
        <v>111</v>
      </c>
      <c r="O58" s="178" t="s">
        <v>229</v>
      </c>
      <c r="P58" s="113"/>
    </row>
    <row r="59" spans="2:21" ht="15.4">
      <c r="B59" s="128">
        <v>1985000</v>
      </c>
      <c r="C59" s="128" t="s">
        <v>55</v>
      </c>
      <c r="D59" s="129">
        <v>44000</v>
      </c>
      <c r="E59" s="128" t="s">
        <v>25</v>
      </c>
      <c r="G59" s="128">
        <v>1985000</v>
      </c>
      <c r="H59" s="128" t="s">
        <v>162</v>
      </c>
      <c r="J59" s="132" t="s">
        <v>158</v>
      </c>
      <c r="K59" s="132" t="s">
        <v>55</v>
      </c>
      <c r="L59" s="133">
        <v>8050600</v>
      </c>
      <c r="N59" s="213">
        <v>113</v>
      </c>
      <c r="O59" s="178" t="s">
        <v>233</v>
      </c>
      <c r="P59" s="113"/>
    </row>
    <row r="60" spans="2:21" ht="15.4">
      <c r="B60" s="128">
        <v>1985001</v>
      </c>
      <c r="C60" s="128" t="s">
        <v>44</v>
      </c>
      <c r="D60" s="129">
        <v>1328800</v>
      </c>
      <c r="E60" s="128" t="s">
        <v>25</v>
      </c>
      <c r="G60" s="128">
        <v>1985000</v>
      </c>
      <c r="H60" s="128" t="s">
        <v>165</v>
      </c>
      <c r="J60" s="132" t="s">
        <v>162</v>
      </c>
      <c r="K60" s="132" t="s">
        <v>44</v>
      </c>
      <c r="L60" s="133">
        <v>100000</v>
      </c>
      <c r="N60" s="213">
        <v>114</v>
      </c>
      <c r="O60" s="178" t="s">
        <v>235</v>
      </c>
      <c r="P60" s="113"/>
    </row>
    <row r="61" spans="2:21" ht="15.4">
      <c r="B61" s="128">
        <v>1985002</v>
      </c>
      <c r="C61" s="128" t="s">
        <v>26</v>
      </c>
      <c r="D61" s="129">
        <v>0</v>
      </c>
      <c r="E61" s="128" t="s">
        <v>50</v>
      </c>
      <c r="G61" s="128">
        <v>1985001</v>
      </c>
      <c r="H61" s="128" t="s">
        <v>169</v>
      </c>
      <c r="J61" s="132" t="s">
        <v>169</v>
      </c>
      <c r="K61" s="132" t="s">
        <v>62</v>
      </c>
      <c r="L61" s="133">
        <v>650000</v>
      </c>
      <c r="N61" s="213">
        <v>115</v>
      </c>
      <c r="O61" s="178" t="s">
        <v>237</v>
      </c>
      <c r="P61" s="113"/>
    </row>
    <row r="62" spans="2:21" ht="15.4">
      <c r="B62" s="128">
        <v>1985002</v>
      </c>
      <c r="C62" s="128" t="s">
        <v>62</v>
      </c>
      <c r="D62" s="129">
        <v>0</v>
      </c>
      <c r="E62" s="128" t="s">
        <v>50</v>
      </c>
      <c r="G62" s="128">
        <v>1985002</v>
      </c>
      <c r="H62" s="128" t="s">
        <v>51</v>
      </c>
      <c r="J62" s="132" t="s">
        <v>51</v>
      </c>
      <c r="K62" s="132" t="s">
        <v>44</v>
      </c>
      <c r="L62" s="133">
        <v>220000</v>
      </c>
      <c r="N62" s="65">
        <v>116</v>
      </c>
      <c r="O62" s="178" t="s">
        <v>239</v>
      </c>
      <c r="P62" s="113"/>
    </row>
    <row r="63" spans="2:21" ht="15.4">
      <c r="B63" s="128">
        <v>1985003</v>
      </c>
      <c r="C63" s="128" t="s">
        <v>44</v>
      </c>
      <c r="D63" s="129">
        <v>1185110</v>
      </c>
      <c r="E63" s="128" t="s">
        <v>25</v>
      </c>
      <c r="G63" s="128">
        <v>1985002</v>
      </c>
      <c r="H63" s="128" t="s">
        <v>172</v>
      </c>
      <c r="J63" s="132" t="s">
        <v>172</v>
      </c>
      <c r="K63" s="132" t="s">
        <v>110</v>
      </c>
      <c r="L63" s="133">
        <v>3203000</v>
      </c>
      <c r="N63" s="213">
        <v>117</v>
      </c>
      <c r="O63" s="178" t="s">
        <v>241</v>
      </c>
      <c r="P63" s="113"/>
    </row>
    <row r="64" spans="2:21" ht="15.4">
      <c r="B64" s="113"/>
      <c r="C64" s="113"/>
      <c r="D64" s="113"/>
      <c r="E64" s="113"/>
      <c r="F64" s="113"/>
      <c r="L64" s="113"/>
      <c r="P64" s="113"/>
    </row>
    <row r="65" spans="2:16" ht="15.4">
      <c r="B65" s="113"/>
      <c r="C65" s="113"/>
      <c r="D65" s="113"/>
      <c r="E65" s="113"/>
      <c r="F65" s="113"/>
      <c r="L65" s="113"/>
      <c r="P65" s="113"/>
    </row>
    <row r="66" spans="2:16" ht="15.4">
      <c r="E66" s="113"/>
      <c r="F66" s="113"/>
      <c r="L66" s="113"/>
      <c r="P66" s="113"/>
    </row>
  </sheetData>
  <mergeCells count="9">
    <mergeCell ref="N30:R30"/>
    <mergeCell ref="N48:O48"/>
    <mergeCell ref="L3:M3"/>
    <mergeCell ref="B3:D3"/>
    <mergeCell ref="F3:J3"/>
    <mergeCell ref="O3:P3"/>
    <mergeCell ref="J30:L30"/>
    <mergeCell ref="G30:H30"/>
    <mergeCell ref="B30:E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853A-D760-4CEF-9007-D1E12AA64F31}">
  <dimension ref="B2:V64"/>
  <sheetViews>
    <sheetView topLeftCell="K46" zoomScale="57" workbookViewId="0">
      <selection activeCell="N48" sqref="N48:O48"/>
    </sheetView>
  </sheetViews>
  <sheetFormatPr defaultRowHeight="14.25"/>
  <cols>
    <col min="2" max="2" width="25.28515625" bestFit="1" customWidth="1"/>
    <col min="3" max="3" width="22.5703125" bestFit="1" customWidth="1"/>
    <col min="4" max="4" width="17.42578125" bestFit="1" customWidth="1"/>
    <col min="5" max="5" width="17.28515625" bestFit="1" customWidth="1"/>
    <col min="6" max="6" width="22.28515625" bestFit="1" customWidth="1"/>
    <col min="7" max="7" width="30.7109375" bestFit="1" customWidth="1"/>
    <col min="8" max="8" width="25.140625" bestFit="1" customWidth="1"/>
    <col min="9" max="9" width="22.5703125" bestFit="1" customWidth="1"/>
    <col min="10" max="10" width="27.7109375" bestFit="1" customWidth="1"/>
    <col min="11" max="11" width="22.5703125" bestFit="1" customWidth="1"/>
    <col min="12" max="12" width="21.5703125" bestFit="1" customWidth="1"/>
    <col min="13" max="13" width="10" bestFit="1" customWidth="1"/>
    <col min="14" max="14" width="19.42578125" bestFit="1" customWidth="1"/>
    <col min="15" max="15" width="21.5703125" bestFit="1" customWidth="1"/>
    <col min="16" max="16" width="16" bestFit="1" customWidth="1"/>
    <col min="17" max="17" width="27.85546875" bestFit="1" customWidth="1"/>
    <col min="18" max="18" width="21.85546875" bestFit="1" customWidth="1"/>
    <col min="19" max="19" width="15" bestFit="1" customWidth="1"/>
    <col min="20" max="20" width="15.140625" bestFit="1" customWidth="1"/>
    <col min="21" max="23" width="31.85546875" bestFit="1" customWidth="1"/>
    <col min="24" max="24" width="15" bestFit="1" customWidth="1"/>
    <col min="25" max="25" width="31.85546875" bestFit="1" customWidth="1"/>
    <col min="26" max="26" width="30.7109375" customWidth="1"/>
    <col min="27" max="27" width="39.7109375" customWidth="1"/>
    <col min="28" max="28" width="41.7109375" customWidth="1"/>
  </cols>
  <sheetData>
    <row r="2" spans="2:22" ht="15.4">
      <c r="B2" s="112" t="s">
        <v>288</v>
      </c>
      <c r="C2" s="113"/>
      <c r="D2" s="113"/>
      <c r="E2" s="113"/>
      <c r="F2" s="113"/>
    </row>
    <row r="3" spans="2:22" ht="15.4">
      <c r="B3" s="321" t="s">
        <v>194</v>
      </c>
      <c r="C3" s="321"/>
      <c r="D3" s="321"/>
      <c r="E3" s="113"/>
      <c r="F3" s="315" t="s">
        <v>206</v>
      </c>
      <c r="G3" s="316"/>
      <c r="I3" s="396" t="s">
        <v>193</v>
      </c>
      <c r="J3" s="397"/>
      <c r="L3" s="411" t="s">
        <v>289</v>
      </c>
      <c r="M3" s="412"/>
      <c r="O3" s="411" t="s">
        <v>290</v>
      </c>
      <c r="P3" s="413"/>
      <c r="R3" s="411" t="s">
        <v>291</v>
      </c>
      <c r="S3" s="413"/>
      <c r="U3" s="411" t="s">
        <v>292</v>
      </c>
      <c r="V3" s="413"/>
    </row>
    <row r="4" spans="2:22" ht="15.4">
      <c r="B4" s="114" t="s">
        <v>198</v>
      </c>
      <c r="C4" s="115" t="s">
        <v>204</v>
      </c>
      <c r="D4" s="117" t="s">
        <v>205</v>
      </c>
      <c r="E4" s="112"/>
      <c r="F4" s="235" t="s">
        <v>277</v>
      </c>
      <c r="G4" s="171" t="s">
        <v>9</v>
      </c>
      <c r="I4" s="237" t="s">
        <v>199</v>
      </c>
      <c r="J4" s="105" t="s">
        <v>7</v>
      </c>
      <c r="L4" s="53" t="s">
        <v>280</v>
      </c>
      <c r="M4" s="172" t="s">
        <v>209</v>
      </c>
      <c r="O4" s="53" t="s">
        <v>280</v>
      </c>
      <c r="P4" s="172" t="s">
        <v>243</v>
      </c>
      <c r="R4" s="53" t="s">
        <v>280</v>
      </c>
      <c r="S4" s="172" t="s">
        <v>210</v>
      </c>
      <c r="U4" s="53" t="s">
        <v>280</v>
      </c>
      <c r="V4" s="227" t="s">
        <v>212</v>
      </c>
    </row>
    <row r="5" spans="2:22" ht="15.4">
      <c r="B5" s="120">
        <v>1984981</v>
      </c>
      <c r="C5" s="120">
        <v>101</v>
      </c>
      <c r="D5" s="121">
        <v>44960.520833333336</v>
      </c>
      <c r="E5" s="113"/>
      <c r="F5" s="87" t="s">
        <v>20</v>
      </c>
      <c r="G5" s="88" t="s">
        <v>21</v>
      </c>
      <c r="I5" s="87" t="s">
        <v>18</v>
      </c>
      <c r="J5" s="87" t="s">
        <v>19</v>
      </c>
      <c r="L5" s="209" t="s">
        <v>213</v>
      </c>
      <c r="M5" s="210" t="s">
        <v>244</v>
      </c>
      <c r="O5" s="209" t="s">
        <v>213</v>
      </c>
      <c r="P5" s="210" t="s">
        <v>245</v>
      </c>
      <c r="R5" s="209" t="s">
        <v>213</v>
      </c>
      <c r="S5" s="210" t="s">
        <v>246</v>
      </c>
      <c r="U5" s="209" t="s">
        <v>213</v>
      </c>
      <c r="V5" s="209" t="s">
        <v>247</v>
      </c>
    </row>
    <row r="6" spans="2:22" ht="15.4">
      <c r="B6" s="120">
        <v>1984982</v>
      </c>
      <c r="C6" s="120">
        <v>101</v>
      </c>
      <c r="D6" s="120" t="s">
        <v>41</v>
      </c>
      <c r="E6" s="113"/>
      <c r="F6" s="87" t="s">
        <v>28</v>
      </c>
      <c r="G6" s="87" t="s">
        <v>29</v>
      </c>
      <c r="I6" s="87" t="s">
        <v>26</v>
      </c>
      <c r="J6" s="87" t="s">
        <v>27</v>
      </c>
      <c r="L6" s="209" t="s">
        <v>215</v>
      </c>
      <c r="M6" s="210" t="s">
        <v>244</v>
      </c>
      <c r="O6" s="209" t="s">
        <v>215</v>
      </c>
      <c r="P6" s="210" t="s">
        <v>248</v>
      </c>
      <c r="R6" s="209" t="s">
        <v>215</v>
      </c>
      <c r="S6" s="210" t="s">
        <v>249</v>
      </c>
      <c r="U6" s="209" t="s">
        <v>215</v>
      </c>
      <c r="V6" s="228" t="s">
        <v>250</v>
      </c>
    </row>
    <row r="7" spans="2:22" ht="15.4">
      <c r="B7" s="120">
        <v>1984983</v>
      </c>
      <c r="C7" s="120">
        <v>102</v>
      </c>
      <c r="D7" s="120" t="s">
        <v>49</v>
      </c>
      <c r="E7" s="113"/>
      <c r="F7" s="87" t="s">
        <v>37</v>
      </c>
      <c r="G7" s="87" t="s">
        <v>38</v>
      </c>
      <c r="I7" s="87" t="s">
        <v>35</v>
      </c>
      <c r="J7" s="87" t="s">
        <v>36</v>
      </c>
      <c r="L7" s="209" t="s">
        <v>217</v>
      </c>
      <c r="M7" s="210" t="s">
        <v>244</v>
      </c>
      <c r="O7" s="209" t="s">
        <v>217</v>
      </c>
      <c r="P7" s="210" t="s">
        <v>248</v>
      </c>
      <c r="R7" s="209" t="s">
        <v>217</v>
      </c>
      <c r="S7" s="210" t="s">
        <v>251</v>
      </c>
      <c r="U7" s="209" t="s">
        <v>217</v>
      </c>
      <c r="V7" s="209" t="s">
        <v>252</v>
      </c>
    </row>
    <row r="8" spans="2:22" ht="15.4">
      <c r="B8" s="120">
        <v>1984984</v>
      </c>
      <c r="C8" s="120">
        <v>103</v>
      </c>
      <c r="D8" s="120" t="s">
        <v>59</v>
      </c>
      <c r="E8" s="113"/>
      <c r="F8" s="87" t="s">
        <v>64</v>
      </c>
      <c r="G8" s="87" t="s">
        <v>65</v>
      </c>
      <c r="I8" s="87" t="s">
        <v>44</v>
      </c>
      <c r="J8" s="87" t="s">
        <v>45</v>
      </c>
      <c r="L8" s="209" t="s">
        <v>219</v>
      </c>
      <c r="M8" s="210" t="s">
        <v>244</v>
      </c>
      <c r="O8" s="209" t="s">
        <v>219</v>
      </c>
      <c r="P8" s="210" t="s">
        <v>253</v>
      </c>
      <c r="R8" s="209" t="s">
        <v>219</v>
      </c>
      <c r="S8" s="210" t="s">
        <v>254</v>
      </c>
      <c r="U8" s="209" t="s">
        <v>219</v>
      </c>
      <c r="V8" s="209" t="s">
        <v>255</v>
      </c>
    </row>
    <row r="9" spans="2:22" ht="15.4">
      <c r="B9" s="120">
        <v>1984985</v>
      </c>
      <c r="C9" s="120">
        <v>103</v>
      </c>
      <c r="D9" s="120" t="s">
        <v>67</v>
      </c>
      <c r="E9" s="113"/>
      <c r="F9" s="87" t="s">
        <v>78</v>
      </c>
      <c r="G9" s="87" t="s">
        <v>79</v>
      </c>
      <c r="I9" s="87" t="s">
        <v>55</v>
      </c>
      <c r="J9" s="87" t="s">
        <v>56</v>
      </c>
      <c r="L9" s="209" t="s">
        <v>221</v>
      </c>
      <c r="M9" s="210" t="s">
        <v>244</v>
      </c>
      <c r="O9" s="209" t="s">
        <v>221</v>
      </c>
      <c r="P9" s="210" t="s">
        <v>245</v>
      </c>
      <c r="R9" s="209" t="s">
        <v>221</v>
      </c>
      <c r="S9" s="210" t="s">
        <v>256</v>
      </c>
      <c r="U9" s="209" t="s">
        <v>221</v>
      </c>
      <c r="V9" s="209" t="s">
        <v>257</v>
      </c>
    </row>
    <row r="10" spans="2:22" ht="15.4">
      <c r="B10" s="120">
        <v>1984986</v>
      </c>
      <c r="C10" s="120">
        <v>103</v>
      </c>
      <c r="D10" s="122">
        <v>45048.708333333336</v>
      </c>
      <c r="E10" s="113"/>
      <c r="F10" s="87" t="s">
        <v>70</v>
      </c>
      <c r="G10" s="87" t="s">
        <v>71</v>
      </c>
      <c r="I10" s="87" t="s">
        <v>91</v>
      </c>
      <c r="J10" s="87" t="s">
        <v>92</v>
      </c>
      <c r="L10" s="209" t="s">
        <v>223</v>
      </c>
      <c r="M10" s="210" t="s">
        <v>244</v>
      </c>
      <c r="O10" s="209" t="s">
        <v>223</v>
      </c>
      <c r="P10" s="210" t="s">
        <v>258</v>
      </c>
      <c r="R10" s="209" t="s">
        <v>223</v>
      </c>
      <c r="S10" s="210" t="s">
        <v>259</v>
      </c>
      <c r="U10" s="209" t="s">
        <v>223</v>
      </c>
      <c r="V10" s="209" t="s">
        <v>260</v>
      </c>
    </row>
    <row r="11" spans="2:22" ht="15.4">
      <c r="B11" s="120">
        <v>1984987</v>
      </c>
      <c r="C11" s="120">
        <v>106</v>
      </c>
      <c r="D11" s="122">
        <v>44988.416666666664</v>
      </c>
      <c r="E11" s="113"/>
      <c r="F11" s="87" t="s">
        <v>140</v>
      </c>
      <c r="G11" s="87" t="s">
        <v>141</v>
      </c>
      <c r="I11" s="87" t="s">
        <v>62</v>
      </c>
      <c r="J11" s="87" t="s">
        <v>63</v>
      </c>
      <c r="L11" s="209" t="s">
        <v>225</v>
      </c>
      <c r="M11" s="210" t="s">
        <v>244</v>
      </c>
      <c r="O11" s="209" t="s">
        <v>225</v>
      </c>
      <c r="P11" s="210" t="s">
        <v>245</v>
      </c>
      <c r="R11" s="209" t="s">
        <v>225</v>
      </c>
      <c r="S11" s="210" t="s">
        <v>246</v>
      </c>
      <c r="U11" s="209" t="s">
        <v>225</v>
      </c>
      <c r="V11" s="209" t="s">
        <v>261</v>
      </c>
    </row>
    <row r="12" spans="2:22" ht="15.4">
      <c r="B12" s="120">
        <v>1984988</v>
      </c>
      <c r="C12" s="120">
        <v>107</v>
      </c>
      <c r="D12" s="121">
        <v>45142.125</v>
      </c>
      <c r="E12" s="113"/>
      <c r="F12" s="87" t="s">
        <v>86</v>
      </c>
      <c r="G12" s="87" t="s">
        <v>87</v>
      </c>
      <c r="I12" s="87" t="s">
        <v>84</v>
      </c>
      <c r="J12" s="87" t="s">
        <v>85</v>
      </c>
      <c r="L12" s="209" t="s">
        <v>227</v>
      </c>
      <c r="M12" s="210" t="s">
        <v>244</v>
      </c>
      <c r="O12" s="209" t="s">
        <v>227</v>
      </c>
      <c r="P12" s="210" t="s">
        <v>253</v>
      </c>
      <c r="R12" s="209" t="s">
        <v>227</v>
      </c>
      <c r="S12" s="210" t="s">
        <v>262</v>
      </c>
      <c r="U12" s="209" t="s">
        <v>227</v>
      </c>
      <c r="V12" s="209" t="s">
        <v>263</v>
      </c>
    </row>
    <row r="13" spans="2:22" ht="15.4">
      <c r="B13" s="120">
        <v>1984989</v>
      </c>
      <c r="C13" s="120">
        <v>108</v>
      </c>
      <c r="D13" s="122">
        <v>45028.523611111108</v>
      </c>
      <c r="E13" s="113"/>
      <c r="F13" s="87" t="s">
        <v>96</v>
      </c>
      <c r="G13" s="87" t="s">
        <v>97</v>
      </c>
      <c r="I13" s="87" t="s">
        <v>99</v>
      </c>
      <c r="J13" s="87" t="s">
        <v>100</v>
      </c>
      <c r="L13" s="209" t="s">
        <v>229</v>
      </c>
      <c r="M13" s="210" t="s">
        <v>244</v>
      </c>
      <c r="O13" s="209" t="s">
        <v>229</v>
      </c>
      <c r="P13" s="210" t="s">
        <v>264</v>
      </c>
      <c r="R13" s="209" t="s">
        <v>229</v>
      </c>
      <c r="S13" s="210" t="s">
        <v>265</v>
      </c>
      <c r="U13" s="209" t="s">
        <v>229</v>
      </c>
      <c r="V13" s="209" t="s">
        <v>266</v>
      </c>
    </row>
    <row r="14" spans="2:22" ht="15.4">
      <c r="B14" s="120">
        <v>1984990</v>
      </c>
      <c r="C14" s="120">
        <v>109</v>
      </c>
      <c r="D14" s="120" t="s">
        <v>98</v>
      </c>
      <c r="E14" s="113"/>
      <c r="F14" s="87" t="s">
        <v>46</v>
      </c>
      <c r="G14" s="87" t="s">
        <v>47</v>
      </c>
      <c r="I14" s="87" t="s">
        <v>110</v>
      </c>
      <c r="J14" s="87" t="s">
        <v>111</v>
      </c>
      <c r="L14" s="209" t="s">
        <v>231</v>
      </c>
      <c r="M14" s="210" t="s">
        <v>244</v>
      </c>
      <c r="O14" s="209" t="s">
        <v>231</v>
      </c>
      <c r="P14" s="210" t="s">
        <v>264</v>
      </c>
      <c r="R14" s="209" t="s">
        <v>231</v>
      </c>
      <c r="S14" s="210" t="s">
        <v>267</v>
      </c>
      <c r="U14" s="209" t="s">
        <v>231</v>
      </c>
      <c r="V14" s="209" t="s">
        <v>268</v>
      </c>
    </row>
    <row r="15" spans="2:22" ht="15.4">
      <c r="B15" s="120">
        <v>1984991</v>
      </c>
      <c r="C15" s="120">
        <v>110</v>
      </c>
      <c r="D15" s="120" t="s">
        <v>104</v>
      </c>
      <c r="E15" s="113"/>
      <c r="F15" s="87" t="s">
        <v>73</v>
      </c>
      <c r="G15" s="87" t="s">
        <v>74</v>
      </c>
      <c r="I15" s="87" t="s">
        <v>117</v>
      </c>
      <c r="J15" s="87" t="s">
        <v>118</v>
      </c>
      <c r="L15" s="209" t="s">
        <v>233</v>
      </c>
      <c r="M15" s="210" t="s">
        <v>244</v>
      </c>
      <c r="O15" s="209" t="s">
        <v>233</v>
      </c>
      <c r="P15" s="210" t="s">
        <v>264</v>
      </c>
      <c r="R15" s="209" t="s">
        <v>233</v>
      </c>
      <c r="S15" s="210" t="s">
        <v>269</v>
      </c>
      <c r="U15" s="209" t="s">
        <v>233</v>
      </c>
      <c r="V15" s="209" t="s">
        <v>270</v>
      </c>
    </row>
    <row r="16" spans="2:22" ht="15.4">
      <c r="B16" s="120">
        <v>1984991</v>
      </c>
      <c r="C16" s="120">
        <v>110</v>
      </c>
      <c r="D16" s="122">
        <v>45203.811805555553</v>
      </c>
      <c r="E16" s="113"/>
      <c r="F16" s="87" t="s">
        <v>105</v>
      </c>
      <c r="G16" s="87" t="s">
        <v>106</v>
      </c>
      <c r="L16" s="209" t="s">
        <v>235</v>
      </c>
      <c r="M16" s="209" t="s">
        <v>244</v>
      </c>
      <c r="O16" s="209" t="s">
        <v>235</v>
      </c>
      <c r="P16" s="209" t="s">
        <v>245</v>
      </c>
      <c r="R16" s="209" t="s">
        <v>235</v>
      </c>
      <c r="S16" s="209" t="s">
        <v>271</v>
      </c>
      <c r="U16" s="209" t="s">
        <v>235</v>
      </c>
      <c r="V16" s="209" t="s">
        <v>272</v>
      </c>
    </row>
    <row r="17" spans="2:22" ht="15.4">
      <c r="B17" s="120">
        <v>1984992</v>
      </c>
      <c r="C17" s="120">
        <v>111</v>
      </c>
      <c r="D17" s="120" t="s">
        <v>114</v>
      </c>
      <c r="E17" s="113"/>
      <c r="F17" s="87" t="s">
        <v>160</v>
      </c>
      <c r="G17" s="87" t="s">
        <v>161</v>
      </c>
      <c r="L17" s="209" t="s">
        <v>237</v>
      </c>
      <c r="M17" s="209" t="s">
        <v>244</v>
      </c>
      <c r="O17" s="209" t="s">
        <v>237</v>
      </c>
      <c r="P17" s="209" t="s">
        <v>245</v>
      </c>
      <c r="R17" s="209" t="s">
        <v>237</v>
      </c>
      <c r="S17" s="209" t="s">
        <v>273</v>
      </c>
      <c r="U17" s="209" t="s">
        <v>237</v>
      </c>
      <c r="V17" s="209" t="s">
        <v>274</v>
      </c>
    </row>
    <row r="18" spans="2:22" ht="15.4">
      <c r="B18" s="120">
        <v>1984993</v>
      </c>
      <c r="C18" s="120">
        <v>111</v>
      </c>
      <c r="D18" s="120" t="s">
        <v>121</v>
      </c>
      <c r="E18" s="113"/>
      <c r="F18" s="113"/>
      <c r="L18" s="209" t="s">
        <v>239</v>
      </c>
      <c r="M18" s="210" t="s">
        <v>244</v>
      </c>
      <c r="O18" s="209" t="s">
        <v>239</v>
      </c>
      <c r="P18" s="210" t="s">
        <v>253</v>
      </c>
      <c r="R18" s="209" t="s">
        <v>239</v>
      </c>
      <c r="S18" s="210" t="s">
        <v>254</v>
      </c>
      <c r="U18" s="209" t="s">
        <v>239</v>
      </c>
      <c r="V18" s="210" t="s">
        <v>275</v>
      </c>
    </row>
    <row r="19" spans="2:22" ht="15.4">
      <c r="B19" s="120">
        <v>1984994</v>
      </c>
      <c r="C19" s="120">
        <v>111</v>
      </c>
      <c r="D19" s="120" t="s">
        <v>126</v>
      </c>
      <c r="E19" s="113"/>
      <c r="F19" s="113"/>
      <c r="L19" s="214" t="s">
        <v>241</v>
      </c>
      <c r="M19" s="216" t="s">
        <v>244</v>
      </c>
      <c r="O19" s="214" t="s">
        <v>241</v>
      </c>
      <c r="P19" s="216" t="s">
        <v>248</v>
      </c>
      <c r="R19" s="214" t="s">
        <v>241</v>
      </c>
      <c r="S19" s="229" t="s">
        <v>251</v>
      </c>
      <c r="U19" s="214" t="s">
        <v>241</v>
      </c>
      <c r="V19" s="209" t="s">
        <v>276</v>
      </c>
    </row>
    <row r="20" spans="2:22" ht="15.4">
      <c r="B20" s="120">
        <v>1984995</v>
      </c>
      <c r="C20" s="120">
        <v>112</v>
      </c>
      <c r="D20" s="120" t="s">
        <v>131</v>
      </c>
      <c r="E20" s="113"/>
      <c r="F20" s="113"/>
      <c r="G20" s="113"/>
      <c r="H20" s="113"/>
      <c r="K20" s="113"/>
      <c r="L20" s="24"/>
      <c r="M20" s="24"/>
    </row>
    <row r="21" spans="2:22" ht="15.4">
      <c r="B21" s="120">
        <v>1984996</v>
      </c>
      <c r="C21" s="120">
        <v>113</v>
      </c>
      <c r="D21" s="120" t="s">
        <v>137</v>
      </c>
      <c r="E21" s="113"/>
      <c r="F21" s="113"/>
      <c r="G21" s="113"/>
      <c r="H21" s="113"/>
      <c r="K21" s="113"/>
      <c r="L21" s="24"/>
      <c r="M21" s="24"/>
    </row>
    <row r="22" spans="2:22" ht="15.4">
      <c r="B22" s="120">
        <v>1984997</v>
      </c>
      <c r="C22" s="120">
        <v>114</v>
      </c>
      <c r="D22" s="120" t="s">
        <v>144</v>
      </c>
      <c r="E22" s="113"/>
      <c r="F22" s="113"/>
      <c r="G22" s="113"/>
      <c r="H22" s="113"/>
      <c r="K22" s="113"/>
      <c r="L22" s="24"/>
      <c r="M22" s="24"/>
      <c r="T22" s="411" t="s">
        <v>293</v>
      </c>
      <c r="U22" s="413"/>
    </row>
    <row r="23" spans="2:22" ht="15.4">
      <c r="B23" s="120">
        <v>1984998</v>
      </c>
      <c r="C23" s="120">
        <v>114</v>
      </c>
      <c r="D23" s="120" t="s">
        <v>149</v>
      </c>
      <c r="E23" s="113"/>
      <c r="F23" s="113"/>
      <c r="G23" s="113"/>
      <c r="H23" s="113"/>
      <c r="K23" s="113"/>
      <c r="L23" s="24"/>
      <c r="M23" s="24"/>
      <c r="T23" s="236" t="s">
        <v>294</v>
      </c>
      <c r="U23" s="172" t="s">
        <v>295</v>
      </c>
    </row>
    <row r="24" spans="2:22" ht="15.4">
      <c r="B24" s="120">
        <v>1984999</v>
      </c>
      <c r="C24" s="120">
        <v>115</v>
      </c>
      <c r="D24" s="120" t="s">
        <v>154</v>
      </c>
      <c r="E24" s="113"/>
      <c r="F24" s="113"/>
      <c r="G24" s="113"/>
      <c r="H24" s="113"/>
      <c r="K24" s="113"/>
      <c r="L24" s="24"/>
      <c r="M24" s="24"/>
      <c r="T24" s="210" t="s">
        <v>244</v>
      </c>
      <c r="U24" s="210" t="s">
        <v>245</v>
      </c>
    </row>
    <row r="25" spans="2:22" ht="15.4">
      <c r="B25" s="120">
        <v>1985000</v>
      </c>
      <c r="C25" s="120">
        <v>116</v>
      </c>
      <c r="D25" s="120" t="s">
        <v>159</v>
      </c>
      <c r="E25" s="113"/>
      <c r="F25" s="113"/>
      <c r="G25" s="113"/>
      <c r="H25" s="113"/>
      <c r="K25" s="113"/>
      <c r="L25" s="24"/>
      <c r="M25" s="24"/>
      <c r="T25" s="210" t="s">
        <v>244</v>
      </c>
      <c r="U25" s="210" t="s">
        <v>248</v>
      </c>
    </row>
    <row r="26" spans="2:22" ht="15.4">
      <c r="B26" s="120">
        <v>1985001</v>
      </c>
      <c r="C26" s="120">
        <v>116</v>
      </c>
      <c r="D26" s="122">
        <v>44991.720138888886</v>
      </c>
      <c r="E26" s="113"/>
      <c r="F26" s="113"/>
      <c r="G26" s="113"/>
      <c r="H26" s="113"/>
      <c r="K26" s="113"/>
      <c r="L26" s="24"/>
      <c r="M26" s="24"/>
      <c r="T26" s="210" t="s">
        <v>244</v>
      </c>
      <c r="U26" s="210" t="s">
        <v>253</v>
      </c>
    </row>
    <row r="27" spans="2:22" ht="15.4">
      <c r="B27" s="120">
        <v>1985002</v>
      </c>
      <c r="C27" s="120">
        <v>117</v>
      </c>
      <c r="D27" s="122">
        <v>45083.779166666667</v>
      </c>
      <c r="E27" s="113"/>
      <c r="F27" s="113"/>
      <c r="G27" s="113"/>
      <c r="H27" s="113"/>
      <c r="K27" s="113"/>
      <c r="L27" s="24"/>
      <c r="M27" s="24"/>
      <c r="T27" s="216" t="s">
        <v>244</v>
      </c>
      <c r="U27" s="216" t="s">
        <v>258</v>
      </c>
    </row>
    <row r="28" spans="2:22" ht="15.4">
      <c r="B28" s="120">
        <v>1985003</v>
      </c>
      <c r="C28" s="120">
        <v>117</v>
      </c>
      <c r="D28" s="120" t="s">
        <v>173</v>
      </c>
      <c r="E28" s="113"/>
      <c r="F28" s="113"/>
      <c r="G28" s="113"/>
      <c r="H28" s="113"/>
      <c r="K28" s="113"/>
      <c r="L28" s="24"/>
      <c r="M28" s="24"/>
      <c r="T28" s="216" t="s">
        <v>244</v>
      </c>
      <c r="U28" s="216" t="s">
        <v>264</v>
      </c>
    </row>
    <row r="29" spans="2:22" ht="15.4">
      <c r="B29" s="113"/>
      <c r="C29" s="113"/>
      <c r="D29" s="113"/>
      <c r="E29" s="113"/>
      <c r="F29" s="113"/>
      <c r="G29" s="113"/>
      <c r="H29" s="113"/>
      <c r="K29" s="113"/>
      <c r="L29" s="24"/>
      <c r="M29" s="24"/>
    </row>
    <row r="30" spans="2:22" ht="15.4">
      <c r="B30" s="409" t="s">
        <v>197</v>
      </c>
      <c r="C30" s="409"/>
      <c r="D30" s="409"/>
      <c r="E30" s="409"/>
      <c r="G30" s="409" t="s">
        <v>284</v>
      </c>
      <c r="H30" s="410"/>
      <c r="J30" s="320" t="s">
        <v>201</v>
      </c>
      <c r="K30" s="320"/>
      <c r="L30" s="320"/>
      <c r="M30" s="24"/>
      <c r="N30" s="406" t="s">
        <v>285</v>
      </c>
      <c r="O30" s="406"/>
      <c r="P30" s="406"/>
      <c r="Q30" s="406"/>
      <c r="R30" s="406"/>
      <c r="T30" s="315" t="s">
        <v>296</v>
      </c>
      <c r="U30" s="316"/>
    </row>
    <row r="31" spans="2:22" ht="15.4">
      <c r="B31" s="126" t="s">
        <v>198</v>
      </c>
      <c r="C31" s="126" t="s">
        <v>199</v>
      </c>
      <c r="D31" s="127" t="s">
        <v>14</v>
      </c>
      <c r="E31" s="127" t="s">
        <v>15</v>
      </c>
      <c r="G31" s="126" t="s">
        <v>198</v>
      </c>
      <c r="H31" s="126" t="s">
        <v>200</v>
      </c>
      <c r="J31" s="114" t="s">
        <v>200</v>
      </c>
      <c r="K31" s="114" t="s">
        <v>297</v>
      </c>
      <c r="L31" s="131" t="s">
        <v>12</v>
      </c>
      <c r="M31" s="24"/>
      <c r="N31" s="114" t="s">
        <v>278</v>
      </c>
      <c r="O31" s="217" t="s">
        <v>3</v>
      </c>
      <c r="P31" s="217" t="s">
        <v>4</v>
      </c>
      <c r="Q31" s="217" t="s">
        <v>5</v>
      </c>
      <c r="R31" s="218" t="s">
        <v>174</v>
      </c>
      <c r="T31" s="236" t="s">
        <v>298</v>
      </c>
      <c r="U31" s="172" t="s">
        <v>210</v>
      </c>
    </row>
    <row r="32" spans="2:22" ht="15.4">
      <c r="B32" s="128">
        <v>1984981</v>
      </c>
      <c r="C32" s="128" t="s">
        <v>18</v>
      </c>
      <c r="D32" s="129" t="s">
        <v>24</v>
      </c>
      <c r="E32" s="128" t="s">
        <v>25</v>
      </c>
      <c r="G32" s="128">
        <v>1984981</v>
      </c>
      <c r="H32" s="128" t="s">
        <v>22</v>
      </c>
      <c r="J32" s="132" t="s">
        <v>22</v>
      </c>
      <c r="K32" s="132" t="s">
        <v>18</v>
      </c>
      <c r="L32" s="133" t="s">
        <v>23</v>
      </c>
      <c r="M32" s="113"/>
      <c r="N32" s="213">
        <v>101</v>
      </c>
      <c r="O32" s="213" t="s">
        <v>16</v>
      </c>
      <c r="P32" s="219" t="s">
        <v>175</v>
      </c>
      <c r="Q32" s="213" t="s">
        <v>17</v>
      </c>
      <c r="R32" s="220">
        <v>1062539478</v>
      </c>
      <c r="T32" s="210" t="s">
        <v>245</v>
      </c>
      <c r="U32" s="210" t="s">
        <v>246</v>
      </c>
    </row>
    <row r="33" spans="2:21" ht="15.4">
      <c r="B33" s="128">
        <v>1984981</v>
      </c>
      <c r="C33" s="128" t="s">
        <v>26</v>
      </c>
      <c r="D33" s="129" t="s">
        <v>32</v>
      </c>
      <c r="E33" s="128" t="s">
        <v>25</v>
      </c>
      <c r="G33" s="128">
        <v>1984981</v>
      </c>
      <c r="H33" s="128" t="s">
        <v>30</v>
      </c>
      <c r="J33" s="132" t="s">
        <v>30</v>
      </c>
      <c r="K33" s="132" t="s">
        <v>26</v>
      </c>
      <c r="L33" s="133" t="s">
        <v>31</v>
      </c>
      <c r="M33" s="113"/>
      <c r="N33" s="221">
        <v>102</v>
      </c>
      <c r="O33" s="222" t="s">
        <v>42</v>
      </c>
      <c r="P33" s="223" t="s">
        <v>176</v>
      </c>
      <c r="Q33" s="221" t="s">
        <v>43</v>
      </c>
      <c r="R33" s="224">
        <v>5487102936</v>
      </c>
      <c r="T33" s="210" t="s">
        <v>248</v>
      </c>
      <c r="U33" s="210" t="s">
        <v>249</v>
      </c>
    </row>
    <row r="34" spans="2:21" ht="15.4">
      <c r="B34" s="128">
        <v>1984983</v>
      </c>
      <c r="C34" s="128" t="s">
        <v>35</v>
      </c>
      <c r="D34" s="129">
        <v>0</v>
      </c>
      <c r="E34" s="128" t="s">
        <v>50</v>
      </c>
      <c r="G34" s="128">
        <v>1984982</v>
      </c>
      <c r="H34" s="128" t="s">
        <v>48</v>
      </c>
      <c r="J34" s="132" t="s">
        <v>39</v>
      </c>
      <c r="K34" s="132" t="s">
        <v>35</v>
      </c>
      <c r="L34" s="133">
        <v>1000000</v>
      </c>
      <c r="N34" s="213">
        <v>103</v>
      </c>
      <c r="O34" s="225" t="s">
        <v>53</v>
      </c>
      <c r="P34" s="219" t="s">
        <v>177</v>
      </c>
      <c r="Q34" s="213" t="s">
        <v>54</v>
      </c>
      <c r="R34" s="220">
        <v>3216549870</v>
      </c>
      <c r="T34" s="210" t="s">
        <v>248</v>
      </c>
      <c r="U34" s="210" t="s">
        <v>251</v>
      </c>
    </row>
    <row r="35" spans="2:21" ht="15.4">
      <c r="B35" s="128">
        <v>1984983</v>
      </c>
      <c r="C35" s="128" t="s">
        <v>44</v>
      </c>
      <c r="D35" s="129">
        <v>16500</v>
      </c>
      <c r="E35" s="128" t="s">
        <v>25</v>
      </c>
      <c r="G35" s="128">
        <v>1984983</v>
      </c>
      <c r="H35" s="128" t="s">
        <v>51</v>
      </c>
      <c r="J35" s="132" t="s">
        <v>48</v>
      </c>
      <c r="K35" s="132" t="s">
        <v>44</v>
      </c>
      <c r="L35" s="133">
        <v>70000</v>
      </c>
      <c r="N35" s="213">
        <v>106</v>
      </c>
      <c r="O35" s="225" t="s">
        <v>76</v>
      </c>
      <c r="P35" s="219" t="s">
        <v>178</v>
      </c>
      <c r="Q35" s="213" t="s">
        <v>77</v>
      </c>
      <c r="R35" s="220">
        <v>4657890321</v>
      </c>
      <c r="T35" s="210" t="s">
        <v>253</v>
      </c>
      <c r="U35" s="210" t="s">
        <v>254</v>
      </c>
    </row>
    <row r="36" spans="2:21" ht="15.4">
      <c r="B36" s="128">
        <v>1984984</v>
      </c>
      <c r="C36" s="128" t="s">
        <v>44</v>
      </c>
      <c r="D36" s="129">
        <v>2263000</v>
      </c>
      <c r="E36" s="128" t="s">
        <v>25</v>
      </c>
      <c r="G36" s="128">
        <v>1984983</v>
      </c>
      <c r="H36" s="128" t="s">
        <v>57</v>
      </c>
      <c r="J36" s="132" t="s">
        <v>51</v>
      </c>
      <c r="K36" s="132" t="s">
        <v>44</v>
      </c>
      <c r="L36" s="133">
        <v>55000</v>
      </c>
      <c r="N36" s="213">
        <v>107</v>
      </c>
      <c r="O36" s="225" t="s">
        <v>82</v>
      </c>
      <c r="P36" s="219" t="s">
        <v>179</v>
      </c>
      <c r="Q36" s="213" t="s">
        <v>83</v>
      </c>
      <c r="R36" s="220">
        <v>2389041567</v>
      </c>
      <c r="T36" s="210" t="s">
        <v>245</v>
      </c>
      <c r="U36" s="210" t="s">
        <v>256</v>
      </c>
    </row>
    <row r="37" spans="2:21" ht="15.4">
      <c r="B37" s="128">
        <v>1984985</v>
      </c>
      <c r="C37" s="128" t="s">
        <v>55</v>
      </c>
      <c r="D37" s="129">
        <v>0</v>
      </c>
      <c r="E37" s="128" t="s">
        <v>50</v>
      </c>
      <c r="G37" s="128">
        <v>1984984</v>
      </c>
      <c r="H37" s="128" t="s">
        <v>55</v>
      </c>
      <c r="J37" s="132" t="s">
        <v>57</v>
      </c>
      <c r="K37" s="132" t="s">
        <v>55</v>
      </c>
      <c r="L37" s="133">
        <v>7300000</v>
      </c>
      <c r="N37" s="213">
        <v>108</v>
      </c>
      <c r="O37" s="225" t="s">
        <v>89</v>
      </c>
      <c r="P37" s="219" t="s">
        <v>180</v>
      </c>
      <c r="Q37" s="213" t="s">
        <v>90</v>
      </c>
      <c r="R37" s="220">
        <v>6741298305</v>
      </c>
      <c r="T37" s="210" t="s">
        <v>258</v>
      </c>
      <c r="U37" s="210" t="s">
        <v>259</v>
      </c>
    </row>
    <row r="38" spans="2:21" ht="15.4">
      <c r="B38" s="128">
        <v>1984986</v>
      </c>
      <c r="C38" s="128" t="s">
        <v>62</v>
      </c>
      <c r="D38" s="129">
        <v>72540</v>
      </c>
      <c r="E38" s="128" t="s">
        <v>25</v>
      </c>
      <c r="G38" s="128">
        <v>1984985</v>
      </c>
      <c r="H38" s="128" t="s">
        <v>72</v>
      </c>
      <c r="J38" s="132" t="s">
        <v>55</v>
      </c>
      <c r="K38" s="132" t="s">
        <v>62</v>
      </c>
      <c r="L38" s="133">
        <v>432500</v>
      </c>
      <c r="N38" s="213">
        <v>109</v>
      </c>
      <c r="O38" s="225" t="s">
        <v>94</v>
      </c>
      <c r="P38" s="219" t="s">
        <v>181</v>
      </c>
      <c r="Q38" s="213" t="s">
        <v>95</v>
      </c>
      <c r="R38" s="220">
        <v>5426701983</v>
      </c>
      <c r="T38" s="210" t="s">
        <v>253</v>
      </c>
      <c r="U38" s="210" t="s">
        <v>262</v>
      </c>
    </row>
    <row r="39" spans="2:21" ht="15.4">
      <c r="B39" s="128">
        <v>1984986</v>
      </c>
      <c r="C39" s="128" t="s">
        <v>18</v>
      </c>
      <c r="D39" s="129">
        <v>0</v>
      </c>
      <c r="E39" s="128" t="s">
        <v>50</v>
      </c>
      <c r="G39" s="128">
        <v>1984986</v>
      </c>
      <c r="H39" s="128" t="s">
        <v>72</v>
      </c>
      <c r="J39" s="132" t="s">
        <v>72</v>
      </c>
      <c r="K39" s="132" t="s">
        <v>18</v>
      </c>
      <c r="L39" s="133">
        <v>234000</v>
      </c>
      <c r="N39" s="213">
        <v>110</v>
      </c>
      <c r="O39" s="225" t="s">
        <v>101</v>
      </c>
      <c r="P39" s="219" t="s">
        <v>182</v>
      </c>
      <c r="Q39" s="213" t="s">
        <v>102</v>
      </c>
      <c r="R39" s="220">
        <v>6890142573</v>
      </c>
      <c r="T39" s="210" t="s">
        <v>264</v>
      </c>
      <c r="U39" s="210" t="s">
        <v>265</v>
      </c>
    </row>
    <row r="40" spans="2:21" ht="15.4">
      <c r="B40" s="128">
        <v>1984987</v>
      </c>
      <c r="C40" s="128" t="s">
        <v>44</v>
      </c>
      <c r="D40" s="129">
        <v>155000</v>
      </c>
      <c r="E40" s="128" t="s">
        <v>25</v>
      </c>
      <c r="G40" s="128">
        <v>1984986</v>
      </c>
      <c r="H40" s="128" t="s">
        <v>80</v>
      </c>
      <c r="J40" s="132" t="s">
        <v>72</v>
      </c>
      <c r="K40" s="132" t="s">
        <v>44</v>
      </c>
      <c r="L40" s="133">
        <v>100000</v>
      </c>
      <c r="N40" s="213">
        <v>111</v>
      </c>
      <c r="O40" s="225" t="s">
        <v>108</v>
      </c>
      <c r="P40" s="219" t="s">
        <v>183</v>
      </c>
      <c r="Q40" s="213" t="s">
        <v>109</v>
      </c>
      <c r="R40" s="220">
        <v>4738251690</v>
      </c>
      <c r="T40" s="210" t="s">
        <v>264</v>
      </c>
      <c r="U40" s="210" t="s">
        <v>267</v>
      </c>
    </row>
    <row r="41" spans="2:21" ht="15.4">
      <c r="B41" s="128">
        <v>1984987</v>
      </c>
      <c r="C41" s="128" t="s">
        <v>35</v>
      </c>
      <c r="D41" s="129">
        <v>93000</v>
      </c>
      <c r="E41" s="128" t="s">
        <v>25</v>
      </c>
      <c r="G41" s="128">
        <v>1984987</v>
      </c>
      <c r="H41" s="128" t="s">
        <v>80</v>
      </c>
      <c r="J41" s="132" t="s">
        <v>80</v>
      </c>
      <c r="K41" s="132" t="s">
        <v>35</v>
      </c>
      <c r="L41" s="133">
        <v>500000</v>
      </c>
      <c r="N41" s="213">
        <v>112</v>
      </c>
      <c r="O41" s="225" t="s">
        <v>127</v>
      </c>
      <c r="P41" s="219" t="s">
        <v>184</v>
      </c>
      <c r="Q41" s="213" t="s">
        <v>128</v>
      </c>
      <c r="R41" s="220">
        <v>5973618204</v>
      </c>
      <c r="T41" s="210" t="s">
        <v>264</v>
      </c>
      <c r="U41" s="210" t="s">
        <v>269</v>
      </c>
    </row>
    <row r="42" spans="2:21" ht="15.4">
      <c r="B42" s="128">
        <v>1984988</v>
      </c>
      <c r="C42" s="128" t="s">
        <v>44</v>
      </c>
      <c r="D42" s="129">
        <v>8199999.9999999991</v>
      </c>
      <c r="E42" s="128" t="s">
        <v>25</v>
      </c>
      <c r="G42" s="128">
        <v>1984987</v>
      </c>
      <c r="H42" s="128" t="s">
        <v>88</v>
      </c>
      <c r="J42" s="132" t="s">
        <v>80</v>
      </c>
      <c r="K42" s="132" t="s">
        <v>44</v>
      </c>
      <c r="L42" s="133">
        <v>300000</v>
      </c>
      <c r="N42" s="213">
        <v>113</v>
      </c>
      <c r="O42" s="225" t="s">
        <v>134</v>
      </c>
      <c r="P42" s="219" t="s">
        <v>183</v>
      </c>
      <c r="Q42" s="213" t="s">
        <v>135</v>
      </c>
      <c r="R42" s="220">
        <v>1245897063</v>
      </c>
      <c r="T42" s="210" t="s">
        <v>245</v>
      </c>
      <c r="U42" s="210" t="s">
        <v>271</v>
      </c>
    </row>
    <row r="43" spans="2:21" ht="15.4">
      <c r="B43" s="128">
        <v>1984989</v>
      </c>
      <c r="C43" s="128" t="s">
        <v>84</v>
      </c>
      <c r="D43" s="129">
        <v>0</v>
      </c>
      <c r="E43" s="128" t="s">
        <v>50</v>
      </c>
      <c r="G43" s="128">
        <v>1984988</v>
      </c>
      <c r="H43" s="128" t="s">
        <v>93</v>
      </c>
      <c r="J43" s="132" t="s">
        <v>88</v>
      </c>
      <c r="K43" s="132" t="s">
        <v>84</v>
      </c>
      <c r="L43" s="133">
        <v>20000000</v>
      </c>
      <c r="N43" s="213">
        <v>114</v>
      </c>
      <c r="O43" s="225" t="s">
        <v>138</v>
      </c>
      <c r="P43" s="219" t="s">
        <v>185</v>
      </c>
      <c r="Q43" s="213" t="s">
        <v>139</v>
      </c>
      <c r="R43" s="220">
        <v>7658902143</v>
      </c>
      <c r="T43" s="209" t="s">
        <v>245</v>
      </c>
      <c r="U43" s="209" t="s">
        <v>273</v>
      </c>
    </row>
    <row r="44" spans="2:21" ht="15.4">
      <c r="B44" s="128">
        <v>1984990</v>
      </c>
      <c r="C44" s="128" t="s">
        <v>91</v>
      </c>
      <c r="D44" s="129">
        <v>2049999.9999999998</v>
      </c>
      <c r="E44" s="128" t="s">
        <v>25</v>
      </c>
      <c r="G44" s="128">
        <v>1984989</v>
      </c>
      <c r="H44" s="128" t="s">
        <v>46</v>
      </c>
      <c r="J44" s="132" t="s">
        <v>93</v>
      </c>
      <c r="K44" s="132" t="s">
        <v>91</v>
      </c>
      <c r="L44" s="133">
        <v>1000000</v>
      </c>
      <c r="N44" s="213">
        <v>115</v>
      </c>
      <c r="O44" s="225" t="s">
        <v>150</v>
      </c>
      <c r="P44" s="219" t="s">
        <v>186</v>
      </c>
      <c r="Q44" s="213" t="s">
        <v>151</v>
      </c>
      <c r="R44" s="220">
        <v>9845623107</v>
      </c>
    </row>
    <row r="45" spans="2:21" ht="15.4">
      <c r="B45" s="128">
        <v>1984990</v>
      </c>
      <c r="C45" s="128" t="s">
        <v>55</v>
      </c>
      <c r="D45" s="129">
        <v>615000</v>
      </c>
      <c r="E45" s="128" t="s">
        <v>25</v>
      </c>
      <c r="G45" s="128">
        <v>1984990</v>
      </c>
      <c r="H45" s="128" t="s">
        <v>46</v>
      </c>
      <c r="J45" s="132" t="s">
        <v>46</v>
      </c>
      <c r="K45" s="132" t="s">
        <v>55</v>
      </c>
      <c r="L45" s="133">
        <v>5000000</v>
      </c>
      <c r="N45" s="65">
        <v>116</v>
      </c>
      <c r="O45" s="66" t="s">
        <v>156</v>
      </c>
      <c r="P45" s="67" t="s">
        <v>187</v>
      </c>
      <c r="Q45" s="65" t="s">
        <v>157</v>
      </c>
      <c r="R45" s="220">
        <v>7265048193</v>
      </c>
    </row>
    <row r="46" spans="2:21" ht="15.4">
      <c r="B46" s="128">
        <v>1984991</v>
      </c>
      <c r="C46" s="128" t="s">
        <v>99</v>
      </c>
      <c r="D46" s="129">
        <v>128000</v>
      </c>
      <c r="E46" s="128" t="s">
        <v>25</v>
      </c>
      <c r="G46" s="128">
        <v>1984990</v>
      </c>
      <c r="H46" s="128" t="s">
        <v>103</v>
      </c>
      <c r="J46" s="132" t="s">
        <v>46</v>
      </c>
      <c r="K46" s="132" t="s">
        <v>99</v>
      </c>
      <c r="L46" s="133">
        <v>1500000</v>
      </c>
      <c r="N46" s="213">
        <v>117</v>
      </c>
      <c r="O46" s="225" t="s">
        <v>167</v>
      </c>
      <c r="P46" s="219" t="s">
        <v>188</v>
      </c>
      <c r="Q46" s="213" t="s">
        <v>168</v>
      </c>
      <c r="R46" s="220">
        <v>5729368014</v>
      </c>
    </row>
    <row r="47" spans="2:21" ht="15.4">
      <c r="B47" s="128">
        <v>1984991</v>
      </c>
      <c r="C47" s="128" t="s">
        <v>62</v>
      </c>
      <c r="D47" s="129">
        <v>48000</v>
      </c>
      <c r="E47" s="128" t="s">
        <v>25</v>
      </c>
      <c r="G47" s="128">
        <v>1984991</v>
      </c>
      <c r="H47" s="128" t="s">
        <v>107</v>
      </c>
      <c r="J47" s="132" t="s">
        <v>103</v>
      </c>
      <c r="K47" s="132" t="s">
        <v>62</v>
      </c>
      <c r="L47" s="133">
        <v>320000</v>
      </c>
      <c r="P47" s="113"/>
    </row>
    <row r="48" spans="2:21" ht="15.4">
      <c r="B48" s="128">
        <v>1984992</v>
      </c>
      <c r="C48" s="128" t="s">
        <v>44</v>
      </c>
      <c r="D48" s="129">
        <v>1298600</v>
      </c>
      <c r="E48" s="128" t="s">
        <v>25</v>
      </c>
      <c r="G48" s="128">
        <v>1984991</v>
      </c>
      <c r="H48" s="128" t="s">
        <v>112</v>
      </c>
      <c r="J48" s="132" t="s">
        <v>107</v>
      </c>
      <c r="K48" s="132" t="s">
        <v>44</v>
      </c>
      <c r="L48" s="133">
        <v>120000</v>
      </c>
      <c r="N48" s="407" t="s">
        <v>286</v>
      </c>
      <c r="O48" s="408"/>
      <c r="P48" s="113"/>
      <c r="T48" s="315" t="s">
        <v>299</v>
      </c>
      <c r="U48" s="316"/>
    </row>
    <row r="49" spans="2:21" ht="15.4">
      <c r="B49" s="128">
        <v>1984993</v>
      </c>
      <c r="C49" s="128" t="s">
        <v>110</v>
      </c>
      <c r="D49" s="129">
        <v>984700</v>
      </c>
      <c r="E49" s="128" t="s">
        <v>25</v>
      </c>
      <c r="G49" s="128">
        <v>1984992</v>
      </c>
      <c r="H49" s="128" t="s">
        <v>119</v>
      </c>
      <c r="J49" s="132" t="s">
        <v>112</v>
      </c>
      <c r="K49" s="132" t="s">
        <v>110</v>
      </c>
      <c r="L49" s="133">
        <v>3020000</v>
      </c>
      <c r="N49" s="114" t="s">
        <v>278</v>
      </c>
      <c r="O49" s="115" t="s">
        <v>282</v>
      </c>
      <c r="P49" s="113"/>
      <c r="T49" s="236" t="s">
        <v>300</v>
      </c>
      <c r="U49" s="227" t="s">
        <v>212</v>
      </c>
    </row>
    <row r="50" spans="2:21" ht="15.4">
      <c r="B50" s="128">
        <v>1984994</v>
      </c>
      <c r="C50" s="128" t="s">
        <v>117</v>
      </c>
      <c r="D50" s="129">
        <v>528900</v>
      </c>
      <c r="E50" s="128" t="s">
        <v>25</v>
      </c>
      <c r="G50" s="128">
        <v>1984993</v>
      </c>
      <c r="H50" s="128" t="s">
        <v>124</v>
      </c>
      <c r="J50" s="132" t="s">
        <v>119</v>
      </c>
      <c r="K50" s="132" t="s">
        <v>117</v>
      </c>
      <c r="L50" s="133">
        <v>2290000</v>
      </c>
      <c r="N50" s="213">
        <v>101</v>
      </c>
      <c r="O50" s="178" t="s">
        <v>213</v>
      </c>
      <c r="P50" s="113"/>
      <c r="R50" s="113"/>
      <c r="T50" s="210" t="s">
        <v>246</v>
      </c>
      <c r="U50" s="209" t="s">
        <v>247</v>
      </c>
    </row>
    <row r="51" spans="2:21" ht="15.4">
      <c r="B51" s="128">
        <v>1984995</v>
      </c>
      <c r="C51" s="128" t="s">
        <v>35</v>
      </c>
      <c r="D51" s="129">
        <v>98900</v>
      </c>
      <c r="E51" s="128" t="s">
        <v>25</v>
      </c>
      <c r="G51" s="128">
        <v>1984994</v>
      </c>
      <c r="H51" s="128" t="s">
        <v>129</v>
      </c>
      <c r="J51" s="132" t="s">
        <v>124</v>
      </c>
      <c r="K51" s="132" t="s">
        <v>35</v>
      </c>
      <c r="L51" s="133">
        <v>1230000</v>
      </c>
      <c r="N51" s="221">
        <v>102</v>
      </c>
      <c r="O51" s="226" t="s">
        <v>215</v>
      </c>
      <c r="P51" s="113"/>
      <c r="R51" s="113"/>
      <c r="T51" s="210" t="s">
        <v>249</v>
      </c>
      <c r="U51" s="228" t="s">
        <v>250</v>
      </c>
    </row>
    <row r="52" spans="2:21" ht="15.4">
      <c r="B52" s="128">
        <v>1984995</v>
      </c>
      <c r="C52" s="128" t="s">
        <v>62</v>
      </c>
      <c r="D52" s="129">
        <v>137600</v>
      </c>
      <c r="E52" s="128" t="s">
        <v>25</v>
      </c>
      <c r="G52" s="128">
        <v>1984995</v>
      </c>
      <c r="H52" s="128" t="s">
        <v>133</v>
      </c>
      <c r="J52" s="132" t="s">
        <v>129</v>
      </c>
      <c r="K52" s="132" t="s">
        <v>62</v>
      </c>
      <c r="L52" s="133">
        <v>230000</v>
      </c>
      <c r="N52" s="213">
        <v>103</v>
      </c>
      <c r="O52" s="178" t="s">
        <v>217</v>
      </c>
      <c r="P52" s="113"/>
      <c r="T52" s="210" t="s">
        <v>251</v>
      </c>
      <c r="U52" s="209" t="s">
        <v>252</v>
      </c>
    </row>
    <row r="53" spans="2:21" ht="15.4">
      <c r="B53" s="128">
        <v>1984996</v>
      </c>
      <c r="C53" s="128" t="s">
        <v>91</v>
      </c>
      <c r="D53" s="129">
        <v>1818900</v>
      </c>
      <c r="E53" s="128" t="s">
        <v>25</v>
      </c>
      <c r="G53" s="128">
        <v>1984995</v>
      </c>
      <c r="H53" s="128" t="s">
        <v>136</v>
      </c>
      <c r="J53" s="132" t="s">
        <v>133</v>
      </c>
      <c r="K53" s="132" t="s">
        <v>91</v>
      </c>
      <c r="L53" s="133">
        <v>320000</v>
      </c>
      <c r="N53" s="213">
        <v>106</v>
      </c>
      <c r="O53" s="178" t="s">
        <v>219</v>
      </c>
      <c r="P53" s="113"/>
      <c r="T53" s="210" t="s">
        <v>254</v>
      </c>
      <c r="U53" s="209" t="s">
        <v>255</v>
      </c>
    </row>
    <row r="54" spans="2:21" ht="15.4">
      <c r="B54" s="128">
        <v>1984997</v>
      </c>
      <c r="C54" s="128" t="s">
        <v>55</v>
      </c>
      <c r="D54" s="129">
        <v>10560000</v>
      </c>
      <c r="E54" s="128" t="s">
        <v>25</v>
      </c>
      <c r="G54" s="128">
        <v>1984996</v>
      </c>
      <c r="H54" s="128" t="s">
        <v>142</v>
      </c>
      <c r="J54" s="132" t="s">
        <v>136</v>
      </c>
      <c r="K54" s="132" t="s">
        <v>55</v>
      </c>
      <c r="L54" s="133">
        <v>4230000</v>
      </c>
      <c r="N54" s="213">
        <v>107</v>
      </c>
      <c r="O54" s="178" t="s">
        <v>221</v>
      </c>
      <c r="P54" s="113"/>
      <c r="T54" s="210" t="s">
        <v>256</v>
      </c>
      <c r="U54" s="209" t="s">
        <v>257</v>
      </c>
    </row>
    <row r="55" spans="2:21" ht="15.4">
      <c r="B55" s="128">
        <v>1984998</v>
      </c>
      <c r="C55" s="128" t="s">
        <v>84</v>
      </c>
      <c r="D55" s="129">
        <v>0</v>
      </c>
      <c r="E55" s="128" t="s">
        <v>50</v>
      </c>
      <c r="G55" s="128">
        <v>1984997</v>
      </c>
      <c r="H55" s="128" t="s">
        <v>147</v>
      </c>
      <c r="J55" s="132" t="s">
        <v>142</v>
      </c>
      <c r="K55" s="132" t="s">
        <v>84</v>
      </c>
      <c r="L55" s="133">
        <v>32000000</v>
      </c>
      <c r="N55" s="213">
        <v>108</v>
      </c>
      <c r="O55" s="178" t="s">
        <v>223</v>
      </c>
      <c r="P55" s="113"/>
      <c r="T55" s="210" t="s">
        <v>259</v>
      </c>
      <c r="U55" s="209" t="s">
        <v>260</v>
      </c>
    </row>
    <row r="56" spans="2:21" ht="15.4">
      <c r="B56" s="128">
        <v>1984999</v>
      </c>
      <c r="C56" s="128" t="s">
        <v>18</v>
      </c>
      <c r="D56" s="129">
        <v>0</v>
      </c>
      <c r="E56" s="128" t="s">
        <v>50</v>
      </c>
      <c r="G56" s="128">
        <v>1984998</v>
      </c>
      <c r="H56" s="128" t="s">
        <v>152</v>
      </c>
      <c r="J56" s="132" t="s">
        <v>147</v>
      </c>
      <c r="K56" s="132" t="s">
        <v>18</v>
      </c>
      <c r="L56" s="133">
        <v>323000</v>
      </c>
      <c r="N56" s="213">
        <v>109</v>
      </c>
      <c r="O56" s="178" t="s">
        <v>225</v>
      </c>
      <c r="P56" s="113"/>
      <c r="T56" s="210" t="s">
        <v>246</v>
      </c>
      <c r="U56" s="209" t="s">
        <v>261</v>
      </c>
    </row>
    <row r="57" spans="2:21" ht="15.4">
      <c r="B57" s="128">
        <v>1984999</v>
      </c>
      <c r="C57" s="128" t="s">
        <v>117</v>
      </c>
      <c r="D57" s="129">
        <v>111870</v>
      </c>
      <c r="E57" s="128" t="s">
        <v>25</v>
      </c>
      <c r="G57" s="128">
        <v>1984999</v>
      </c>
      <c r="H57" s="128" t="s">
        <v>152</v>
      </c>
      <c r="J57" s="132" t="s">
        <v>152</v>
      </c>
      <c r="K57" s="132" t="s">
        <v>117</v>
      </c>
      <c r="L57" s="133">
        <v>200000</v>
      </c>
      <c r="N57" s="213">
        <v>110</v>
      </c>
      <c r="O57" s="178" t="s">
        <v>227</v>
      </c>
      <c r="P57" s="113"/>
      <c r="T57" s="210" t="s">
        <v>262</v>
      </c>
      <c r="U57" s="209" t="s">
        <v>263</v>
      </c>
    </row>
    <row r="58" spans="2:21" ht="15.4">
      <c r="B58" s="128">
        <v>1985000</v>
      </c>
      <c r="C58" s="128" t="s">
        <v>35</v>
      </c>
      <c r="D58" s="129">
        <v>3542264</v>
      </c>
      <c r="E58" s="128" t="s">
        <v>25</v>
      </c>
      <c r="G58" s="128">
        <v>1984999</v>
      </c>
      <c r="H58" s="128" t="s">
        <v>158</v>
      </c>
      <c r="J58" s="132" t="s">
        <v>152</v>
      </c>
      <c r="K58" s="132" t="s">
        <v>35</v>
      </c>
      <c r="L58" s="133">
        <v>339000</v>
      </c>
      <c r="N58" s="213">
        <v>111</v>
      </c>
      <c r="O58" s="178" t="s">
        <v>229</v>
      </c>
      <c r="P58" s="113"/>
      <c r="T58" s="210" t="s">
        <v>265</v>
      </c>
      <c r="U58" s="209" t="s">
        <v>266</v>
      </c>
    </row>
    <row r="59" spans="2:21" ht="15.4">
      <c r="B59" s="128">
        <v>1985000</v>
      </c>
      <c r="C59" s="128" t="s">
        <v>55</v>
      </c>
      <c r="D59" s="129">
        <v>44000</v>
      </c>
      <c r="E59" s="128" t="s">
        <v>25</v>
      </c>
      <c r="G59" s="128">
        <v>1985000</v>
      </c>
      <c r="H59" s="128" t="s">
        <v>162</v>
      </c>
      <c r="J59" s="132" t="s">
        <v>158</v>
      </c>
      <c r="K59" s="132" t="s">
        <v>55</v>
      </c>
      <c r="L59" s="133">
        <v>8050600</v>
      </c>
      <c r="N59" s="213">
        <v>113</v>
      </c>
      <c r="O59" s="178" t="s">
        <v>233</v>
      </c>
      <c r="P59" s="113"/>
      <c r="T59" s="210" t="s">
        <v>267</v>
      </c>
      <c r="U59" s="209" t="s">
        <v>268</v>
      </c>
    </row>
    <row r="60" spans="2:21" ht="15.4">
      <c r="B60" s="128">
        <v>1985001</v>
      </c>
      <c r="C60" s="128" t="s">
        <v>44</v>
      </c>
      <c r="D60" s="129">
        <v>1328800</v>
      </c>
      <c r="E60" s="128" t="s">
        <v>25</v>
      </c>
      <c r="G60" s="128">
        <v>1985000</v>
      </c>
      <c r="H60" s="128" t="s">
        <v>165</v>
      </c>
      <c r="J60" s="132" t="s">
        <v>162</v>
      </c>
      <c r="K60" s="132" t="s">
        <v>44</v>
      </c>
      <c r="L60" s="133">
        <v>100000</v>
      </c>
      <c r="N60" s="213">
        <v>114</v>
      </c>
      <c r="O60" s="178" t="s">
        <v>235</v>
      </c>
      <c r="P60" s="113"/>
      <c r="T60" s="210" t="s">
        <v>269</v>
      </c>
      <c r="U60" s="209" t="s">
        <v>270</v>
      </c>
    </row>
    <row r="61" spans="2:21" ht="15.4">
      <c r="B61" s="128">
        <v>1985002</v>
      </c>
      <c r="C61" s="128" t="s">
        <v>26</v>
      </c>
      <c r="D61" s="129">
        <v>0</v>
      </c>
      <c r="E61" s="128" t="s">
        <v>50</v>
      </c>
      <c r="G61" s="128">
        <v>1985001</v>
      </c>
      <c r="H61" s="128" t="s">
        <v>169</v>
      </c>
      <c r="J61" s="132" t="s">
        <v>169</v>
      </c>
      <c r="K61" s="132" t="s">
        <v>62</v>
      </c>
      <c r="L61" s="133">
        <v>650000</v>
      </c>
      <c r="N61" s="213">
        <v>115</v>
      </c>
      <c r="O61" s="178" t="s">
        <v>237</v>
      </c>
      <c r="P61" s="113"/>
      <c r="T61" s="209" t="s">
        <v>271</v>
      </c>
      <c r="U61" s="209" t="s">
        <v>272</v>
      </c>
    </row>
    <row r="62" spans="2:21" ht="15.4">
      <c r="B62" s="128">
        <v>1985002</v>
      </c>
      <c r="C62" s="128" t="s">
        <v>62</v>
      </c>
      <c r="D62" s="129">
        <v>0</v>
      </c>
      <c r="E62" s="128" t="s">
        <v>50</v>
      </c>
      <c r="G62" s="128">
        <v>1985002</v>
      </c>
      <c r="H62" s="128" t="s">
        <v>51</v>
      </c>
      <c r="J62" s="132" t="s">
        <v>51</v>
      </c>
      <c r="K62" s="132" t="s">
        <v>44</v>
      </c>
      <c r="L62" s="133">
        <v>220000</v>
      </c>
      <c r="N62" s="65">
        <v>116</v>
      </c>
      <c r="O62" s="178" t="s">
        <v>239</v>
      </c>
      <c r="P62" s="113"/>
      <c r="T62" s="209" t="s">
        <v>273</v>
      </c>
      <c r="U62" s="209" t="s">
        <v>274</v>
      </c>
    </row>
    <row r="63" spans="2:21" ht="15.4">
      <c r="B63" s="128">
        <v>1985003</v>
      </c>
      <c r="C63" s="128" t="s">
        <v>44</v>
      </c>
      <c r="D63" s="129">
        <v>1185110</v>
      </c>
      <c r="E63" s="128" t="s">
        <v>25</v>
      </c>
      <c r="G63" s="128">
        <v>1985002</v>
      </c>
      <c r="H63" s="128" t="s">
        <v>172</v>
      </c>
      <c r="J63" s="132" t="s">
        <v>172</v>
      </c>
      <c r="K63" s="132" t="s">
        <v>110</v>
      </c>
      <c r="L63" s="133">
        <v>3203000</v>
      </c>
      <c r="N63" s="213">
        <v>117</v>
      </c>
      <c r="O63" s="178" t="s">
        <v>241</v>
      </c>
      <c r="P63" s="113"/>
      <c r="T63" s="210" t="s">
        <v>254</v>
      </c>
      <c r="U63" s="210" t="s">
        <v>275</v>
      </c>
    </row>
    <row r="64" spans="2:21" ht="15.4">
      <c r="T64" s="229" t="s">
        <v>251</v>
      </c>
      <c r="U64" s="209" t="s">
        <v>276</v>
      </c>
    </row>
  </sheetData>
  <mergeCells count="15">
    <mergeCell ref="T30:U30"/>
    <mergeCell ref="T48:U48"/>
    <mergeCell ref="O3:P3"/>
    <mergeCell ref="T22:U22"/>
    <mergeCell ref="U3:V3"/>
    <mergeCell ref="R3:S3"/>
    <mergeCell ref="N48:O48"/>
    <mergeCell ref="B3:D3"/>
    <mergeCell ref="B30:E30"/>
    <mergeCell ref="G30:H30"/>
    <mergeCell ref="J30:L30"/>
    <mergeCell ref="N30:R30"/>
    <mergeCell ref="F3:G3"/>
    <mergeCell ref="I3:J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CA8B-C7C1-4C45-AE71-CA1FBDA4DA19}">
  <dimension ref="B2:Q67"/>
  <sheetViews>
    <sheetView topLeftCell="E24" zoomScale="58" workbookViewId="0">
      <selection activeCell="E24" sqref="E24:E25"/>
    </sheetView>
  </sheetViews>
  <sheetFormatPr defaultRowHeight="14.25"/>
  <cols>
    <col min="2" max="2" width="14.7109375" customWidth="1"/>
    <col min="3" max="3" width="10" customWidth="1"/>
    <col min="4" max="4" width="15.5703125" customWidth="1"/>
    <col min="5" max="5" width="14.85546875" customWidth="1"/>
    <col min="6" max="6" width="25.28515625" customWidth="1"/>
    <col min="7" max="7" width="21.140625" customWidth="1"/>
    <col min="8" max="8" width="14.42578125" customWidth="1"/>
    <col min="9" max="9" width="26.42578125" customWidth="1"/>
    <col min="10" max="10" width="13.140625" customWidth="1"/>
    <col min="11" max="11" width="28.28515625" customWidth="1"/>
    <col min="12" max="12" width="15.85546875" customWidth="1"/>
    <col min="13" max="13" width="18.42578125" customWidth="1"/>
    <col min="14" max="14" width="16.7109375" customWidth="1"/>
    <col min="15" max="15" width="17" customWidth="1"/>
    <col min="16" max="17" width="16.5703125" customWidth="1"/>
  </cols>
  <sheetData>
    <row r="2" spans="2:17" ht="15.4">
      <c r="B2" s="51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7" ht="15">
      <c r="B3" s="52" t="s">
        <v>1</v>
      </c>
      <c r="C3" s="52" t="s">
        <v>2</v>
      </c>
      <c r="D3" s="52" t="s">
        <v>3</v>
      </c>
      <c r="E3" s="52" t="s">
        <v>4</v>
      </c>
      <c r="F3" s="52" t="s">
        <v>5</v>
      </c>
      <c r="G3" s="52" t="s">
        <v>174</v>
      </c>
      <c r="H3" s="52" t="s">
        <v>6</v>
      </c>
      <c r="I3" s="52" t="s">
        <v>7</v>
      </c>
      <c r="J3" s="52" t="s">
        <v>8</v>
      </c>
      <c r="K3" s="52" t="s">
        <v>9</v>
      </c>
      <c r="L3" s="52" t="s">
        <v>10</v>
      </c>
      <c r="M3" s="52" t="s">
        <v>11</v>
      </c>
      <c r="N3" s="52" t="s">
        <v>12</v>
      </c>
      <c r="O3" s="52" t="s">
        <v>13</v>
      </c>
      <c r="P3" s="52" t="s">
        <v>14</v>
      </c>
      <c r="Q3" s="52" t="s">
        <v>15</v>
      </c>
    </row>
    <row r="4" spans="2:17" ht="15.75" customHeight="1">
      <c r="B4" s="289">
        <v>1984981</v>
      </c>
      <c r="C4" s="289">
        <v>101</v>
      </c>
      <c r="D4" s="289" t="s">
        <v>16</v>
      </c>
      <c r="E4" s="291" t="s">
        <v>175</v>
      </c>
      <c r="F4" s="289" t="s">
        <v>17</v>
      </c>
      <c r="G4" s="290">
        <v>1062539478</v>
      </c>
      <c r="H4" s="19" t="s">
        <v>18</v>
      </c>
      <c r="I4" s="19" t="s">
        <v>19</v>
      </c>
      <c r="J4" s="19" t="s">
        <v>20</v>
      </c>
      <c r="K4" s="20" t="s">
        <v>21</v>
      </c>
      <c r="L4" s="19" t="s">
        <v>22</v>
      </c>
      <c r="M4" s="21">
        <v>44973</v>
      </c>
      <c r="N4" s="22" t="s">
        <v>23</v>
      </c>
      <c r="O4" s="278">
        <v>44960.520833333336</v>
      </c>
      <c r="P4" s="23" t="s">
        <v>24</v>
      </c>
      <c r="Q4" s="253" t="s">
        <v>25</v>
      </c>
    </row>
    <row r="5" spans="2:17" ht="15.4">
      <c r="B5" s="289"/>
      <c r="C5" s="289"/>
      <c r="D5" s="289"/>
      <c r="E5" s="289"/>
      <c r="F5" s="289"/>
      <c r="G5" s="290"/>
      <c r="H5" s="19" t="s">
        <v>26</v>
      </c>
      <c r="I5" s="19" t="s">
        <v>27</v>
      </c>
      <c r="J5" s="19" t="s">
        <v>28</v>
      </c>
      <c r="K5" s="19" t="s">
        <v>29</v>
      </c>
      <c r="L5" s="19" t="s">
        <v>30</v>
      </c>
      <c r="M5" s="21">
        <v>44977</v>
      </c>
      <c r="N5" s="22" t="s">
        <v>31</v>
      </c>
      <c r="O5" s="279"/>
      <c r="P5" s="23" t="s">
        <v>32</v>
      </c>
      <c r="Q5" s="254"/>
    </row>
    <row r="6" spans="2:17" ht="15.4">
      <c r="B6" s="19">
        <v>1984982</v>
      </c>
      <c r="C6" s="289"/>
      <c r="D6" s="289"/>
      <c r="E6" s="291"/>
      <c r="F6" s="289"/>
      <c r="G6" s="290"/>
      <c r="H6" s="19" t="s">
        <v>35</v>
      </c>
      <c r="I6" s="19" t="s">
        <v>36</v>
      </c>
      <c r="J6" s="19" t="s">
        <v>37</v>
      </c>
      <c r="K6" s="19" t="s">
        <v>38</v>
      </c>
      <c r="L6" s="19" t="s">
        <v>39</v>
      </c>
      <c r="M6" s="21" t="s">
        <v>40</v>
      </c>
      <c r="N6" s="22">
        <v>1000000</v>
      </c>
      <c r="O6" s="19" t="s">
        <v>41</v>
      </c>
      <c r="P6" s="23">
        <f>30%*N6</f>
        <v>300000</v>
      </c>
      <c r="Q6" s="255"/>
    </row>
    <row r="7" spans="2:17" ht="15.4">
      <c r="B7" s="292">
        <v>1984983</v>
      </c>
      <c r="C7" s="292">
        <v>102</v>
      </c>
      <c r="D7" s="305" t="s">
        <v>42</v>
      </c>
      <c r="E7" s="306" t="s">
        <v>176</v>
      </c>
      <c r="F7" s="292" t="s">
        <v>43</v>
      </c>
      <c r="G7" s="264">
        <v>5487102936</v>
      </c>
      <c r="H7" s="30" t="s">
        <v>44</v>
      </c>
      <c r="I7" s="30" t="s">
        <v>45</v>
      </c>
      <c r="J7" s="256" t="s">
        <v>46</v>
      </c>
      <c r="K7" s="256" t="s">
        <v>47</v>
      </c>
      <c r="L7" s="30" t="s">
        <v>48</v>
      </c>
      <c r="M7" s="31">
        <v>44985</v>
      </c>
      <c r="N7" s="32">
        <v>70000</v>
      </c>
      <c r="O7" s="256" t="s">
        <v>49</v>
      </c>
      <c r="P7" s="33">
        <v>0</v>
      </c>
      <c r="Q7" s="30" t="s">
        <v>50</v>
      </c>
    </row>
    <row r="8" spans="2:17" ht="14.25" customHeight="1">
      <c r="B8" s="292"/>
      <c r="C8" s="292"/>
      <c r="D8" s="305"/>
      <c r="E8" s="292"/>
      <c r="F8" s="292"/>
      <c r="G8" s="266"/>
      <c r="H8" s="30" t="s">
        <v>44</v>
      </c>
      <c r="I8" s="30" t="s">
        <v>45</v>
      </c>
      <c r="J8" s="257"/>
      <c r="K8" s="257"/>
      <c r="L8" s="30" t="s">
        <v>51</v>
      </c>
      <c r="M8" s="31" t="s">
        <v>52</v>
      </c>
      <c r="N8" s="32">
        <v>55000</v>
      </c>
      <c r="O8" s="257"/>
      <c r="P8" s="33">
        <f>30%*N8</f>
        <v>16500</v>
      </c>
      <c r="Q8" s="30" t="s">
        <v>25</v>
      </c>
    </row>
    <row r="9" spans="2:17" ht="15.4">
      <c r="B9" s="25">
        <v>1984984</v>
      </c>
      <c r="C9" s="299">
        <v>103</v>
      </c>
      <c r="D9" s="307" t="s">
        <v>53</v>
      </c>
      <c r="E9" s="308" t="s">
        <v>177</v>
      </c>
      <c r="F9" s="299" t="s">
        <v>54</v>
      </c>
      <c r="G9" s="302">
        <v>3216549870</v>
      </c>
      <c r="H9" s="25" t="s">
        <v>55</v>
      </c>
      <c r="I9" s="25" t="s">
        <v>56</v>
      </c>
      <c r="J9" s="25" t="s">
        <v>20</v>
      </c>
      <c r="K9" s="25" t="s">
        <v>21</v>
      </c>
      <c r="L9" s="25" t="s">
        <v>57</v>
      </c>
      <c r="M9" s="26" t="s">
        <v>58</v>
      </c>
      <c r="N9" s="27">
        <v>7300000</v>
      </c>
      <c r="O9" s="25" t="s">
        <v>59</v>
      </c>
      <c r="P9" s="28">
        <f>31%*N9</f>
        <v>2263000</v>
      </c>
      <c r="Q9" s="25" t="s">
        <v>25</v>
      </c>
    </row>
    <row r="10" spans="2:17" ht="15.4">
      <c r="B10" s="25">
        <v>1984985</v>
      </c>
      <c r="C10" s="299"/>
      <c r="D10" s="307"/>
      <c r="E10" s="308"/>
      <c r="F10" s="299"/>
      <c r="G10" s="303"/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55</v>
      </c>
      <c r="M10" s="26" t="s">
        <v>66</v>
      </c>
      <c r="N10" s="27">
        <v>432500</v>
      </c>
      <c r="O10" s="25" t="s">
        <v>67</v>
      </c>
      <c r="P10" s="28">
        <v>0</v>
      </c>
      <c r="Q10" s="25" t="s">
        <v>50</v>
      </c>
    </row>
    <row r="11" spans="2:17" ht="15.4">
      <c r="B11" s="299">
        <v>1984986</v>
      </c>
      <c r="C11" s="299"/>
      <c r="D11" s="307"/>
      <c r="E11" s="308"/>
      <c r="F11" s="299"/>
      <c r="G11" s="303"/>
      <c r="H11" s="25" t="s">
        <v>18</v>
      </c>
      <c r="I11" s="25" t="s">
        <v>19</v>
      </c>
      <c r="J11" s="300" t="s">
        <v>70</v>
      </c>
      <c r="K11" s="300" t="s">
        <v>71</v>
      </c>
      <c r="L11" s="300" t="s">
        <v>72</v>
      </c>
      <c r="M11" s="274">
        <v>44961</v>
      </c>
      <c r="N11" s="27">
        <v>234000</v>
      </c>
      <c r="O11" s="276">
        <v>45048.708333333336</v>
      </c>
      <c r="P11" s="28">
        <f t="shared" ref="P11:P14" si="0">31%*N11</f>
        <v>72540</v>
      </c>
      <c r="Q11" s="25" t="s">
        <v>25</v>
      </c>
    </row>
    <row r="12" spans="2:17" ht="15.4">
      <c r="B12" s="299"/>
      <c r="C12" s="299"/>
      <c r="D12" s="307"/>
      <c r="E12" s="299"/>
      <c r="F12" s="299"/>
      <c r="G12" s="304"/>
      <c r="H12" s="25" t="s">
        <v>44</v>
      </c>
      <c r="I12" s="25" t="s">
        <v>45</v>
      </c>
      <c r="J12" s="301"/>
      <c r="K12" s="301"/>
      <c r="L12" s="301"/>
      <c r="M12" s="275"/>
      <c r="N12" s="27">
        <v>100000</v>
      </c>
      <c r="O12" s="277"/>
      <c r="P12" s="28">
        <v>0</v>
      </c>
      <c r="Q12" s="25" t="s">
        <v>50</v>
      </c>
    </row>
    <row r="13" spans="2:17" ht="15.4">
      <c r="B13" s="289">
        <v>1984987</v>
      </c>
      <c r="C13" s="289">
        <v>106</v>
      </c>
      <c r="D13" s="290" t="s">
        <v>76</v>
      </c>
      <c r="E13" s="291" t="s">
        <v>178</v>
      </c>
      <c r="F13" s="289" t="s">
        <v>77</v>
      </c>
      <c r="G13" s="262">
        <v>4657890321</v>
      </c>
      <c r="H13" s="19" t="s">
        <v>35</v>
      </c>
      <c r="I13" s="19" t="s">
        <v>36</v>
      </c>
      <c r="J13" s="253" t="s">
        <v>78</v>
      </c>
      <c r="K13" s="253" t="s">
        <v>79</v>
      </c>
      <c r="L13" s="253" t="s">
        <v>80</v>
      </c>
      <c r="M13" s="282">
        <v>44959</v>
      </c>
      <c r="N13" s="22">
        <v>500000</v>
      </c>
      <c r="O13" s="260">
        <v>44988.416666666664</v>
      </c>
      <c r="P13" s="23">
        <f t="shared" si="0"/>
        <v>155000</v>
      </c>
      <c r="Q13" s="253" t="s">
        <v>25</v>
      </c>
    </row>
    <row r="14" spans="2:17" ht="15.4">
      <c r="B14" s="289"/>
      <c r="C14" s="289"/>
      <c r="D14" s="290"/>
      <c r="E14" s="289"/>
      <c r="F14" s="289"/>
      <c r="G14" s="263"/>
      <c r="H14" s="19" t="s">
        <v>44</v>
      </c>
      <c r="I14" s="19" t="s">
        <v>45</v>
      </c>
      <c r="J14" s="255"/>
      <c r="K14" s="255"/>
      <c r="L14" s="255"/>
      <c r="M14" s="283"/>
      <c r="N14" s="22">
        <v>300000</v>
      </c>
      <c r="O14" s="261"/>
      <c r="P14" s="23">
        <f t="shared" si="0"/>
        <v>93000</v>
      </c>
      <c r="Q14" s="255"/>
    </row>
    <row r="15" spans="2:17" ht="15.4">
      <c r="B15" s="30">
        <v>1984988</v>
      </c>
      <c r="C15" s="30">
        <v>107</v>
      </c>
      <c r="D15" s="41" t="s">
        <v>82</v>
      </c>
      <c r="E15" s="42" t="s">
        <v>179</v>
      </c>
      <c r="F15" s="30" t="s">
        <v>83</v>
      </c>
      <c r="G15" s="41">
        <v>2389041567</v>
      </c>
      <c r="H15" s="30" t="s">
        <v>84</v>
      </c>
      <c r="I15" s="30" t="s">
        <v>85</v>
      </c>
      <c r="J15" s="30" t="s">
        <v>86</v>
      </c>
      <c r="K15" s="30" t="s">
        <v>87</v>
      </c>
      <c r="L15" s="30" t="s">
        <v>88</v>
      </c>
      <c r="M15" s="43">
        <v>44961</v>
      </c>
      <c r="N15" s="32">
        <v>20000000</v>
      </c>
      <c r="O15" s="44">
        <v>45142.125</v>
      </c>
      <c r="P15" s="33">
        <f>41% *N15</f>
        <v>8199999.9999999991</v>
      </c>
      <c r="Q15" s="30" t="s">
        <v>25</v>
      </c>
    </row>
    <row r="16" spans="2:17" ht="15.4">
      <c r="B16" s="19">
        <v>1984989</v>
      </c>
      <c r="C16" s="19">
        <v>108</v>
      </c>
      <c r="D16" s="50" t="s">
        <v>89</v>
      </c>
      <c r="E16" s="35" t="s">
        <v>180</v>
      </c>
      <c r="F16" s="19" t="s">
        <v>90</v>
      </c>
      <c r="G16" s="50">
        <v>6741298305</v>
      </c>
      <c r="H16" s="19" t="s">
        <v>91</v>
      </c>
      <c r="I16" s="19" t="s">
        <v>92</v>
      </c>
      <c r="J16" s="19" t="s">
        <v>28</v>
      </c>
      <c r="K16" s="19" t="s">
        <v>29</v>
      </c>
      <c r="L16" s="19" t="s">
        <v>93</v>
      </c>
      <c r="M16" s="21">
        <v>45264</v>
      </c>
      <c r="N16" s="22">
        <v>1000000</v>
      </c>
      <c r="O16" s="37">
        <v>45028.523611111108</v>
      </c>
      <c r="P16" s="23">
        <v>0</v>
      </c>
      <c r="Q16" s="19" t="s">
        <v>50</v>
      </c>
    </row>
    <row r="17" spans="2:17" ht="15.4">
      <c r="B17" s="296">
        <v>1984990</v>
      </c>
      <c r="C17" s="296">
        <v>109</v>
      </c>
      <c r="D17" s="297" t="s">
        <v>94</v>
      </c>
      <c r="E17" s="298" t="s">
        <v>181</v>
      </c>
      <c r="F17" s="296" t="s">
        <v>95</v>
      </c>
      <c r="G17" s="269">
        <v>5426701983</v>
      </c>
      <c r="H17" s="39" t="s">
        <v>55</v>
      </c>
      <c r="I17" s="39" t="s">
        <v>56</v>
      </c>
      <c r="J17" s="258" t="s">
        <v>96</v>
      </c>
      <c r="K17" s="258" t="s">
        <v>97</v>
      </c>
      <c r="L17" s="258" t="s">
        <v>46</v>
      </c>
      <c r="M17" s="284">
        <v>44988</v>
      </c>
      <c r="N17" s="40">
        <v>5000000</v>
      </c>
      <c r="O17" s="258" t="s">
        <v>98</v>
      </c>
      <c r="P17" s="48">
        <f t="shared" ref="P17:P18" si="1">41% *N17</f>
        <v>2049999.9999999998</v>
      </c>
      <c r="Q17" s="258" t="s">
        <v>25</v>
      </c>
    </row>
    <row r="18" spans="2:17" ht="15.4">
      <c r="B18" s="296"/>
      <c r="C18" s="296"/>
      <c r="D18" s="297"/>
      <c r="E18" s="296"/>
      <c r="F18" s="296"/>
      <c r="G18" s="270"/>
      <c r="H18" s="39" t="s">
        <v>99</v>
      </c>
      <c r="I18" s="39" t="s">
        <v>100</v>
      </c>
      <c r="J18" s="259"/>
      <c r="K18" s="259"/>
      <c r="L18" s="259"/>
      <c r="M18" s="285"/>
      <c r="N18" s="40">
        <v>1500000</v>
      </c>
      <c r="O18" s="259"/>
      <c r="P18" s="48">
        <f t="shared" si="1"/>
        <v>615000</v>
      </c>
      <c r="Q18" s="259"/>
    </row>
    <row r="19" spans="2:17" ht="15.4">
      <c r="B19" s="289">
        <v>1984991</v>
      </c>
      <c r="C19" s="289">
        <v>110</v>
      </c>
      <c r="D19" s="290" t="s">
        <v>101</v>
      </c>
      <c r="E19" s="291" t="s">
        <v>182</v>
      </c>
      <c r="F19" s="289" t="s">
        <v>102</v>
      </c>
      <c r="G19" s="262">
        <v>6890142573</v>
      </c>
      <c r="H19" s="19" t="s">
        <v>62</v>
      </c>
      <c r="I19" s="19" t="s">
        <v>63</v>
      </c>
      <c r="J19" s="19" t="s">
        <v>37</v>
      </c>
      <c r="K19" s="19" t="s">
        <v>38</v>
      </c>
      <c r="L19" s="19" t="s">
        <v>103</v>
      </c>
      <c r="M19" s="21">
        <v>45028</v>
      </c>
      <c r="N19" s="22">
        <v>320000</v>
      </c>
      <c r="O19" s="19" t="s">
        <v>104</v>
      </c>
      <c r="P19" s="23">
        <f t="shared" ref="P19:P20" si="2">40% *N19</f>
        <v>128000</v>
      </c>
      <c r="Q19" s="253" t="s">
        <v>25</v>
      </c>
    </row>
    <row r="20" spans="2:17" ht="15.4">
      <c r="B20" s="289"/>
      <c r="C20" s="289"/>
      <c r="D20" s="290"/>
      <c r="E20" s="289"/>
      <c r="F20" s="289"/>
      <c r="G20" s="263"/>
      <c r="H20" s="19" t="s">
        <v>44</v>
      </c>
      <c r="I20" s="19" t="s">
        <v>45</v>
      </c>
      <c r="J20" s="19" t="s">
        <v>105</v>
      </c>
      <c r="K20" s="19" t="s">
        <v>106</v>
      </c>
      <c r="L20" s="19" t="s">
        <v>107</v>
      </c>
      <c r="M20" s="21">
        <v>45017</v>
      </c>
      <c r="N20" s="22">
        <v>120000</v>
      </c>
      <c r="O20" s="49">
        <v>45203.811805555553</v>
      </c>
      <c r="P20" s="23">
        <f t="shared" si="2"/>
        <v>48000</v>
      </c>
      <c r="Q20" s="255"/>
    </row>
    <row r="21" spans="2:17" ht="15.4">
      <c r="B21" s="30">
        <v>1984992</v>
      </c>
      <c r="C21" s="292">
        <v>111</v>
      </c>
      <c r="D21" s="305" t="s">
        <v>108</v>
      </c>
      <c r="E21" s="306" t="s">
        <v>183</v>
      </c>
      <c r="F21" s="292" t="s">
        <v>109</v>
      </c>
      <c r="G21" s="264">
        <v>4738251690</v>
      </c>
      <c r="H21" s="30" t="s">
        <v>110</v>
      </c>
      <c r="I21" s="30" t="s">
        <v>111</v>
      </c>
      <c r="J21" s="30" t="s">
        <v>20</v>
      </c>
      <c r="K21" s="30" t="s">
        <v>21</v>
      </c>
      <c r="L21" s="30" t="s">
        <v>112</v>
      </c>
      <c r="M21" s="31" t="s">
        <v>113</v>
      </c>
      <c r="N21" s="32">
        <v>3020000</v>
      </c>
      <c r="O21" s="30" t="s">
        <v>114</v>
      </c>
      <c r="P21" s="32">
        <f>43%*N21</f>
        <v>1298600</v>
      </c>
      <c r="Q21" s="256" t="s">
        <v>25</v>
      </c>
    </row>
    <row r="22" spans="2:17" ht="15.4">
      <c r="B22" s="30">
        <v>1984993</v>
      </c>
      <c r="C22" s="292"/>
      <c r="D22" s="305"/>
      <c r="E22" s="306"/>
      <c r="F22" s="292"/>
      <c r="G22" s="265"/>
      <c r="H22" s="30" t="s">
        <v>117</v>
      </c>
      <c r="I22" s="30" t="s">
        <v>118</v>
      </c>
      <c r="J22" s="30" t="s">
        <v>70</v>
      </c>
      <c r="K22" s="30" t="s">
        <v>71</v>
      </c>
      <c r="L22" s="30" t="s">
        <v>119</v>
      </c>
      <c r="M22" s="31" t="s">
        <v>120</v>
      </c>
      <c r="N22" s="32">
        <v>2290000</v>
      </c>
      <c r="O22" s="30" t="s">
        <v>121</v>
      </c>
      <c r="P22" s="32">
        <f t="shared" ref="P22:P26" si="3">43%*N22</f>
        <v>984700</v>
      </c>
      <c r="Q22" s="273"/>
    </row>
    <row r="23" spans="2:17" ht="15.4">
      <c r="B23" s="30">
        <v>1984994</v>
      </c>
      <c r="C23" s="292"/>
      <c r="D23" s="305"/>
      <c r="E23" s="306"/>
      <c r="F23" s="292"/>
      <c r="G23" s="266"/>
      <c r="H23" s="30" t="s">
        <v>35</v>
      </c>
      <c r="I23" s="30" t="s">
        <v>36</v>
      </c>
      <c r="J23" s="30" t="s">
        <v>78</v>
      </c>
      <c r="K23" s="30" t="s">
        <v>79</v>
      </c>
      <c r="L23" s="30" t="s">
        <v>124</v>
      </c>
      <c r="M23" s="31" t="s">
        <v>125</v>
      </c>
      <c r="N23" s="32">
        <v>1230000</v>
      </c>
      <c r="O23" s="30" t="s">
        <v>126</v>
      </c>
      <c r="P23" s="32">
        <f t="shared" si="3"/>
        <v>528900</v>
      </c>
      <c r="Q23" s="257"/>
    </row>
    <row r="24" spans="2:17" ht="15.4">
      <c r="B24" s="286">
        <v>1984995</v>
      </c>
      <c r="C24" s="286">
        <v>112</v>
      </c>
      <c r="D24" s="287" t="s">
        <v>127</v>
      </c>
      <c r="E24" s="288" t="s">
        <v>184</v>
      </c>
      <c r="F24" s="286" t="s">
        <v>128</v>
      </c>
      <c r="G24" s="267">
        <v>5973618204</v>
      </c>
      <c r="H24" s="46" t="s">
        <v>62</v>
      </c>
      <c r="I24" s="46" t="s">
        <v>63</v>
      </c>
      <c r="J24" s="46" t="s">
        <v>86</v>
      </c>
      <c r="K24" s="46" t="s">
        <v>87</v>
      </c>
      <c r="L24" s="46" t="s">
        <v>129</v>
      </c>
      <c r="M24" s="280" t="s">
        <v>130</v>
      </c>
      <c r="N24" s="47">
        <v>230000</v>
      </c>
      <c r="O24" s="271" t="s">
        <v>131</v>
      </c>
      <c r="P24" s="47">
        <f t="shared" si="3"/>
        <v>98900</v>
      </c>
      <c r="Q24" s="271" t="s">
        <v>25</v>
      </c>
    </row>
    <row r="25" spans="2:17" ht="15.4">
      <c r="B25" s="286"/>
      <c r="C25" s="286"/>
      <c r="D25" s="287"/>
      <c r="E25" s="286"/>
      <c r="F25" s="286"/>
      <c r="G25" s="268"/>
      <c r="H25" s="46" t="s">
        <v>91</v>
      </c>
      <c r="I25" s="46" t="s">
        <v>92</v>
      </c>
      <c r="J25" s="46" t="s">
        <v>20</v>
      </c>
      <c r="K25" s="46" t="s">
        <v>21</v>
      </c>
      <c r="L25" s="46" t="s">
        <v>133</v>
      </c>
      <c r="M25" s="281"/>
      <c r="N25" s="47">
        <v>320000</v>
      </c>
      <c r="O25" s="272"/>
      <c r="P25" s="47">
        <f t="shared" si="3"/>
        <v>137600</v>
      </c>
      <c r="Q25" s="272"/>
    </row>
    <row r="26" spans="2:17" ht="15.4">
      <c r="B26" s="30">
        <v>1984996</v>
      </c>
      <c r="C26" s="30">
        <v>113</v>
      </c>
      <c r="D26" s="41" t="s">
        <v>134</v>
      </c>
      <c r="E26" s="42" t="s">
        <v>183</v>
      </c>
      <c r="F26" s="30" t="s">
        <v>135</v>
      </c>
      <c r="G26" s="41">
        <v>1245897063</v>
      </c>
      <c r="H26" s="30" t="s">
        <v>55</v>
      </c>
      <c r="I26" s="30" t="s">
        <v>56</v>
      </c>
      <c r="J26" s="30" t="s">
        <v>37</v>
      </c>
      <c r="K26" s="30" t="s">
        <v>38</v>
      </c>
      <c r="L26" s="30" t="s">
        <v>136</v>
      </c>
      <c r="M26" s="31">
        <v>45056</v>
      </c>
      <c r="N26" s="32">
        <v>4230000</v>
      </c>
      <c r="O26" s="30" t="s">
        <v>137</v>
      </c>
      <c r="P26" s="32">
        <f t="shared" si="3"/>
        <v>1818900</v>
      </c>
      <c r="Q26" s="30" t="s">
        <v>25</v>
      </c>
    </row>
    <row r="27" spans="2:17" ht="15.4">
      <c r="B27" s="19">
        <v>1984997</v>
      </c>
      <c r="C27" s="289">
        <v>114</v>
      </c>
      <c r="D27" s="290" t="s">
        <v>138</v>
      </c>
      <c r="E27" s="291" t="s">
        <v>185</v>
      </c>
      <c r="F27" s="289" t="s">
        <v>139</v>
      </c>
      <c r="G27" s="262">
        <v>7658902143</v>
      </c>
      <c r="H27" s="19" t="s">
        <v>84</v>
      </c>
      <c r="I27" s="19" t="s">
        <v>85</v>
      </c>
      <c r="J27" s="19" t="s">
        <v>140</v>
      </c>
      <c r="K27" s="19" t="s">
        <v>141</v>
      </c>
      <c r="L27" s="19" t="s">
        <v>142</v>
      </c>
      <c r="M27" s="21" t="s">
        <v>143</v>
      </c>
      <c r="N27" s="22">
        <v>32000000</v>
      </c>
      <c r="O27" s="19" t="s">
        <v>144</v>
      </c>
      <c r="P27" s="22">
        <f>33%*N27</f>
        <v>10560000</v>
      </c>
      <c r="Q27" s="19" t="s">
        <v>25</v>
      </c>
    </row>
    <row r="28" spans="2:17" ht="15.4">
      <c r="B28" s="19">
        <v>1984998</v>
      </c>
      <c r="C28" s="289"/>
      <c r="D28" s="290"/>
      <c r="E28" s="291"/>
      <c r="F28" s="289"/>
      <c r="G28" s="263"/>
      <c r="H28" s="19" t="s">
        <v>18</v>
      </c>
      <c r="I28" s="19" t="s">
        <v>19</v>
      </c>
      <c r="J28" s="19" t="s">
        <v>28</v>
      </c>
      <c r="K28" s="19" t="s">
        <v>29</v>
      </c>
      <c r="L28" s="19" t="s">
        <v>147</v>
      </c>
      <c r="M28" s="21" t="s">
        <v>148</v>
      </c>
      <c r="N28" s="22">
        <v>323000</v>
      </c>
      <c r="O28" s="19" t="s">
        <v>149</v>
      </c>
      <c r="P28" s="22">
        <v>0</v>
      </c>
      <c r="Q28" s="19" t="s">
        <v>50</v>
      </c>
    </row>
    <row r="29" spans="2:17" ht="15.4">
      <c r="B29" s="296">
        <v>1984999</v>
      </c>
      <c r="C29" s="296">
        <v>115</v>
      </c>
      <c r="D29" s="297" t="s">
        <v>150</v>
      </c>
      <c r="E29" s="298" t="s">
        <v>186</v>
      </c>
      <c r="F29" s="296" t="s">
        <v>151</v>
      </c>
      <c r="G29" s="269">
        <v>9845623107</v>
      </c>
      <c r="H29" s="39" t="s">
        <v>117</v>
      </c>
      <c r="I29" s="39" t="s">
        <v>118</v>
      </c>
      <c r="J29" s="258" t="s">
        <v>28</v>
      </c>
      <c r="K29" s="258" t="s">
        <v>29</v>
      </c>
      <c r="L29" s="258" t="s">
        <v>152</v>
      </c>
      <c r="M29" s="284" t="s">
        <v>153</v>
      </c>
      <c r="N29" s="40">
        <v>200000</v>
      </c>
      <c r="O29" s="258" t="s">
        <v>154</v>
      </c>
      <c r="P29" s="40">
        <v>0</v>
      </c>
      <c r="Q29" s="39" t="s">
        <v>50</v>
      </c>
    </row>
    <row r="30" spans="2:17" ht="15.4">
      <c r="B30" s="296"/>
      <c r="C30" s="296"/>
      <c r="D30" s="297"/>
      <c r="E30" s="296"/>
      <c r="F30" s="296"/>
      <c r="G30" s="270"/>
      <c r="H30" s="39" t="s">
        <v>35</v>
      </c>
      <c r="I30" s="39" t="s">
        <v>36</v>
      </c>
      <c r="J30" s="259"/>
      <c r="K30" s="259"/>
      <c r="L30" s="259"/>
      <c r="M30" s="285"/>
      <c r="N30" s="40">
        <v>339000</v>
      </c>
      <c r="O30" s="259"/>
      <c r="P30" s="40">
        <f t="shared" ref="P30" si="4">33%*N30</f>
        <v>111870</v>
      </c>
      <c r="Q30" s="39" t="s">
        <v>25</v>
      </c>
    </row>
    <row r="31" spans="2:17" ht="15" customHeight="1">
      <c r="B31" s="289">
        <v>1985000</v>
      </c>
      <c r="C31" s="289">
        <v>116</v>
      </c>
      <c r="D31" s="290" t="s">
        <v>156</v>
      </c>
      <c r="E31" s="291" t="s">
        <v>187</v>
      </c>
      <c r="F31" s="289" t="s">
        <v>157</v>
      </c>
      <c r="G31" s="262">
        <v>7265048193</v>
      </c>
      <c r="H31" s="19" t="s">
        <v>55</v>
      </c>
      <c r="I31" s="19" t="s">
        <v>56</v>
      </c>
      <c r="J31" s="19" t="s">
        <v>37</v>
      </c>
      <c r="K31" s="19" t="s">
        <v>38</v>
      </c>
      <c r="L31" s="19" t="s">
        <v>158</v>
      </c>
      <c r="M31" s="21" t="s">
        <v>148</v>
      </c>
      <c r="N31" s="22">
        <v>8050600</v>
      </c>
      <c r="O31" s="253" t="s">
        <v>159</v>
      </c>
      <c r="P31" s="22">
        <f>44% * N31</f>
        <v>3542264</v>
      </c>
      <c r="Q31" s="253" t="s">
        <v>25</v>
      </c>
    </row>
    <row r="32" spans="2:17" ht="15" customHeight="1">
      <c r="B32" s="289"/>
      <c r="C32" s="289"/>
      <c r="D32" s="290"/>
      <c r="E32" s="291"/>
      <c r="F32" s="289"/>
      <c r="G32" s="293"/>
      <c r="H32" s="19" t="s">
        <v>44</v>
      </c>
      <c r="I32" s="19" t="s">
        <v>45</v>
      </c>
      <c r="J32" s="19" t="s">
        <v>160</v>
      </c>
      <c r="K32" s="19" t="s">
        <v>161</v>
      </c>
      <c r="L32" s="19" t="s">
        <v>162</v>
      </c>
      <c r="M32" s="21"/>
      <c r="N32" s="22">
        <v>100000</v>
      </c>
      <c r="O32" s="255"/>
      <c r="P32" s="22">
        <f t="shared" ref="P32:P33" si="5">44% * N32</f>
        <v>44000</v>
      </c>
      <c r="Q32" s="254"/>
    </row>
    <row r="33" spans="2:17" ht="15" customHeight="1">
      <c r="B33" s="19">
        <v>1985001</v>
      </c>
      <c r="C33" s="289"/>
      <c r="D33" s="290"/>
      <c r="E33" s="291"/>
      <c r="F33" s="289"/>
      <c r="G33" s="263"/>
      <c r="H33" s="19" t="s">
        <v>26</v>
      </c>
      <c r="I33" s="19" t="s">
        <v>27</v>
      </c>
      <c r="J33" s="19" t="s">
        <v>64</v>
      </c>
      <c r="K33" s="19" t="s">
        <v>65</v>
      </c>
      <c r="L33" s="19" t="s">
        <v>165</v>
      </c>
      <c r="M33" s="36" t="s">
        <v>166</v>
      </c>
      <c r="N33" s="22">
        <v>3020000</v>
      </c>
      <c r="O33" s="37">
        <v>44991.720138888886</v>
      </c>
      <c r="P33" s="22">
        <f t="shared" si="5"/>
        <v>1328800</v>
      </c>
      <c r="Q33" s="255"/>
    </row>
    <row r="34" spans="2:17" ht="15" customHeight="1">
      <c r="B34" s="292">
        <v>1985002</v>
      </c>
      <c r="C34" s="292">
        <v>117</v>
      </c>
      <c r="D34" s="305" t="s">
        <v>167</v>
      </c>
      <c r="E34" s="306" t="s">
        <v>188</v>
      </c>
      <c r="F34" s="292" t="s">
        <v>168</v>
      </c>
      <c r="G34" s="264">
        <v>5729368014</v>
      </c>
      <c r="H34" s="30" t="s">
        <v>62</v>
      </c>
      <c r="I34" s="30" t="s">
        <v>63</v>
      </c>
      <c r="J34" s="30" t="s">
        <v>86</v>
      </c>
      <c r="K34" s="30" t="s">
        <v>87</v>
      </c>
      <c r="L34" s="30" t="s">
        <v>169</v>
      </c>
      <c r="M34" s="43">
        <v>45078</v>
      </c>
      <c r="N34" s="32">
        <v>650000</v>
      </c>
      <c r="O34" s="294">
        <v>45083.779166666667</v>
      </c>
      <c r="P34" s="32">
        <v>0</v>
      </c>
      <c r="Q34" s="256" t="s">
        <v>50</v>
      </c>
    </row>
    <row r="35" spans="2:17" ht="15" customHeight="1">
      <c r="B35" s="292"/>
      <c r="C35" s="292"/>
      <c r="D35" s="305"/>
      <c r="E35" s="292"/>
      <c r="F35" s="292"/>
      <c r="G35" s="265"/>
      <c r="H35" s="30" t="s">
        <v>44</v>
      </c>
      <c r="I35" s="30" t="s">
        <v>45</v>
      </c>
      <c r="J35" s="30" t="s">
        <v>46</v>
      </c>
      <c r="K35" s="30" t="s">
        <v>47</v>
      </c>
      <c r="L35" s="30" t="s">
        <v>51</v>
      </c>
      <c r="M35" s="43"/>
      <c r="N35" s="32">
        <v>220000</v>
      </c>
      <c r="O35" s="295"/>
      <c r="P35" s="32">
        <v>0</v>
      </c>
      <c r="Q35" s="257"/>
    </row>
    <row r="36" spans="2:17" ht="15" customHeight="1">
      <c r="B36" s="30">
        <v>1985003</v>
      </c>
      <c r="C36" s="292"/>
      <c r="D36" s="305"/>
      <c r="E36" s="306"/>
      <c r="F36" s="292"/>
      <c r="G36" s="266"/>
      <c r="H36" s="30" t="s">
        <v>110</v>
      </c>
      <c r="I36" s="30" t="s">
        <v>111</v>
      </c>
      <c r="J36" s="30" t="s">
        <v>20</v>
      </c>
      <c r="K36" s="30" t="s">
        <v>21</v>
      </c>
      <c r="L36" s="30" t="s">
        <v>172</v>
      </c>
      <c r="M36" s="34">
        <v>45144</v>
      </c>
      <c r="N36" s="32">
        <v>3203000</v>
      </c>
      <c r="O36" s="30" t="s">
        <v>173</v>
      </c>
      <c r="P36" s="32">
        <f t="shared" ref="P36" si="6">37% *N36</f>
        <v>1185110</v>
      </c>
      <c r="Q36" s="30" t="s">
        <v>25</v>
      </c>
    </row>
    <row r="38" spans="2:17">
      <c r="B38" t="s">
        <v>189</v>
      </c>
    </row>
    <row r="41" spans="2:17">
      <c r="B41" s="2"/>
      <c r="C41" s="1"/>
    </row>
    <row r="42" spans="2:17">
      <c r="C42" s="1"/>
      <c r="E42" s="2"/>
    </row>
    <row r="43" spans="2:17">
      <c r="B43" s="2"/>
      <c r="C43" s="1"/>
    </row>
    <row r="44" spans="2:17">
      <c r="C44" s="1"/>
      <c r="E44" s="2"/>
    </row>
    <row r="45" spans="2:17">
      <c r="B45" s="2"/>
      <c r="C45" s="1"/>
      <c r="E45" s="2"/>
    </row>
    <row r="46" spans="2:17">
      <c r="E46" s="2"/>
    </row>
    <row r="47" spans="2:17">
      <c r="B47" s="2"/>
      <c r="E47" s="2"/>
    </row>
    <row r="48" spans="2:17">
      <c r="E48" s="2"/>
    </row>
    <row r="49" spans="2:5">
      <c r="B49" s="2"/>
      <c r="E49" s="2"/>
    </row>
    <row r="50" spans="2:5">
      <c r="E50" s="2"/>
    </row>
    <row r="51" spans="2:5">
      <c r="B51" s="2"/>
      <c r="E51" s="2"/>
    </row>
    <row r="52" spans="2:5">
      <c r="E52" s="2"/>
    </row>
    <row r="53" spans="2:5">
      <c r="B53" s="2"/>
      <c r="E53" s="2"/>
    </row>
    <row r="63" spans="2:5">
      <c r="B63" s="2"/>
    </row>
    <row r="64" spans="2:5">
      <c r="B64" s="2"/>
    </row>
    <row r="65" spans="2:2">
      <c r="B65" s="2"/>
    </row>
    <row r="66" spans="2:2">
      <c r="B66" s="2"/>
    </row>
    <row r="67" spans="2:2">
      <c r="B67" s="2"/>
    </row>
  </sheetData>
  <mergeCells count="106">
    <mergeCell ref="F21:F23"/>
    <mergeCell ref="F34:F36"/>
    <mergeCell ref="C9:C12"/>
    <mergeCell ref="D9:D12"/>
    <mergeCell ref="E9:E12"/>
    <mergeCell ref="C21:C23"/>
    <mergeCell ref="D21:D23"/>
    <mergeCell ref="E21:E23"/>
    <mergeCell ref="D34:D36"/>
    <mergeCell ref="E34:E36"/>
    <mergeCell ref="C27:C28"/>
    <mergeCell ref="D27:D28"/>
    <mergeCell ref="E27:E28"/>
    <mergeCell ref="F27:F28"/>
    <mergeCell ref="C34:C36"/>
    <mergeCell ref="C31:C33"/>
    <mergeCell ref="D31:D33"/>
    <mergeCell ref="E31:E33"/>
    <mergeCell ref="F31:F33"/>
    <mergeCell ref="F9:F12"/>
    <mergeCell ref="C17:C18"/>
    <mergeCell ref="D17:D18"/>
    <mergeCell ref="E17:E18"/>
    <mergeCell ref="F17:F18"/>
    <mergeCell ref="K17:K18"/>
    <mergeCell ref="B17:B18"/>
    <mergeCell ref="K13:K14"/>
    <mergeCell ref="B11:B12"/>
    <mergeCell ref="L11:L12"/>
    <mergeCell ref="G9:G12"/>
    <mergeCell ref="J7:J8"/>
    <mergeCell ref="C4:C6"/>
    <mergeCell ref="B4:B5"/>
    <mergeCell ref="D4:D6"/>
    <mergeCell ref="G4:G6"/>
    <mergeCell ref="G7:G8"/>
    <mergeCell ref="B7:B8"/>
    <mergeCell ref="C7:C8"/>
    <mergeCell ref="D7:D8"/>
    <mergeCell ref="E7:E8"/>
    <mergeCell ref="F7:F8"/>
    <mergeCell ref="E4:E6"/>
    <mergeCell ref="F4:F6"/>
    <mergeCell ref="J11:J12"/>
    <mergeCell ref="K7:K8"/>
    <mergeCell ref="K11:K12"/>
    <mergeCell ref="B34:B35"/>
    <mergeCell ref="B31:B32"/>
    <mergeCell ref="G31:G33"/>
    <mergeCell ref="G34:G36"/>
    <mergeCell ref="O34:O35"/>
    <mergeCell ref="B29:B30"/>
    <mergeCell ref="C29:C30"/>
    <mergeCell ref="D29:D30"/>
    <mergeCell ref="E29:E30"/>
    <mergeCell ref="F29:F30"/>
    <mergeCell ref="L29:L30"/>
    <mergeCell ref="M29:M30"/>
    <mergeCell ref="M13:M14"/>
    <mergeCell ref="M17:M18"/>
    <mergeCell ref="O17:O18"/>
    <mergeCell ref="B24:B25"/>
    <mergeCell ref="C24:C25"/>
    <mergeCell ref="D24:D25"/>
    <mergeCell ref="E24:E25"/>
    <mergeCell ref="F24:F25"/>
    <mergeCell ref="B19:B20"/>
    <mergeCell ref="C19:C20"/>
    <mergeCell ref="D19:D20"/>
    <mergeCell ref="E19:E20"/>
    <mergeCell ref="F19:F20"/>
    <mergeCell ref="J17:J18"/>
    <mergeCell ref="L17:L18"/>
    <mergeCell ref="G13:G14"/>
    <mergeCell ref="G17:G18"/>
    <mergeCell ref="B13:B14"/>
    <mergeCell ref="C13:C14"/>
    <mergeCell ref="D13:D14"/>
    <mergeCell ref="E13:E14"/>
    <mergeCell ref="F13:F14"/>
    <mergeCell ref="J13:J14"/>
    <mergeCell ref="L13:L14"/>
    <mergeCell ref="Q31:Q33"/>
    <mergeCell ref="Q34:Q35"/>
    <mergeCell ref="Q4:Q6"/>
    <mergeCell ref="Q13:Q14"/>
    <mergeCell ref="Q17:Q18"/>
    <mergeCell ref="O13:O14"/>
    <mergeCell ref="G19:G20"/>
    <mergeCell ref="G21:G23"/>
    <mergeCell ref="G24:G25"/>
    <mergeCell ref="G27:G28"/>
    <mergeCell ref="G29:G30"/>
    <mergeCell ref="K29:K30"/>
    <mergeCell ref="J29:J30"/>
    <mergeCell ref="Q24:Q25"/>
    <mergeCell ref="Q19:Q20"/>
    <mergeCell ref="Q21:Q23"/>
    <mergeCell ref="M11:M12"/>
    <mergeCell ref="O11:O12"/>
    <mergeCell ref="O7:O8"/>
    <mergeCell ref="O4:O5"/>
    <mergeCell ref="M24:M25"/>
    <mergeCell ref="O24:O25"/>
    <mergeCell ref="O31:O32"/>
    <mergeCell ref="O29:O30"/>
  </mergeCells>
  <phoneticPr fontId="1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DC49-5A10-4A9A-B409-B0E5BCD3944B}">
  <dimension ref="B2:Q78"/>
  <sheetViews>
    <sheetView zoomScale="65" workbookViewId="0">
      <selection activeCell="G25" sqref="G25"/>
    </sheetView>
  </sheetViews>
  <sheetFormatPr defaultRowHeight="14.25"/>
  <cols>
    <col min="2" max="2" width="14.28515625" customWidth="1"/>
    <col min="3" max="3" width="9.140625" bestFit="1" customWidth="1"/>
    <col min="4" max="4" width="14.5703125" bestFit="1" customWidth="1"/>
    <col min="5" max="5" width="15.28515625" customWidth="1"/>
    <col min="6" max="6" width="24.7109375" bestFit="1" customWidth="1"/>
    <col min="7" max="7" width="21.28515625" customWidth="1"/>
    <col min="8" max="8" width="13.7109375" customWidth="1"/>
    <col min="9" max="9" width="26" customWidth="1"/>
    <col min="10" max="10" width="12.7109375" customWidth="1"/>
    <col min="11" max="11" width="28.42578125" customWidth="1"/>
    <col min="12" max="12" width="15" customWidth="1"/>
    <col min="13" max="13" width="17.42578125" customWidth="1"/>
    <col min="14" max="14" width="17.28515625" customWidth="1"/>
    <col min="15" max="15" width="18.42578125" customWidth="1"/>
    <col min="16" max="16" width="16.140625" customWidth="1"/>
    <col min="17" max="17" width="16.5703125" customWidth="1"/>
  </cols>
  <sheetData>
    <row r="2" spans="2:17" ht="15.4">
      <c r="B2" s="51" t="s">
        <v>190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7" ht="15">
      <c r="B3" s="86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2" t="s">
        <v>174</v>
      </c>
      <c r="H3" s="86" t="s">
        <v>6</v>
      </c>
      <c r="I3" s="53" t="s">
        <v>7</v>
      </c>
      <c r="J3" s="53" t="s">
        <v>8</v>
      </c>
      <c r="K3" s="53" t="s">
        <v>9</v>
      </c>
      <c r="L3" s="86" t="s">
        <v>10</v>
      </c>
      <c r="M3" s="53" t="s">
        <v>11</v>
      </c>
      <c r="N3" s="53" t="s">
        <v>12</v>
      </c>
      <c r="O3" s="53" t="s">
        <v>13</v>
      </c>
      <c r="P3" s="53" t="s">
        <v>14</v>
      </c>
      <c r="Q3" s="53" t="s">
        <v>15</v>
      </c>
    </row>
    <row r="4" spans="2:17" ht="15.4">
      <c r="B4" s="18">
        <v>1984981</v>
      </c>
      <c r="C4" s="18">
        <v>101</v>
      </c>
      <c r="D4" s="18" t="s">
        <v>16</v>
      </c>
      <c r="E4" s="54" t="s">
        <v>175</v>
      </c>
      <c r="F4" s="18" t="s">
        <v>17</v>
      </c>
      <c r="G4" s="140">
        <v>1062539478</v>
      </c>
      <c r="H4" s="18" t="s">
        <v>18</v>
      </c>
      <c r="I4" s="18" t="s">
        <v>19</v>
      </c>
      <c r="J4" s="18" t="s">
        <v>20</v>
      </c>
      <c r="K4" s="55" t="s">
        <v>21</v>
      </c>
      <c r="L4" s="18" t="s">
        <v>22</v>
      </c>
      <c r="M4" s="56">
        <v>44973</v>
      </c>
      <c r="N4" s="57" t="s">
        <v>23</v>
      </c>
      <c r="O4" s="58">
        <v>44960.520833333336</v>
      </c>
      <c r="P4" s="59" t="s">
        <v>24</v>
      </c>
      <c r="Q4" s="18" t="s">
        <v>25</v>
      </c>
    </row>
    <row r="5" spans="2:17" ht="15.4">
      <c r="B5" s="18">
        <v>1984981</v>
      </c>
      <c r="C5" s="18">
        <v>101</v>
      </c>
      <c r="D5" s="18" t="s">
        <v>16</v>
      </c>
      <c r="E5" s="54" t="s">
        <v>175</v>
      </c>
      <c r="F5" s="18" t="s">
        <v>17</v>
      </c>
      <c r="G5" s="140">
        <v>1062539478</v>
      </c>
      <c r="H5" s="18" t="s">
        <v>26</v>
      </c>
      <c r="I5" s="18" t="s">
        <v>27</v>
      </c>
      <c r="J5" s="18" t="s">
        <v>28</v>
      </c>
      <c r="K5" s="18" t="s">
        <v>29</v>
      </c>
      <c r="L5" s="18" t="s">
        <v>30</v>
      </c>
      <c r="M5" s="56">
        <v>44977</v>
      </c>
      <c r="N5" s="57" t="s">
        <v>31</v>
      </c>
      <c r="O5" s="58">
        <v>44960.520833333336</v>
      </c>
      <c r="P5" s="59" t="s">
        <v>32</v>
      </c>
      <c r="Q5" s="18" t="s">
        <v>25</v>
      </c>
    </row>
    <row r="6" spans="2:17" ht="15.4">
      <c r="B6" s="18">
        <v>1984982</v>
      </c>
      <c r="C6" s="18">
        <v>101</v>
      </c>
      <c r="D6" s="18" t="s">
        <v>16</v>
      </c>
      <c r="E6" s="54" t="s">
        <v>175</v>
      </c>
      <c r="F6" s="18" t="s">
        <v>17</v>
      </c>
      <c r="G6" s="140">
        <v>1062539478</v>
      </c>
      <c r="H6" s="18" t="s">
        <v>35</v>
      </c>
      <c r="I6" s="18" t="s">
        <v>36</v>
      </c>
      <c r="J6" s="18" t="s">
        <v>37</v>
      </c>
      <c r="K6" s="18" t="s">
        <v>38</v>
      </c>
      <c r="L6" s="18" t="s">
        <v>39</v>
      </c>
      <c r="M6" s="56" t="s">
        <v>40</v>
      </c>
      <c r="N6" s="57">
        <v>1000000</v>
      </c>
      <c r="O6" s="18" t="s">
        <v>41</v>
      </c>
      <c r="P6" s="59">
        <f>30%*N6</f>
        <v>300000</v>
      </c>
      <c r="Q6" s="18" t="s">
        <v>25</v>
      </c>
    </row>
    <row r="7" spans="2:17" ht="15.4">
      <c r="B7" s="29">
        <v>1984983</v>
      </c>
      <c r="C7" s="29">
        <v>102</v>
      </c>
      <c r="D7" s="60" t="s">
        <v>42</v>
      </c>
      <c r="E7" s="61" t="s">
        <v>176</v>
      </c>
      <c r="F7" s="29" t="s">
        <v>43</v>
      </c>
      <c r="G7" s="141">
        <v>5487102936</v>
      </c>
      <c r="H7" s="29" t="s">
        <v>44</v>
      </c>
      <c r="I7" s="29" t="s">
        <v>45</v>
      </c>
      <c r="J7" s="29" t="s">
        <v>46</v>
      </c>
      <c r="K7" s="29" t="s">
        <v>47</v>
      </c>
      <c r="L7" s="29" t="s">
        <v>48</v>
      </c>
      <c r="M7" s="62">
        <v>44985</v>
      </c>
      <c r="N7" s="63">
        <v>70000</v>
      </c>
      <c r="O7" s="29" t="s">
        <v>49</v>
      </c>
      <c r="P7" s="64">
        <v>0</v>
      </c>
      <c r="Q7" s="29" t="s">
        <v>50</v>
      </c>
    </row>
    <row r="8" spans="2:17" ht="15.4">
      <c r="B8" s="29">
        <v>1984983</v>
      </c>
      <c r="C8" s="29">
        <v>102</v>
      </c>
      <c r="D8" s="60" t="s">
        <v>42</v>
      </c>
      <c r="E8" s="61" t="s">
        <v>176</v>
      </c>
      <c r="F8" s="29" t="s">
        <v>43</v>
      </c>
      <c r="G8" s="141">
        <v>5487102936</v>
      </c>
      <c r="H8" s="29" t="s">
        <v>44</v>
      </c>
      <c r="I8" s="29" t="s">
        <v>45</v>
      </c>
      <c r="J8" s="29" t="s">
        <v>46</v>
      </c>
      <c r="K8" s="29" t="s">
        <v>47</v>
      </c>
      <c r="L8" s="29" t="s">
        <v>51</v>
      </c>
      <c r="M8" s="62" t="s">
        <v>52</v>
      </c>
      <c r="N8" s="63">
        <v>55000</v>
      </c>
      <c r="O8" s="29" t="s">
        <v>49</v>
      </c>
      <c r="P8" s="64">
        <f>30%*N8</f>
        <v>16500</v>
      </c>
      <c r="Q8" s="29" t="s">
        <v>25</v>
      </c>
    </row>
    <row r="9" spans="2:17" ht="15.4">
      <c r="B9" s="65">
        <v>1984984</v>
      </c>
      <c r="C9" s="65">
        <v>103</v>
      </c>
      <c r="D9" s="66" t="s">
        <v>53</v>
      </c>
      <c r="E9" s="67" t="s">
        <v>177</v>
      </c>
      <c r="F9" s="65" t="s">
        <v>54</v>
      </c>
      <c r="G9" s="142">
        <v>3216549870</v>
      </c>
      <c r="H9" s="65" t="s">
        <v>55</v>
      </c>
      <c r="I9" s="65" t="s">
        <v>56</v>
      </c>
      <c r="J9" s="65" t="s">
        <v>20</v>
      </c>
      <c r="K9" s="65" t="s">
        <v>21</v>
      </c>
      <c r="L9" s="65" t="s">
        <v>57</v>
      </c>
      <c r="M9" s="68" t="s">
        <v>58</v>
      </c>
      <c r="N9" s="69">
        <v>7300000</v>
      </c>
      <c r="O9" s="65" t="s">
        <v>59</v>
      </c>
      <c r="P9" s="70">
        <f>31%*N9</f>
        <v>2263000</v>
      </c>
      <c r="Q9" s="65" t="s">
        <v>25</v>
      </c>
    </row>
    <row r="10" spans="2:17" ht="15.4">
      <c r="B10" s="65">
        <v>1984985</v>
      </c>
      <c r="C10" s="65">
        <v>103</v>
      </c>
      <c r="D10" s="66" t="s">
        <v>53</v>
      </c>
      <c r="E10" s="67" t="s">
        <v>177</v>
      </c>
      <c r="F10" s="65" t="s">
        <v>54</v>
      </c>
      <c r="G10" s="142">
        <v>3216549870</v>
      </c>
      <c r="H10" s="65" t="s">
        <v>62</v>
      </c>
      <c r="I10" s="65" t="s">
        <v>63</v>
      </c>
      <c r="J10" s="65" t="s">
        <v>64</v>
      </c>
      <c r="K10" s="65" t="s">
        <v>65</v>
      </c>
      <c r="L10" s="65" t="s">
        <v>55</v>
      </c>
      <c r="M10" s="68" t="s">
        <v>66</v>
      </c>
      <c r="N10" s="69">
        <v>432500</v>
      </c>
      <c r="O10" s="65" t="s">
        <v>67</v>
      </c>
      <c r="P10" s="70">
        <v>0</v>
      </c>
      <c r="Q10" s="65" t="s">
        <v>50</v>
      </c>
    </row>
    <row r="11" spans="2:17" ht="15.4">
      <c r="B11" s="65">
        <v>1984986</v>
      </c>
      <c r="C11" s="65">
        <v>103</v>
      </c>
      <c r="D11" s="66" t="s">
        <v>53</v>
      </c>
      <c r="E11" s="67" t="s">
        <v>177</v>
      </c>
      <c r="F11" s="65" t="s">
        <v>54</v>
      </c>
      <c r="G11" s="142">
        <v>3216549870</v>
      </c>
      <c r="H11" s="65" t="s">
        <v>18</v>
      </c>
      <c r="I11" s="65" t="s">
        <v>19</v>
      </c>
      <c r="J11" s="65" t="s">
        <v>70</v>
      </c>
      <c r="K11" s="65" t="s">
        <v>71</v>
      </c>
      <c r="L11" s="65" t="s">
        <v>72</v>
      </c>
      <c r="M11" s="68">
        <v>44961</v>
      </c>
      <c r="N11" s="69">
        <v>234000</v>
      </c>
      <c r="O11" s="92">
        <v>45048.708333333336</v>
      </c>
      <c r="P11" s="70">
        <f>31%*N11</f>
        <v>72540</v>
      </c>
      <c r="Q11" s="65" t="s">
        <v>25</v>
      </c>
    </row>
    <row r="12" spans="2:17" ht="15.4">
      <c r="B12" s="65">
        <v>1984986</v>
      </c>
      <c r="C12" s="65">
        <v>103</v>
      </c>
      <c r="D12" s="66" t="s">
        <v>53</v>
      </c>
      <c r="E12" s="67" t="s">
        <v>177</v>
      </c>
      <c r="F12" s="65" t="s">
        <v>54</v>
      </c>
      <c r="G12" s="142">
        <v>3216549870</v>
      </c>
      <c r="H12" s="65" t="s">
        <v>44</v>
      </c>
      <c r="I12" s="65" t="s">
        <v>45</v>
      </c>
      <c r="J12" s="65" t="s">
        <v>70</v>
      </c>
      <c r="K12" s="65" t="s">
        <v>71</v>
      </c>
      <c r="L12" s="65" t="s">
        <v>72</v>
      </c>
      <c r="M12" s="68">
        <v>44961</v>
      </c>
      <c r="N12" s="69">
        <v>100000</v>
      </c>
      <c r="O12" s="92">
        <v>45048.708333333336</v>
      </c>
      <c r="P12" s="70">
        <v>0</v>
      </c>
      <c r="Q12" s="65" t="s">
        <v>50</v>
      </c>
    </row>
    <row r="13" spans="2:17" ht="15.4">
      <c r="B13" s="18">
        <v>1984987</v>
      </c>
      <c r="C13" s="18">
        <v>106</v>
      </c>
      <c r="D13" s="71" t="s">
        <v>76</v>
      </c>
      <c r="E13" s="54" t="s">
        <v>178</v>
      </c>
      <c r="F13" s="18" t="s">
        <v>77</v>
      </c>
      <c r="G13" s="143">
        <v>4657890321</v>
      </c>
      <c r="H13" s="18" t="s">
        <v>35</v>
      </c>
      <c r="I13" s="18" t="s">
        <v>36</v>
      </c>
      <c r="J13" s="18" t="s">
        <v>78</v>
      </c>
      <c r="K13" s="18" t="s">
        <v>79</v>
      </c>
      <c r="L13" s="18" t="s">
        <v>80</v>
      </c>
      <c r="M13" s="56">
        <v>44959</v>
      </c>
      <c r="N13" s="57">
        <v>500000</v>
      </c>
      <c r="O13" s="78">
        <v>44988.416666666664</v>
      </c>
      <c r="P13" s="59">
        <f>31%*N13</f>
        <v>155000</v>
      </c>
      <c r="Q13" s="18" t="s">
        <v>25</v>
      </c>
    </row>
    <row r="14" spans="2:17" ht="15.4">
      <c r="B14" s="18">
        <v>1984987</v>
      </c>
      <c r="C14" s="18">
        <v>106</v>
      </c>
      <c r="D14" s="71" t="s">
        <v>76</v>
      </c>
      <c r="E14" s="54" t="s">
        <v>178</v>
      </c>
      <c r="F14" s="18" t="s">
        <v>77</v>
      </c>
      <c r="G14" s="143">
        <v>4657890321</v>
      </c>
      <c r="H14" s="18" t="s">
        <v>44</v>
      </c>
      <c r="I14" s="18" t="s">
        <v>45</v>
      </c>
      <c r="J14" s="18" t="s">
        <v>78</v>
      </c>
      <c r="K14" s="18" t="s">
        <v>79</v>
      </c>
      <c r="L14" s="18" t="s">
        <v>80</v>
      </c>
      <c r="M14" s="56">
        <v>44959</v>
      </c>
      <c r="N14" s="57">
        <v>300000</v>
      </c>
      <c r="O14" s="78">
        <v>44988.416666666664</v>
      </c>
      <c r="P14" s="59">
        <f>31%*N14</f>
        <v>93000</v>
      </c>
      <c r="Q14" s="18" t="s">
        <v>25</v>
      </c>
    </row>
    <row r="15" spans="2:17" ht="15.4">
      <c r="B15" s="29">
        <v>1984988</v>
      </c>
      <c r="C15" s="29">
        <v>107</v>
      </c>
      <c r="D15" s="60" t="s">
        <v>82</v>
      </c>
      <c r="E15" s="61" t="s">
        <v>179</v>
      </c>
      <c r="F15" s="29" t="s">
        <v>83</v>
      </c>
      <c r="G15" s="139">
        <v>2389041567</v>
      </c>
      <c r="H15" s="29" t="s">
        <v>84</v>
      </c>
      <c r="I15" s="29" t="s">
        <v>85</v>
      </c>
      <c r="J15" s="29" t="s">
        <v>86</v>
      </c>
      <c r="K15" s="29" t="s">
        <v>87</v>
      </c>
      <c r="L15" s="29" t="s">
        <v>88</v>
      </c>
      <c r="M15" s="72">
        <v>44961</v>
      </c>
      <c r="N15" s="63">
        <v>20000000</v>
      </c>
      <c r="O15" s="93">
        <v>45142.125</v>
      </c>
      <c r="P15" s="64">
        <f>41% *N15</f>
        <v>8199999.9999999991</v>
      </c>
      <c r="Q15" s="29" t="s">
        <v>25</v>
      </c>
    </row>
    <row r="16" spans="2:17" ht="15.4">
      <c r="B16" s="18">
        <v>1984989</v>
      </c>
      <c r="C16" s="18">
        <v>108</v>
      </c>
      <c r="D16" s="71" t="s">
        <v>89</v>
      </c>
      <c r="E16" s="54" t="s">
        <v>180</v>
      </c>
      <c r="F16" s="18" t="s">
        <v>90</v>
      </c>
      <c r="G16" s="140">
        <v>6741298305</v>
      </c>
      <c r="H16" s="18" t="s">
        <v>91</v>
      </c>
      <c r="I16" s="18" t="s">
        <v>92</v>
      </c>
      <c r="J16" s="18" t="s">
        <v>28</v>
      </c>
      <c r="K16" s="18" t="s">
        <v>29</v>
      </c>
      <c r="L16" s="18" t="s">
        <v>93</v>
      </c>
      <c r="M16" s="56">
        <v>45264</v>
      </c>
      <c r="N16" s="57">
        <v>1000000</v>
      </c>
      <c r="O16" s="78">
        <v>45028.523611111108</v>
      </c>
      <c r="P16" s="59">
        <v>0</v>
      </c>
      <c r="Q16" s="18" t="s">
        <v>50</v>
      </c>
    </row>
    <row r="17" spans="2:17" ht="15.4">
      <c r="B17" s="38">
        <v>1984990</v>
      </c>
      <c r="C17" s="38">
        <v>109</v>
      </c>
      <c r="D17" s="73" t="s">
        <v>94</v>
      </c>
      <c r="E17" s="74" t="s">
        <v>181</v>
      </c>
      <c r="F17" s="38" t="s">
        <v>95</v>
      </c>
      <c r="G17" s="144">
        <v>5426701983</v>
      </c>
      <c r="H17" s="38" t="s">
        <v>55</v>
      </c>
      <c r="I17" s="38" t="s">
        <v>56</v>
      </c>
      <c r="J17" s="38" t="s">
        <v>96</v>
      </c>
      <c r="K17" s="38" t="s">
        <v>97</v>
      </c>
      <c r="L17" s="38" t="s">
        <v>46</v>
      </c>
      <c r="M17" s="75">
        <v>44988</v>
      </c>
      <c r="N17" s="76">
        <v>5000000</v>
      </c>
      <c r="O17" s="38" t="s">
        <v>98</v>
      </c>
      <c r="P17" s="77">
        <f>41% *N17</f>
        <v>2049999.9999999998</v>
      </c>
      <c r="Q17" s="38" t="s">
        <v>25</v>
      </c>
    </row>
    <row r="18" spans="2:17" ht="15.4">
      <c r="B18" s="38">
        <v>1984990</v>
      </c>
      <c r="C18" s="38">
        <v>109</v>
      </c>
      <c r="D18" s="73" t="s">
        <v>94</v>
      </c>
      <c r="E18" s="74" t="s">
        <v>181</v>
      </c>
      <c r="F18" s="38" t="s">
        <v>95</v>
      </c>
      <c r="G18" s="144">
        <v>5426701983</v>
      </c>
      <c r="H18" s="38" t="s">
        <v>99</v>
      </c>
      <c r="I18" s="38" t="s">
        <v>100</v>
      </c>
      <c r="J18" s="38" t="s">
        <v>96</v>
      </c>
      <c r="K18" s="38" t="s">
        <v>97</v>
      </c>
      <c r="L18" s="38" t="s">
        <v>46</v>
      </c>
      <c r="M18" s="75">
        <v>44988</v>
      </c>
      <c r="N18" s="76">
        <v>1500000</v>
      </c>
      <c r="O18" s="38" t="s">
        <v>98</v>
      </c>
      <c r="P18" s="77">
        <f>41% *N18</f>
        <v>615000</v>
      </c>
      <c r="Q18" s="38" t="s">
        <v>25</v>
      </c>
    </row>
    <row r="19" spans="2:17" ht="15.4">
      <c r="B19" s="18">
        <v>1984991</v>
      </c>
      <c r="C19" s="18">
        <v>110</v>
      </c>
      <c r="D19" s="71" t="s">
        <v>101</v>
      </c>
      <c r="E19" s="54" t="s">
        <v>182</v>
      </c>
      <c r="F19" s="18" t="s">
        <v>102</v>
      </c>
      <c r="G19" s="143">
        <v>6890142573</v>
      </c>
      <c r="H19" s="18" t="s">
        <v>62</v>
      </c>
      <c r="I19" s="18" t="s">
        <v>63</v>
      </c>
      <c r="J19" s="18" t="s">
        <v>37</v>
      </c>
      <c r="K19" s="18" t="s">
        <v>38</v>
      </c>
      <c r="L19" s="18" t="s">
        <v>103</v>
      </c>
      <c r="M19" s="56">
        <v>45028</v>
      </c>
      <c r="N19" s="57">
        <v>320000</v>
      </c>
      <c r="O19" s="18" t="s">
        <v>104</v>
      </c>
      <c r="P19" s="59">
        <f>40% *N19</f>
        <v>128000</v>
      </c>
      <c r="Q19" s="18" t="s">
        <v>25</v>
      </c>
    </row>
    <row r="20" spans="2:17" ht="15.4">
      <c r="B20" s="18">
        <v>1984991</v>
      </c>
      <c r="C20" s="18">
        <v>110</v>
      </c>
      <c r="D20" s="71" t="s">
        <v>101</v>
      </c>
      <c r="E20" s="54" t="s">
        <v>182</v>
      </c>
      <c r="F20" s="18" t="s">
        <v>102</v>
      </c>
      <c r="G20" s="143">
        <v>6890142573</v>
      </c>
      <c r="H20" s="18" t="s">
        <v>44</v>
      </c>
      <c r="I20" s="18" t="s">
        <v>45</v>
      </c>
      <c r="J20" s="18" t="s">
        <v>105</v>
      </c>
      <c r="K20" s="18" t="s">
        <v>106</v>
      </c>
      <c r="L20" s="18" t="s">
        <v>107</v>
      </c>
      <c r="M20" s="56">
        <v>45017</v>
      </c>
      <c r="N20" s="57">
        <v>120000</v>
      </c>
      <c r="O20" s="78">
        <v>45203.811805555553</v>
      </c>
      <c r="P20" s="59">
        <f>40% *N20</f>
        <v>48000</v>
      </c>
      <c r="Q20" s="18" t="s">
        <v>25</v>
      </c>
    </row>
    <row r="21" spans="2:17" ht="15.4">
      <c r="B21" s="29">
        <v>1984992</v>
      </c>
      <c r="C21" s="29">
        <v>111</v>
      </c>
      <c r="D21" s="60" t="s">
        <v>108</v>
      </c>
      <c r="E21" s="61" t="s">
        <v>183</v>
      </c>
      <c r="F21" s="29" t="s">
        <v>109</v>
      </c>
      <c r="G21" s="141">
        <v>4738251690</v>
      </c>
      <c r="H21" s="29" t="s">
        <v>110</v>
      </c>
      <c r="I21" s="29" t="s">
        <v>111</v>
      </c>
      <c r="J21" s="29" t="s">
        <v>20</v>
      </c>
      <c r="K21" s="29" t="s">
        <v>21</v>
      </c>
      <c r="L21" s="29" t="s">
        <v>112</v>
      </c>
      <c r="M21" s="62" t="s">
        <v>113</v>
      </c>
      <c r="N21" s="63">
        <v>3020000</v>
      </c>
      <c r="O21" s="29" t="s">
        <v>114</v>
      </c>
      <c r="P21" s="63">
        <f t="shared" ref="P21:P26" si="0">43%*N21</f>
        <v>1298600</v>
      </c>
      <c r="Q21" s="29" t="s">
        <v>25</v>
      </c>
    </row>
    <row r="22" spans="2:17" ht="15.4">
      <c r="B22" s="29">
        <v>1984993</v>
      </c>
      <c r="C22" s="29">
        <v>111</v>
      </c>
      <c r="D22" s="60" t="s">
        <v>108</v>
      </c>
      <c r="E22" s="61" t="s">
        <v>183</v>
      </c>
      <c r="F22" s="29" t="s">
        <v>109</v>
      </c>
      <c r="G22" s="141">
        <v>4738251690</v>
      </c>
      <c r="H22" s="29" t="s">
        <v>117</v>
      </c>
      <c r="I22" s="29" t="s">
        <v>118</v>
      </c>
      <c r="J22" s="29" t="s">
        <v>70</v>
      </c>
      <c r="K22" s="29" t="s">
        <v>71</v>
      </c>
      <c r="L22" s="29" t="s">
        <v>119</v>
      </c>
      <c r="M22" s="62" t="s">
        <v>120</v>
      </c>
      <c r="N22" s="63">
        <v>2290000</v>
      </c>
      <c r="O22" s="29" t="s">
        <v>121</v>
      </c>
      <c r="P22" s="63">
        <f t="shared" si="0"/>
        <v>984700</v>
      </c>
      <c r="Q22" s="29" t="s">
        <v>25</v>
      </c>
    </row>
    <row r="23" spans="2:17" ht="15.4">
      <c r="B23" s="29">
        <v>1984994</v>
      </c>
      <c r="C23" s="29">
        <v>111</v>
      </c>
      <c r="D23" s="60" t="s">
        <v>108</v>
      </c>
      <c r="E23" s="61" t="s">
        <v>183</v>
      </c>
      <c r="F23" s="29" t="s">
        <v>109</v>
      </c>
      <c r="G23" s="141">
        <v>4738251690</v>
      </c>
      <c r="H23" s="29" t="s">
        <v>35</v>
      </c>
      <c r="I23" s="29" t="s">
        <v>36</v>
      </c>
      <c r="J23" s="29" t="s">
        <v>78</v>
      </c>
      <c r="K23" s="29" t="s">
        <v>79</v>
      </c>
      <c r="L23" s="29" t="s">
        <v>124</v>
      </c>
      <c r="M23" s="62" t="s">
        <v>125</v>
      </c>
      <c r="N23" s="63">
        <v>1230000</v>
      </c>
      <c r="O23" s="29" t="s">
        <v>126</v>
      </c>
      <c r="P23" s="63">
        <f t="shared" si="0"/>
        <v>528900</v>
      </c>
      <c r="Q23" s="29" t="s">
        <v>25</v>
      </c>
    </row>
    <row r="24" spans="2:17" ht="15.4">
      <c r="B24" s="45">
        <v>1984995</v>
      </c>
      <c r="C24" s="45">
        <v>112</v>
      </c>
      <c r="D24" s="79" t="s">
        <v>127</v>
      </c>
      <c r="E24" s="80" t="s">
        <v>184</v>
      </c>
      <c r="F24" s="45" t="s">
        <v>128</v>
      </c>
      <c r="G24" s="145">
        <v>5973618204</v>
      </c>
      <c r="H24" s="45" t="s">
        <v>62</v>
      </c>
      <c r="I24" s="45" t="s">
        <v>63</v>
      </c>
      <c r="J24" s="45" t="s">
        <v>86</v>
      </c>
      <c r="K24" s="45" t="s">
        <v>87</v>
      </c>
      <c r="L24" s="45" t="s">
        <v>129</v>
      </c>
      <c r="M24" s="81" t="s">
        <v>130</v>
      </c>
      <c r="N24" s="82">
        <v>230000</v>
      </c>
      <c r="O24" s="45" t="s">
        <v>131</v>
      </c>
      <c r="P24" s="82">
        <f t="shared" si="0"/>
        <v>98900</v>
      </c>
      <c r="Q24" s="45" t="s">
        <v>25</v>
      </c>
    </row>
    <row r="25" spans="2:17" ht="15.4">
      <c r="B25" s="45">
        <v>1984995</v>
      </c>
      <c r="C25" s="45">
        <v>112</v>
      </c>
      <c r="D25" s="79" t="s">
        <v>127</v>
      </c>
      <c r="E25" s="80" t="s">
        <v>184</v>
      </c>
      <c r="F25" s="45" t="s">
        <v>128</v>
      </c>
      <c r="G25" s="145">
        <v>5973618204</v>
      </c>
      <c r="H25" s="45" t="s">
        <v>91</v>
      </c>
      <c r="I25" s="45" t="s">
        <v>92</v>
      </c>
      <c r="J25" s="45" t="s">
        <v>20</v>
      </c>
      <c r="K25" s="45" t="s">
        <v>21</v>
      </c>
      <c r="L25" s="45" t="s">
        <v>133</v>
      </c>
      <c r="M25" s="81" t="s">
        <v>130</v>
      </c>
      <c r="N25" s="82">
        <v>320000</v>
      </c>
      <c r="O25" s="45" t="s">
        <v>131</v>
      </c>
      <c r="P25" s="82">
        <f t="shared" si="0"/>
        <v>137600</v>
      </c>
      <c r="Q25" s="45" t="s">
        <v>25</v>
      </c>
    </row>
    <row r="26" spans="2:17" ht="15.4">
      <c r="B26" s="29">
        <v>1984996</v>
      </c>
      <c r="C26" s="29">
        <v>113</v>
      </c>
      <c r="D26" s="60" t="s">
        <v>134</v>
      </c>
      <c r="E26" s="61" t="s">
        <v>183</v>
      </c>
      <c r="F26" s="29" t="s">
        <v>135</v>
      </c>
      <c r="G26" s="139">
        <v>1245897063</v>
      </c>
      <c r="H26" s="29" t="s">
        <v>55</v>
      </c>
      <c r="I26" s="29" t="s">
        <v>56</v>
      </c>
      <c r="J26" s="29" t="s">
        <v>37</v>
      </c>
      <c r="K26" s="29" t="s">
        <v>38</v>
      </c>
      <c r="L26" s="29" t="s">
        <v>136</v>
      </c>
      <c r="M26" s="62">
        <v>45056</v>
      </c>
      <c r="N26" s="63">
        <v>4230000</v>
      </c>
      <c r="O26" s="29" t="s">
        <v>137</v>
      </c>
      <c r="P26" s="63">
        <f t="shared" si="0"/>
        <v>1818900</v>
      </c>
      <c r="Q26" s="29" t="s">
        <v>25</v>
      </c>
    </row>
    <row r="27" spans="2:17" ht="15.4">
      <c r="B27" s="18">
        <v>1984997</v>
      </c>
      <c r="C27" s="18">
        <v>114</v>
      </c>
      <c r="D27" s="71" t="s">
        <v>138</v>
      </c>
      <c r="E27" s="54" t="s">
        <v>185</v>
      </c>
      <c r="F27" s="18" t="s">
        <v>139</v>
      </c>
      <c r="G27" s="143">
        <v>7658902143</v>
      </c>
      <c r="H27" s="18" t="s">
        <v>84</v>
      </c>
      <c r="I27" s="18" t="s">
        <v>85</v>
      </c>
      <c r="J27" s="18" t="s">
        <v>140</v>
      </c>
      <c r="K27" s="18" t="s">
        <v>141</v>
      </c>
      <c r="L27" s="18" t="s">
        <v>142</v>
      </c>
      <c r="M27" s="56" t="s">
        <v>143</v>
      </c>
      <c r="N27" s="57">
        <v>32000000</v>
      </c>
      <c r="O27" s="18" t="s">
        <v>144</v>
      </c>
      <c r="P27" s="57">
        <f>33%*N27</f>
        <v>10560000</v>
      </c>
      <c r="Q27" s="18" t="s">
        <v>25</v>
      </c>
    </row>
    <row r="28" spans="2:17" ht="15.4">
      <c r="B28" s="18">
        <v>1984998</v>
      </c>
      <c r="C28" s="18">
        <v>114</v>
      </c>
      <c r="D28" s="71" t="s">
        <v>138</v>
      </c>
      <c r="E28" s="54" t="s">
        <v>185</v>
      </c>
      <c r="F28" s="18" t="s">
        <v>139</v>
      </c>
      <c r="G28" s="143">
        <v>7658902143</v>
      </c>
      <c r="H28" s="18" t="s">
        <v>18</v>
      </c>
      <c r="I28" s="18" t="s">
        <v>19</v>
      </c>
      <c r="J28" s="18" t="s">
        <v>28</v>
      </c>
      <c r="K28" s="18" t="s">
        <v>29</v>
      </c>
      <c r="L28" s="18" t="s">
        <v>147</v>
      </c>
      <c r="M28" s="56" t="s">
        <v>148</v>
      </c>
      <c r="N28" s="57">
        <v>323000</v>
      </c>
      <c r="O28" s="18" t="s">
        <v>149</v>
      </c>
      <c r="P28" s="57">
        <v>0</v>
      </c>
      <c r="Q28" s="18" t="s">
        <v>50</v>
      </c>
    </row>
    <row r="29" spans="2:17" ht="15.4">
      <c r="B29" s="38">
        <v>1984999</v>
      </c>
      <c r="C29" s="38">
        <v>115</v>
      </c>
      <c r="D29" s="73" t="s">
        <v>150</v>
      </c>
      <c r="E29" s="74" t="s">
        <v>186</v>
      </c>
      <c r="F29" s="38" t="s">
        <v>151</v>
      </c>
      <c r="G29" s="144">
        <v>9845623107</v>
      </c>
      <c r="H29" s="38" t="s">
        <v>117</v>
      </c>
      <c r="I29" s="38" t="s">
        <v>118</v>
      </c>
      <c r="J29" s="38" t="s">
        <v>28</v>
      </c>
      <c r="K29" s="38" t="s">
        <v>29</v>
      </c>
      <c r="L29" s="38" t="s">
        <v>152</v>
      </c>
      <c r="M29" s="75" t="s">
        <v>153</v>
      </c>
      <c r="N29" s="76">
        <v>200000</v>
      </c>
      <c r="O29" s="38" t="s">
        <v>154</v>
      </c>
      <c r="P29" s="76">
        <v>0</v>
      </c>
      <c r="Q29" s="38" t="s">
        <v>50</v>
      </c>
    </row>
    <row r="30" spans="2:17" ht="15.4">
      <c r="B30" s="38">
        <v>1984999</v>
      </c>
      <c r="C30" s="38">
        <v>115</v>
      </c>
      <c r="D30" s="73" t="s">
        <v>150</v>
      </c>
      <c r="E30" s="74" t="s">
        <v>186</v>
      </c>
      <c r="F30" s="38" t="s">
        <v>151</v>
      </c>
      <c r="G30" s="144">
        <v>9845623107</v>
      </c>
      <c r="H30" s="38" t="s">
        <v>35</v>
      </c>
      <c r="I30" s="38" t="s">
        <v>36</v>
      </c>
      <c r="J30" s="38" t="s">
        <v>28</v>
      </c>
      <c r="K30" s="38" t="s">
        <v>29</v>
      </c>
      <c r="L30" s="38" t="s">
        <v>152</v>
      </c>
      <c r="M30" s="75" t="s">
        <v>153</v>
      </c>
      <c r="N30" s="76">
        <v>339000</v>
      </c>
      <c r="O30" s="38" t="s">
        <v>154</v>
      </c>
      <c r="P30" s="76">
        <f>33%*N30</f>
        <v>111870</v>
      </c>
      <c r="Q30" s="38" t="s">
        <v>25</v>
      </c>
    </row>
    <row r="31" spans="2:17" ht="15.4">
      <c r="B31" s="18">
        <v>1985000</v>
      </c>
      <c r="C31" s="18">
        <v>116</v>
      </c>
      <c r="D31" s="71" t="s">
        <v>156</v>
      </c>
      <c r="E31" s="54" t="s">
        <v>187</v>
      </c>
      <c r="F31" s="18" t="s">
        <v>157</v>
      </c>
      <c r="G31" s="143">
        <v>7265048193</v>
      </c>
      <c r="H31" s="18" t="s">
        <v>55</v>
      </c>
      <c r="I31" s="18" t="s">
        <v>56</v>
      </c>
      <c r="J31" s="18" t="s">
        <v>37</v>
      </c>
      <c r="K31" s="18" t="s">
        <v>38</v>
      </c>
      <c r="L31" s="18" t="s">
        <v>158</v>
      </c>
      <c r="M31" s="56" t="s">
        <v>148</v>
      </c>
      <c r="N31" s="57">
        <v>8050600</v>
      </c>
      <c r="O31" s="18" t="s">
        <v>159</v>
      </c>
      <c r="P31" s="57">
        <f>44% * N31</f>
        <v>3542264</v>
      </c>
      <c r="Q31" s="18" t="s">
        <v>25</v>
      </c>
    </row>
    <row r="32" spans="2:17" ht="15.4">
      <c r="B32" s="18">
        <v>1985000</v>
      </c>
      <c r="C32" s="18">
        <v>116</v>
      </c>
      <c r="D32" s="71" t="s">
        <v>156</v>
      </c>
      <c r="E32" s="54" t="s">
        <v>187</v>
      </c>
      <c r="F32" s="18" t="s">
        <v>157</v>
      </c>
      <c r="G32" s="143">
        <v>7265048193</v>
      </c>
      <c r="H32" s="18" t="s">
        <v>44</v>
      </c>
      <c r="I32" s="18" t="s">
        <v>45</v>
      </c>
      <c r="J32" s="18" t="s">
        <v>160</v>
      </c>
      <c r="K32" s="18" t="s">
        <v>161</v>
      </c>
      <c r="L32" s="18" t="s">
        <v>162</v>
      </c>
      <c r="M32" s="56" t="s">
        <v>148</v>
      </c>
      <c r="N32" s="57">
        <v>100000</v>
      </c>
      <c r="O32" s="18" t="s">
        <v>159</v>
      </c>
      <c r="P32" s="57">
        <f>44% * N32</f>
        <v>44000</v>
      </c>
      <c r="Q32" s="18" t="s">
        <v>25</v>
      </c>
    </row>
    <row r="33" spans="2:17" ht="15.4">
      <c r="B33" s="18">
        <v>1985001</v>
      </c>
      <c r="C33" s="18">
        <v>116</v>
      </c>
      <c r="D33" s="71" t="s">
        <v>156</v>
      </c>
      <c r="E33" s="54" t="s">
        <v>187</v>
      </c>
      <c r="F33" s="18" t="s">
        <v>157</v>
      </c>
      <c r="G33" s="143">
        <v>7265048193</v>
      </c>
      <c r="H33" s="18" t="s">
        <v>26</v>
      </c>
      <c r="I33" s="18" t="s">
        <v>27</v>
      </c>
      <c r="J33" s="18" t="s">
        <v>64</v>
      </c>
      <c r="K33" s="18" t="s">
        <v>65</v>
      </c>
      <c r="L33" s="18" t="s">
        <v>165</v>
      </c>
      <c r="M33" s="83" t="s">
        <v>166</v>
      </c>
      <c r="N33" s="57">
        <v>3020000</v>
      </c>
      <c r="O33" s="78">
        <v>44991.720138888886</v>
      </c>
      <c r="P33" s="57">
        <f>44% * N33</f>
        <v>1328800</v>
      </c>
      <c r="Q33" s="18" t="s">
        <v>25</v>
      </c>
    </row>
    <row r="34" spans="2:17" ht="15.4">
      <c r="B34" s="29">
        <v>1985002</v>
      </c>
      <c r="C34" s="29">
        <v>117</v>
      </c>
      <c r="D34" s="60" t="s">
        <v>167</v>
      </c>
      <c r="E34" s="61" t="s">
        <v>188</v>
      </c>
      <c r="F34" s="29" t="s">
        <v>168</v>
      </c>
      <c r="G34" s="141">
        <v>5729368014</v>
      </c>
      <c r="H34" s="29" t="s">
        <v>62</v>
      </c>
      <c r="I34" s="29" t="s">
        <v>63</v>
      </c>
      <c r="J34" s="29" t="s">
        <v>86</v>
      </c>
      <c r="K34" s="29" t="s">
        <v>87</v>
      </c>
      <c r="L34" s="29" t="s">
        <v>169</v>
      </c>
      <c r="M34" s="72">
        <v>45078</v>
      </c>
      <c r="N34" s="63">
        <v>650000</v>
      </c>
      <c r="O34" s="85">
        <v>45083.779166666667</v>
      </c>
      <c r="P34" s="63">
        <v>0</v>
      </c>
      <c r="Q34" s="29" t="s">
        <v>50</v>
      </c>
    </row>
    <row r="35" spans="2:17" ht="15.4">
      <c r="B35" s="29">
        <v>1985002</v>
      </c>
      <c r="C35" s="29">
        <v>117</v>
      </c>
      <c r="D35" s="60" t="s">
        <v>167</v>
      </c>
      <c r="E35" s="61" t="s">
        <v>188</v>
      </c>
      <c r="F35" s="29" t="s">
        <v>168</v>
      </c>
      <c r="G35" s="141">
        <v>5729368014</v>
      </c>
      <c r="H35" s="29" t="s">
        <v>44</v>
      </c>
      <c r="I35" s="29" t="s">
        <v>45</v>
      </c>
      <c r="J35" s="29" t="s">
        <v>46</v>
      </c>
      <c r="K35" s="29" t="s">
        <v>47</v>
      </c>
      <c r="L35" s="29" t="s">
        <v>51</v>
      </c>
      <c r="M35" s="72">
        <v>45078</v>
      </c>
      <c r="N35" s="63">
        <v>220000</v>
      </c>
      <c r="O35" s="85">
        <v>45083.779166666667</v>
      </c>
      <c r="P35" s="63">
        <v>0</v>
      </c>
      <c r="Q35" s="29" t="s">
        <v>50</v>
      </c>
    </row>
    <row r="36" spans="2:17" ht="15.4">
      <c r="B36" s="29">
        <v>1985003</v>
      </c>
      <c r="C36" s="29">
        <v>117</v>
      </c>
      <c r="D36" s="60" t="s">
        <v>167</v>
      </c>
      <c r="E36" s="61" t="s">
        <v>188</v>
      </c>
      <c r="F36" s="29" t="s">
        <v>168</v>
      </c>
      <c r="G36" s="141">
        <v>5729368014</v>
      </c>
      <c r="H36" s="29" t="s">
        <v>110</v>
      </c>
      <c r="I36" s="29" t="s">
        <v>111</v>
      </c>
      <c r="J36" s="29" t="s">
        <v>20</v>
      </c>
      <c r="K36" s="29" t="s">
        <v>21</v>
      </c>
      <c r="L36" s="29" t="s">
        <v>172</v>
      </c>
      <c r="M36" s="84">
        <v>45144</v>
      </c>
      <c r="N36" s="63">
        <v>3203000</v>
      </c>
      <c r="O36" s="29" t="s">
        <v>173</v>
      </c>
      <c r="P36" s="63">
        <f>37% *N36</f>
        <v>1185110</v>
      </c>
      <c r="Q36" s="29" t="s">
        <v>25</v>
      </c>
    </row>
    <row r="45" spans="2:17" ht="15"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</row>
    <row r="46" spans="2:17" ht="15.4">
      <c r="B46" s="137"/>
      <c r="C46" s="137"/>
      <c r="D46" s="137"/>
      <c r="E46" s="146"/>
      <c r="F46" s="137"/>
      <c r="G46" s="147"/>
      <c r="H46" s="137"/>
      <c r="I46" s="137"/>
      <c r="J46" s="137"/>
      <c r="K46" s="148"/>
      <c r="L46" s="137"/>
      <c r="M46" s="149"/>
      <c r="N46" s="138"/>
      <c r="O46" s="150"/>
      <c r="P46" s="151"/>
      <c r="Q46" s="137"/>
    </row>
    <row r="47" spans="2:17" ht="15.4">
      <c r="B47" s="137"/>
      <c r="C47" s="137"/>
      <c r="D47" s="137"/>
      <c r="E47" s="146"/>
      <c r="F47" s="137"/>
      <c r="G47" s="147"/>
      <c r="H47" s="137"/>
      <c r="I47" s="137"/>
      <c r="J47" s="137"/>
      <c r="K47" s="137"/>
      <c r="L47" s="137"/>
      <c r="M47" s="149"/>
      <c r="N47" s="138"/>
      <c r="O47" s="150"/>
      <c r="P47" s="151"/>
      <c r="Q47" s="137"/>
    </row>
    <row r="48" spans="2:17" ht="15.4">
      <c r="B48" s="137"/>
      <c r="C48" s="137"/>
      <c r="D48" s="137"/>
      <c r="E48" s="146"/>
      <c r="F48" s="137"/>
      <c r="G48" s="147"/>
      <c r="H48" s="137"/>
      <c r="I48" s="137"/>
      <c r="J48" s="137"/>
      <c r="K48" s="137"/>
      <c r="L48" s="137"/>
      <c r="M48" s="149"/>
      <c r="N48" s="138"/>
      <c r="O48" s="137"/>
      <c r="P48" s="151"/>
      <c r="Q48" s="137"/>
    </row>
    <row r="49" spans="2:17" ht="15.4">
      <c r="B49" s="137"/>
      <c r="C49" s="137"/>
      <c r="D49" s="152"/>
      <c r="E49" s="146"/>
      <c r="F49" s="137"/>
      <c r="G49" s="147"/>
      <c r="H49" s="137"/>
      <c r="I49" s="137"/>
      <c r="J49" s="137"/>
      <c r="K49" s="137"/>
      <c r="L49" s="137"/>
      <c r="M49" s="149"/>
      <c r="N49" s="138"/>
      <c r="O49" s="137"/>
      <c r="P49" s="151"/>
      <c r="Q49" s="137"/>
    </row>
    <row r="50" spans="2:17" ht="15.4">
      <c r="B50" s="137"/>
      <c r="C50" s="137"/>
      <c r="D50" s="152"/>
      <c r="E50" s="146"/>
      <c r="F50" s="137"/>
      <c r="G50" s="147"/>
      <c r="H50" s="137"/>
      <c r="I50" s="137"/>
      <c r="J50" s="137"/>
      <c r="K50" s="137"/>
      <c r="L50" s="137"/>
      <c r="M50" s="149"/>
      <c r="N50" s="138"/>
      <c r="O50" s="137"/>
      <c r="P50" s="151"/>
      <c r="Q50" s="137"/>
    </row>
    <row r="51" spans="2:17" ht="15.4">
      <c r="B51" s="137"/>
      <c r="C51" s="137"/>
      <c r="D51" s="152"/>
      <c r="E51" s="146"/>
      <c r="F51" s="137"/>
      <c r="G51" s="147"/>
      <c r="H51" s="137"/>
      <c r="I51" s="137"/>
      <c r="J51" s="137"/>
      <c r="K51" s="137"/>
      <c r="L51" s="137"/>
      <c r="M51" s="149"/>
      <c r="N51" s="138"/>
      <c r="O51" s="137"/>
      <c r="P51" s="151"/>
      <c r="Q51" s="137"/>
    </row>
    <row r="52" spans="2:17" ht="15.4">
      <c r="B52" s="137"/>
      <c r="C52" s="137"/>
      <c r="D52" s="152"/>
      <c r="E52" s="146"/>
      <c r="F52" s="137"/>
      <c r="G52" s="147"/>
      <c r="H52" s="137"/>
      <c r="I52" s="137"/>
      <c r="J52" s="137"/>
      <c r="K52" s="137"/>
      <c r="L52" s="137"/>
      <c r="M52" s="149"/>
      <c r="N52" s="138"/>
      <c r="O52" s="137"/>
      <c r="P52" s="151"/>
      <c r="Q52" s="137"/>
    </row>
    <row r="53" spans="2:17" ht="15.4">
      <c r="B53" s="137"/>
      <c r="C53" s="137"/>
      <c r="D53" s="152"/>
      <c r="E53" s="146"/>
      <c r="F53" s="137"/>
      <c r="G53" s="147"/>
      <c r="H53" s="137"/>
      <c r="I53" s="137"/>
      <c r="J53" s="137"/>
      <c r="K53" s="137"/>
      <c r="L53" s="137"/>
      <c r="M53" s="149"/>
      <c r="N53" s="138"/>
      <c r="O53" s="153"/>
      <c r="P53" s="151"/>
      <c r="Q53" s="137"/>
    </row>
    <row r="54" spans="2:17" ht="15.4">
      <c r="B54" s="137"/>
      <c r="C54" s="137"/>
      <c r="D54" s="152"/>
      <c r="E54" s="146"/>
      <c r="F54" s="137"/>
      <c r="G54" s="147"/>
      <c r="H54" s="137"/>
      <c r="I54" s="137"/>
      <c r="J54" s="137"/>
      <c r="K54" s="137"/>
      <c r="L54" s="137"/>
      <c r="M54" s="149"/>
      <c r="N54" s="138"/>
      <c r="O54" s="153"/>
      <c r="P54" s="151"/>
      <c r="Q54" s="137"/>
    </row>
    <row r="55" spans="2:17" ht="15.4">
      <c r="B55" s="137"/>
      <c r="C55" s="137"/>
      <c r="D55" s="152"/>
      <c r="E55" s="146"/>
      <c r="F55" s="137"/>
      <c r="G55" s="147"/>
      <c r="H55" s="137"/>
      <c r="I55" s="137"/>
      <c r="J55" s="137"/>
      <c r="K55" s="137"/>
      <c r="L55" s="137"/>
      <c r="M55" s="149"/>
      <c r="N55" s="138"/>
      <c r="O55" s="153"/>
      <c r="P55" s="151"/>
      <c r="Q55" s="137"/>
    </row>
    <row r="56" spans="2:17" ht="15.4">
      <c r="B56" s="137"/>
      <c r="C56" s="137"/>
      <c r="D56" s="152"/>
      <c r="E56" s="146"/>
      <c r="F56" s="137"/>
      <c r="G56" s="147"/>
      <c r="H56" s="137"/>
      <c r="I56" s="137"/>
      <c r="J56" s="137"/>
      <c r="K56" s="137"/>
      <c r="L56" s="137"/>
      <c r="M56" s="149"/>
      <c r="N56" s="138"/>
      <c r="O56" s="153"/>
      <c r="P56" s="151"/>
      <c r="Q56" s="137"/>
    </row>
    <row r="57" spans="2:17" ht="15.4">
      <c r="B57" s="137"/>
      <c r="C57" s="137"/>
      <c r="D57" s="152"/>
      <c r="E57" s="146"/>
      <c r="F57" s="137"/>
      <c r="G57" s="147"/>
      <c r="H57" s="137"/>
      <c r="I57" s="137"/>
      <c r="J57" s="137"/>
      <c r="K57" s="137"/>
      <c r="L57" s="137"/>
      <c r="M57" s="154"/>
      <c r="N57" s="138"/>
      <c r="O57" s="150"/>
      <c r="P57" s="151"/>
      <c r="Q57" s="137"/>
    </row>
    <row r="58" spans="2:17" ht="15.4">
      <c r="B58" s="137"/>
      <c r="C58" s="137"/>
      <c r="D58" s="152"/>
      <c r="E58" s="146"/>
      <c r="F58" s="137"/>
      <c r="G58" s="147"/>
      <c r="H58" s="137"/>
      <c r="I58" s="137"/>
      <c r="J58" s="137"/>
      <c r="K58" s="137"/>
      <c r="L58" s="137"/>
      <c r="M58" s="149"/>
      <c r="N58" s="138"/>
      <c r="O58" s="153"/>
      <c r="P58" s="151"/>
      <c r="Q58" s="137"/>
    </row>
    <row r="59" spans="2:17" ht="15.4">
      <c r="B59" s="137"/>
      <c r="C59" s="137"/>
      <c r="D59" s="152"/>
      <c r="E59" s="146"/>
      <c r="F59" s="137"/>
      <c r="G59" s="147"/>
      <c r="H59" s="137"/>
      <c r="I59" s="137"/>
      <c r="J59" s="137"/>
      <c r="K59" s="137"/>
      <c r="L59" s="137"/>
      <c r="M59" s="149"/>
      <c r="N59" s="138"/>
      <c r="O59" s="137"/>
      <c r="P59" s="151"/>
      <c r="Q59" s="137"/>
    </row>
    <row r="60" spans="2:17" ht="15.4">
      <c r="B60" s="137"/>
      <c r="C60" s="137"/>
      <c r="D60" s="152"/>
      <c r="E60" s="146"/>
      <c r="F60" s="137"/>
      <c r="G60" s="147"/>
      <c r="H60" s="137"/>
      <c r="I60" s="137"/>
      <c r="J60" s="137"/>
      <c r="K60" s="137"/>
      <c r="L60" s="137"/>
      <c r="M60" s="149"/>
      <c r="N60" s="138"/>
      <c r="O60" s="137"/>
      <c r="P60" s="151"/>
      <c r="Q60" s="137"/>
    </row>
    <row r="61" spans="2:17" ht="15.4">
      <c r="B61" s="137"/>
      <c r="C61" s="137"/>
      <c r="D61" s="152"/>
      <c r="E61" s="146"/>
      <c r="F61" s="137"/>
      <c r="G61" s="147"/>
      <c r="H61" s="137"/>
      <c r="I61" s="137"/>
      <c r="J61" s="137"/>
      <c r="K61" s="137"/>
      <c r="L61" s="137"/>
      <c r="M61" s="149"/>
      <c r="N61" s="138"/>
      <c r="O61" s="137"/>
      <c r="P61" s="151"/>
      <c r="Q61" s="137"/>
    </row>
    <row r="62" spans="2:17" ht="15.4">
      <c r="B62" s="137"/>
      <c r="C62" s="137"/>
      <c r="D62" s="152"/>
      <c r="E62" s="146"/>
      <c r="F62" s="137"/>
      <c r="G62" s="147"/>
      <c r="H62" s="137"/>
      <c r="I62" s="137"/>
      <c r="J62" s="137"/>
      <c r="K62" s="137"/>
      <c r="L62" s="137"/>
      <c r="M62" s="149"/>
      <c r="N62" s="138"/>
      <c r="O62" s="153"/>
      <c r="P62" s="151"/>
      <c r="Q62" s="137"/>
    </row>
    <row r="63" spans="2:17" ht="15.4">
      <c r="B63" s="137"/>
      <c r="C63" s="137"/>
      <c r="D63" s="152"/>
      <c r="E63" s="146"/>
      <c r="F63" s="137"/>
      <c r="G63" s="147"/>
      <c r="H63" s="137"/>
      <c r="I63" s="137"/>
      <c r="J63" s="137"/>
      <c r="K63" s="137"/>
      <c r="L63" s="137"/>
      <c r="M63" s="149"/>
      <c r="N63" s="138"/>
      <c r="O63" s="137"/>
      <c r="P63" s="138"/>
      <c r="Q63" s="137"/>
    </row>
    <row r="64" spans="2:17" ht="15.4">
      <c r="B64" s="137"/>
      <c r="C64" s="137"/>
      <c r="D64" s="152"/>
      <c r="E64" s="146"/>
      <c r="F64" s="137"/>
      <c r="G64" s="147"/>
      <c r="H64" s="137"/>
      <c r="I64" s="137"/>
      <c r="J64" s="137"/>
      <c r="K64" s="137"/>
      <c r="L64" s="137"/>
      <c r="M64" s="149"/>
      <c r="N64" s="138"/>
      <c r="O64" s="137"/>
      <c r="P64" s="138"/>
      <c r="Q64" s="137"/>
    </row>
    <row r="65" spans="2:17" ht="15.4">
      <c r="B65" s="137"/>
      <c r="C65" s="137"/>
      <c r="D65" s="152"/>
      <c r="E65" s="146"/>
      <c r="F65" s="137"/>
      <c r="G65" s="147"/>
      <c r="H65" s="137"/>
      <c r="I65" s="137"/>
      <c r="J65" s="137"/>
      <c r="K65" s="137"/>
      <c r="L65" s="137"/>
      <c r="M65" s="149"/>
      <c r="N65" s="138"/>
      <c r="O65" s="137"/>
      <c r="P65" s="138"/>
      <c r="Q65" s="137"/>
    </row>
    <row r="66" spans="2:17" ht="15.4">
      <c r="B66" s="137"/>
      <c r="C66" s="137"/>
      <c r="D66" s="152"/>
      <c r="E66" s="146"/>
      <c r="F66" s="137"/>
      <c r="G66" s="147"/>
      <c r="H66" s="137"/>
      <c r="I66" s="137"/>
      <c r="J66" s="137"/>
      <c r="K66" s="137"/>
      <c r="L66" s="137"/>
      <c r="M66" s="149"/>
      <c r="N66" s="138"/>
      <c r="O66" s="137"/>
      <c r="P66" s="138"/>
      <c r="Q66" s="137"/>
    </row>
    <row r="67" spans="2:17" ht="15.4">
      <c r="B67" s="137"/>
      <c r="C67" s="137"/>
      <c r="D67" s="152"/>
      <c r="E67" s="146"/>
      <c r="F67" s="137"/>
      <c r="G67" s="147"/>
      <c r="H67" s="137"/>
      <c r="I67" s="137"/>
      <c r="J67" s="137"/>
      <c r="K67" s="137"/>
      <c r="L67" s="137"/>
      <c r="M67" s="149"/>
      <c r="N67" s="138"/>
      <c r="O67" s="137"/>
      <c r="P67" s="138"/>
      <c r="Q67" s="137"/>
    </row>
    <row r="68" spans="2:17" ht="15.4">
      <c r="B68" s="137"/>
      <c r="C68" s="137"/>
      <c r="D68" s="152"/>
      <c r="E68" s="146"/>
      <c r="F68" s="137"/>
      <c r="G68" s="147"/>
      <c r="H68" s="137"/>
      <c r="I68" s="137"/>
      <c r="J68" s="137"/>
      <c r="K68" s="137"/>
      <c r="L68" s="137"/>
      <c r="M68" s="149"/>
      <c r="N68" s="138"/>
      <c r="O68" s="137"/>
      <c r="P68" s="138"/>
      <c r="Q68" s="137"/>
    </row>
    <row r="69" spans="2:17" ht="15.4">
      <c r="B69" s="137"/>
      <c r="C69" s="137"/>
      <c r="D69" s="152"/>
      <c r="E69" s="146"/>
      <c r="F69" s="137"/>
      <c r="G69" s="147"/>
      <c r="H69" s="137"/>
      <c r="I69" s="137"/>
      <c r="J69" s="137"/>
      <c r="K69" s="137"/>
      <c r="L69" s="137"/>
      <c r="M69" s="149"/>
      <c r="N69" s="138"/>
      <c r="O69" s="137"/>
      <c r="P69" s="138"/>
      <c r="Q69" s="137"/>
    </row>
    <row r="70" spans="2:17" ht="15.4">
      <c r="B70" s="137"/>
      <c r="C70" s="137"/>
      <c r="D70" s="152"/>
      <c r="E70" s="146"/>
      <c r="F70" s="137"/>
      <c r="G70" s="147"/>
      <c r="H70" s="137"/>
      <c r="I70" s="137"/>
      <c r="J70" s="137"/>
      <c r="K70" s="137"/>
      <c r="L70" s="137"/>
      <c r="M70" s="149"/>
      <c r="N70" s="138"/>
      <c r="O70" s="137"/>
      <c r="P70" s="138"/>
      <c r="Q70" s="137"/>
    </row>
    <row r="71" spans="2:17" ht="15.4">
      <c r="B71" s="137"/>
      <c r="C71" s="137"/>
      <c r="D71" s="152"/>
      <c r="E71" s="146"/>
      <c r="F71" s="137"/>
      <c r="G71" s="147"/>
      <c r="H71" s="137"/>
      <c r="I71" s="137"/>
      <c r="J71" s="137"/>
      <c r="K71" s="137"/>
      <c r="L71" s="137"/>
      <c r="M71" s="149"/>
      <c r="N71" s="138"/>
      <c r="O71" s="137"/>
      <c r="P71" s="138"/>
      <c r="Q71" s="137"/>
    </row>
    <row r="72" spans="2:17" ht="15.4">
      <c r="B72" s="137"/>
      <c r="C72" s="137"/>
      <c r="D72" s="152"/>
      <c r="E72" s="146"/>
      <c r="F72" s="137"/>
      <c r="G72" s="147"/>
      <c r="H72" s="137"/>
      <c r="I72" s="137"/>
      <c r="J72" s="137"/>
      <c r="K72" s="137"/>
      <c r="L72" s="137"/>
      <c r="M72" s="149"/>
      <c r="N72" s="138"/>
      <c r="O72" s="137"/>
      <c r="P72" s="138"/>
      <c r="Q72" s="137"/>
    </row>
    <row r="73" spans="2:17" ht="15.4">
      <c r="B73" s="137"/>
      <c r="C73" s="137"/>
      <c r="D73" s="152"/>
      <c r="E73" s="146"/>
      <c r="F73" s="137"/>
      <c r="G73" s="147"/>
      <c r="H73" s="137"/>
      <c r="I73" s="137"/>
      <c r="J73" s="137"/>
      <c r="K73" s="137"/>
      <c r="L73" s="137"/>
      <c r="M73" s="149"/>
      <c r="N73" s="138"/>
      <c r="O73" s="137"/>
      <c r="P73" s="138"/>
      <c r="Q73" s="137"/>
    </row>
    <row r="74" spans="2:17" ht="15.4">
      <c r="B74" s="137"/>
      <c r="C74" s="137"/>
      <c r="D74" s="152"/>
      <c r="E74" s="146"/>
      <c r="F74" s="137"/>
      <c r="G74" s="147"/>
      <c r="H74" s="137"/>
      <c r="I74" s="137"/>
      <c r="J74" s="137"/>
      <c r="K74" s="137"/>
      <c r="L74" s="137"/>
      <c r="M74" s="149"/>
      <c r="N74" s="138"/>
      <c r="O74" s="137"/>
      <c r="P74" s="138"/>
      <c r="Q74" s="137"/>
    </row>
    <row r="75" spans="2:17" ht="15.4">
      <c r="B75" s="137"/>
      <c r="C75" s="137"/>
      <c r="D75" s="152"/>
      <c r="E75" s="146"/>
      <c r="F75" s="137"/>
      <c r="G75" s="147"/>
      <c r="H75" s="137"/>
      <c r="I75" s="137"/>
      <c r="J75" s="137"/>
      <c r="K75" s="137"/>
      <c r="L75" s="137"/>
      <c r="M75" s="154"/>
      <c r="N75" s="138"/>
      <c r="O75" s="153"/>
      <c r="P75" s="138"/>
      <c r="Q75" s="137"/>
    </row>
    <row r="76" spans="2:17" ht="15.4">
      <c r="B76" s="137"/>
      <c r="C76" s="137"/>
      <c r="D76" s="152"/>
      <c r="E76" s="146"/>
      <c r="F76" s="137"/>
      <c r="G76" s="147"/>
      <c r="H76" s="137"/>
      <c r="I76" s="137"/>
      <c r="J76" s="137"/>
      <c r="K76" s="137"/>
      <c r="L76" s="137"/>
      <c r="M76" s="154"/>
      <c r="N76" s="138"/>
      <c r="O76" s="153"/>
      <c r="P76" s="138"/>
      <c r="Q76" s="137"/>
    </row>
    <row r="77" spans="2:17" ht="15.4">
      <c r="B77" s="137"/>
      <c r="C77" s="137"/>
      <c r="D77" s="152"/>
      <c r="E77" s="146"/>
      <c r="F77" s="137"/>
      <c r="G77" s="147"/>
      <c r="H77" s="137"/>
      <c r="I77" s="137"/>
      <c r="J77" s="137"/>
      <c r="K77" s="137"/>
      <c r="L77" s="137"/>
      <c r="M77" s="154"/>
      <c r="N77" s="138"/>
      <c r="O77" s="153"/>
      <c r="P77" s="138"/>
      <c r="Q77" s="137"/>
    </row>
    <row r="78" spans="2:17" ht="15.4">
      <c r="B78" s="137"/>
      <c r="C78" s="137"/>
      <c r="D78" s="152"/>
      <c r="E78" s="146"/>
      <c r="F78" s="137"/>
      <c r="G78" s="147"/>
      <c r="H78" s="137"/>
      <c r="I78" s="137"/>
      <c r="J78" s="137"/>
      <c r="K78" s="137"/>
      <c r="L78" s="137"/>
      <c r="M78" s="155"/>
      <c r="N78" s="138"/>
      <c r="O78" s="137"/>
      <c r="P78" s="138"/>
      <c r="Q78" s="13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FA67-FB60-4E46-BF55-2BB757E60080}">
  <dimension ref="B2:Q68"/>
  <sheetViews>
    <sheetView topLeftCell="C1" zoomScale="51" zoomScaleNormal="42" workbookViewId="0">
      <selection activeCell="B1" sqref="B1"/>
    </sheetView>
  </sheetViews>
  <sheetFormatPr defaultRowHeight="15.75" customHeight="1"/>
  <cols>
    <col min="2" max="2" width="27.28515625" customWidth="1"/>
    <col min="3" max="3" width="22.85546875" customWidth="1"/>
    <col min="4" max="4" width="30.28515625" customWidth="1"/>
    <col min="5" max="5" width="21.28515625" customWidth="1"/>
    <col min="6" max="6" width="27.85546875" bestFit="1" customWidth="1"/>
    <col min="7" max="7" width="27.7109375" bestFit="1" customWidth="1"/>
    <col min="8" max="8" width="22.28515625" customWidth="1"/>
    <col min="9" max="9" width="26.140625" customWidth="1"/>
    <col min="10" max="10" width="27.7109375" bestFit="1" customWidth="1"/>
    <col min="11" max="11" width="31.85546875" customWidth="1"/>
    <col min="12" max="12" width="28.7109375" customWidth="1"/>
    <col min="13" max="13" width="15.5703125" bestFit="1" customWidth="1"/>
    <col min="14" max="14" width="28.85546875" customWidth="1"/>
    <col min="15" max="15" width="29.85546875" customWidth="1"/>
    <col min="16" max="16" width="27.28515625" customWidth="1"/>
    <col min="17" max="17" width="21.42578125" customWidth="1"/>
    <col min="18" max="18" width="20.140625" customWidth="1"/>
    <col min="16384" max="16384" width="9.140625" bestFit="1" customWidth="1"/>
  </cols>
  <sheetData>
    <row r="2" spans="2:17" ht="15.75" customHeight="1">
      <c r="B2" s="51" t="s">
        <v>191</v>
      </c>
      <c r="C2" s="24"/>
      <c r="D2" s="24"/>
      <c r="E2" s="24"/>
      <c r="F2" s="24"/>
      <c r="G2" s="24"/>
      <c r="H2" s="24"/>
      <c r="J2" s="160" t="s">
        <v>192</v>
      </c>
      <c r="K2" s="111"/>
      <c r="L2" s="99"/>
      <c r="M2" s="99"/>
      <c r="O2" s="106" t="s">
        <v>193</v>
      </c>
      <c r="P2" s="106"/>
      <c r="Q2" s="24"/>
    </row>
    <row r="3" spans="2:17" ht="15.75" customHeight="1">
      <c r="B3" s="310" t="s">
        <v>194</v>
      </c>
      <c r="C3" s="310"/>
      <c r="D3" s="310"/>
      <c r="E3" s="310"/>
      <c r="F3" s="310"/>
      <c r="G3" s="310"/>
      <c r="H3" s="310"/>
      <c r="J3" s="161" t="s">
        <v>10</v>
      </c>
      <c r="K3" s="163" t="s">
        <v>8</v>
      </c>
      <c r="L3" s="100" t="s">
        <v>9</v>
      </c>
      <c r="M3" s="100" t="s">
        <v>11</v>
      </c>
      <c r="O3" s="86" t="s">
        <v>195</v>
      </c>
      <c r="P3" s="105" t="s">
        <v>7</v>
      </c>
    </row>
    <row r="4" spans="2:17" ht="15.75" customHeight="1">
      <c r="B4" s="86" t="s">
        <v>196</v>
      </c>
      <c r="C4" s="95" t="s">
        <v>2</v>
      </c>
      <c r="D4" s="95" t="s">
        <v>3</v>
      </c>
      <c r="E4" s="95" t="s">
        <v>4</v>
      </c>
      <c r="F4" s="95" t="s">
        <v>5</v>
      </c>
      <c r="G4" s="95" t="s">
        <v>13</v>
      </c>
      <c r="H4" s="95" t="s">
        <v>174</v>
      </c>
      <c r="I4" s="136"/>
      <c r="J4" s="162" t="s">
        <v>22</v>
      </c>
      <c r="K4" s="157" t="s">
        <v>20</v>
      </c>
      <c r="L4" s="101" t="s">
        <v>21</v>
      </c>
      <c r="M4" s="102">
        <v>44973</v>
      </c>
      <c r="O4" s="87" t="s">
        <v>18</v>
      </c>
      <c r="P4" s="87" t="s">
        <v>19</v>
      </c>
    </row>
    <row r="5" spans="2:17" ht="15.75" customHeight="1">
      <c r="B5" s="45">
        <v>1984981</v>
      </c>
      <c r="C5" s="45">
        <v>101</v>
      </c>
      <c r="D5" s="45" t="s">
        <v>16</v>
      </c>
      <c r="E5" s="80" t="s">
        <v>175</v>
      </c>
      <c r="F5" s="45" t="s">
        <v>17</v>
      </c>
      <c r="G5" s="96">
        <v>44960.520833333336</v>
      </c>
      <c r="H5" s="164">
        <v>1062539478</v>
      </c>
      <c r="I5" s="147"/>
      <c r="J5" s="162" t="s">
        <v>30</v>
      </c>
      <c r="K5" s="157" t="s">
        <v>28</v>
      </c>
      <c r="L5" s="89" t="s">
        <v>29</v>
      </c>
      <c r="M5" s="102">
        <v>44977</v>
      </c>
      <c r="O5" s="87" t="s">
        <v>26</v>
      </c>
      <c r="P5" s="87" t="s">
        <v>27</v>
      </c>
    </row>
    <row r="6" spans="2:17" ht="15.75" customHeight="1">
      <c r="B6" s="45">
        <v>1984982</v>
      </c>
      <c r="C6" s="45">
        <v>101</v>
      </c>
      <c r="D6" s="45" t="s">
        <v>16</v>
      </c>
      <c r="E6" s="80" t="s">
        <v>175</v>
      </c>
      <c r="F6" s="45" t="s">
        <v>17</v>
      </c>
      <c r="G6" s="45" t="s">
        <v>41</v>
      </c>
      <c r="H6" s="164">
        <v>1062539478</v>
      </c>
      <c r="I6" s="147"/>
      <c r="J6" s="162" t="s">
        <v>39</v>
      </c>
      <c r="K6" s="157" t="s">
        <v>37</v>
      </c>
      <c r="L6" s="89" t="s">
        <v>38</v>
      </c>
      <c r="M6" s="102" t="s">
        <v>40</v>
      </c>
      <c r="O6" s="87" t="s">
        <v>35</v>
      </c>
      <c r="P6" s="87" t="s">
        <v>36</v>
      </c>
    </row>
    <row r="7" spans="2:17" ht="15.75" customHeight="1">
      <c r="B7" s="45">
        <v>1984983</v>
      </c>
      <c r="C7" s="45">
        <v>102</v>
      </c>
      <c r="D7" s="79" t="s">
        <v>42</v>
      </c>
      <c r="E7" s="80" t="s">
        <v>176</v>
      </c>
      <c r="F7" s="45" t="s">
        <v>43</v>
      </c>
      <c r="G7" s="45" t="s">
        <v>49</v>
      </c>
      <c r="H7" s="164">
        <v>5487102936</v>
      </c>
      <c r="I7" s="147"/>
      <c r="J7" s="162" t="s">
        <v>48</v>
      </c>
      <c r="K7" s="157" t="s">
        <v>46</v>
      </c>
      <c r="L7" s="89" t="s">
        <v>47</v>
      </c>
      <c r="M7" s="102">
        <v>44985</v>
      </c>
      <c r="O7" s="87" t="s">
        <v>44</v>
      </c>
      <c r="P7" s="87" t="s">
        <v>45</v>
      </c>
    </row>
    <row r="8" spans="2:17" ht="15.75" customHeight="1">
      <c r="B8" s="45">
        <v>1984984</v>
      </c>
      <c r="C8" s="45">
        <v>103</v>
      </c>
      <c r="D8" s="79" t="s">
        <v>53</v>
      </c>
      <c r="E8" s="80" t="s">
        <v>177</v>
      </c>
      <c r="F8" s="45" t="s">
        <v>54</v>
      </c>
      <c r="G8" s="45" t="s">
        <v>59</v>
      </c>
      <c r="H8" s="164">
        <v>3216549870</v>
      </c>
      <c r="I8" s="147"/>
      <c r="J8" s="162" t="s">
        <v>51</v>
      </c>
      <c r="K8" s="157" t="s">
        <v>46</v>
      </c>
      <c r="L8" s="89" t="s">
        <v>47</v>
      </c>
      <c r="M8" s="102" t="s">
        <v>52</v>
      </c>
      <c r="O8" s="87" t="s">
        <v>55</v>
      </c>
      <c r="P8" s="87" t="s">
        <v>56</v>
      </c>
    </row>
    <row r="9" spans="2:17" ht="15.75" customHeight="1">
      <c r="B9" s="45">
        <v>1984985</v>
      </c>
      <c r="C9" s="45">
        <v>103</v>
      </c>
      <c r="D9" s="79" t="s">
        <v>53</v>
      </c>
      <c r="E9" s="80" t="s">
        <v>177</v>
      </c>
      <c r="F9" s="45" t="s">
        <v>54</v>
      </c>
      <c r="G9" s="45" t="s">
        <v>67</v>
      </c>
      <c r="H9" s="164">
        <v>3216549870</v>
      </c>
      <c r="I9" s="147"/>
      <c r="J9" s="162" t="s">
        <v>57</v>
      </c>
      <c r="K9" s="157" t="s">
        <v>20</v>
      </c>
      <c r="L9" s="89" t="s">
        <v>21</v>
      </c>
      <c r="M9" s="102" t="s">
        <v>58</v>
      </c>
      <c r="O9" s="87" t="s">
        <v>91</v>
      </c>
      <c r="P9" s="87" t="s">
        <v>92</v>
      </c>
    </row>
    <row r="10" spans="2:17" ht="15.75" customHeight="1">
      <c r="B10" s="45">
        <v>1984986</v>
      </c>
      <c r="C10" s="45">
        <v>103</v>
      </c>
      <c r="D10" s="79" t="s">
        <v>53</v>
      </c>
      <c r="E10" s="80" t="s">
        <v>177</v>
      </c>
      <c r="F10" s="45" t="s">
        <v>54</v>
      </c>
      <c r="G10" s="97">
        <v>45048.708333333336</v>
      </c>
      <c r="H10" s="164">
        <v>3216549870</v>
      </c>
      <c r="I10" s="147"/>
      <c r="J10" s="162" t="s">
        <v>55</v>
      </c>
      <c r="K10" s="157" t="s">
        <v>64</v>
      </c>
      <c r="L10" s="89" t="s">
        <v>65</v>
      </c>
      <c r="M10" s="102" t="s">
        <v>66</v>
      </c>
      <c r="O10" s="87" t="s">
        <v>62</v>
      </c>
      <c r="P10" s="87" t="s">
        <v>63</v>
      </c>
    </row>
    <row r="11" spans="2:17" ht="15.75" customHeight="1">
      <c r="B11" s="45">
        <v>1984987</v>
      </c>
      <c r="C11" s="45">
        <v>106</v>
      </c>
      <c r="D11" s="79" t="s">
        <v>76</v>
      </c>
      <c r="E11" s="80" t="s">
        <v>178</v>
      </c>
      <c r="F11" s="45" t="s">
        <v>77</v>
      </c>
      <c r="G11" s="97">
        <v>44988.416666666664</v>
      </c>
      <c r="H11" s="164">
        <v>4657890321</v>
      </c>
      <c r="I11" s="147"/>
      <c r="J11" s="162" t="s">
        <v>72</v>
      </c>
      <c r="K11" s="157" t="s">
        <v>70</v>
      </c>
      <c r="L11" s="89" t="s">
        <v>71</v>
      </c>
      <c r="M11" s="102">
        <v>44961</v>
      </c>
      <c r="O11" s="87" t="s">
        <v>84</v>
      </c>
      <c r="P11" s="87" t="s">
        <v>85</v>
      </c>
    </row>
    <row r="12" spans="2:17" ht="15.75" customHeight="1">
      <c r="B12" s="45">
        <v>1984988</v>
      </c>
      <c r="C12" s="45">
        <v>107</v>
      </c>
      <c r="D12" s="79" t="s">
        <v>82</v>
      </c>
      <c r="E12" s="80" t="s">
        <v>179</v>
      </c>
      <c r="F12" s="45" t="s">
        <v>83</v>
      </c>
      <c r="G12" s="96">
        <v>45142.125</v>
      </c>
      <c r="H12" s="164">
        <v>2389041567</v>
      </c>
      <c r="I12" s="147"/>
      <c r="J12" s="162" t="s">
        <v>80</v>
      </c>
      <c r="K12" s="157" t="s">
        <v>78</v>
      </c>
      <c r="L12" s="89" t="s">
        <v>79</v>
      </c>
      <c r="M12" s="102">
        <v>44959</v>
      </c>
      <c r="O12" s="87" t="s">
        <v>99</v>
      </c>
      <c r="P12" s="87" t="s">
        <v>100</v>
      </c>
    </row>
    <row r="13" spans="2:17" ht="15.75" customHeight="1">
      <c r="B13" s="45">
        <v>1984989</v>
      </c>
      <c r="C13" s="45">
        <v>108</v>
      </c>
      <c r="D13" s="79" t="s">
        <v>89</v>
      </c>
      <c r="E13" s="80" t="s">
        <v>180</v>
      </c>
      <c r="F13" s="45" t="s">
        <v>90</v>
      </c>
      <c r="G13" s="97">
        <v>45028.523611111108</v>
      </c>
      <c r="H13" s="164">
        <v>6741298305</v>
      </c>
      <c r="I13" s="147"/>
      <c r="J13" s="162" t="s">
        <v>88</v>
      </c>
      <c r="K13" s="157" t="s">
        <v>86</v>
      </c>
      <c r="L13" s="89" t="s">
        <v>87</v>
      </c>
      <c r="M13" s="103">
        <v>44961</v>
      </c>
      <c r="O13" s="87" t="s">
        <v>110</v>
      </c>
      <c r="P13" s="87" t="s">
        <v>111</v>
      </c>
    </row>
    <row r="14" spans="2:17" ht="15.75" customHeight="1">
      <c r="B14" s="45">
        <v>1984990</v>
      </c>
      <c r="C14" s="45">
        <v>109</v>
      </c>
      <c r="D14" s="79" t="s">
        <v>94</v>
      </c>
      <c r="E14" s="80" t="s">
        <v>181</v>
      </c>
      <c r="F14" s="45" t="s">
        <v>95</v>
      </c>
      <c r="G14" s="45" t="s">
        <v>98</v>
      </c>
      <c r="H14" s="164">
        <v>5426701983</v>
      </c>
      <c r="I14" s="147"/>
      <c r="J14" s="162" t="s">
        <v>93</v>
      </c>
      <c r="K14" s="157" t="s">
        <v>28</v>
      </c>
      <c r="L14" s="89" t="s">
        <v>29</v>
      </c>
      <c r="M14" s="102">
        <v>45264</v>
      </c>
      <c r="O14" s="87" t="s">
        <v>117</v>
      </c>
      <c r="P14" s="87" t="s">
        <v>118</v>
      </c>
    </row>
    <row r="15" spans="2:17" ht="15.75" customHeight="1">
      <c r="B15" s="45">
        <v>1984991</v>
      </c>
      <c r="C15" s="45">
        <v>110</v>
      </c>
      <c r="D15" s="79" t="s">
        <v>101</v>
      </c>
      <c r="E15" s="80" t="s">
        <v>182</v>
      </c>
      <c r="F15" s="45" t="s">
        <v>102</v>
      </c>
      <c r="G15" s="45" t="s">
        <v>104</v>
      </c>
      <c r="H15" s="164">
        <v>6890142573</v>
      </c>
      <c r="I15" s="147"/>
      <c r="J15" s="162" t="s">
        <v>46</v>
      </c>
      <c r="K15" s="157" t="s">
        <v>96</v>
      </c>
      <c r="L15" s="89" t="s">
        <v>97</v>
      </c>
      <c r="M15" s="102">
        <v>44988</v>
      </c>
    </row>
    <row r="16" spans="2:17" ht="15.75" customHeight="1">
      <c r="B16" s="45">
        <v>1984991</v>
      </c>
      <c r="C16" s="45">
        <v>110</v>
      </c>
      <c r="D16" s="79" t="s">
        <v>101</v>
      </c>
      <c r="E16" s="80" t="s">
        <v>182</v>
      </c>
      <c r="F16" s="45" t="s">
        <v>102</v>
      </c>
      <c r="G16" s="97">
        <v>45203.811805555553</v>
      </c>
      <c r="H16" s="164">
        <v>6890142573</v>
      </c>
      <c r="I16" s="147"/>
      <c r="J16" s="162" t="s">
        <v>103</v>
      </c>
      <c r="K16" s="157" t="s">
        <v>37</v>
      </c>
      <c r="L16" s="89" t="s">
        <v>38</v>
      </c>
      <c r="M16" s="102">
        <v>45028</v>
      </c>
    </row>
    <row r="17" spans="2:13" ht="15.75" customHeight="1">
      <c r="B17" s="45">
        <v>1984992</v>
      </c>
      <c r="C17" s="45">
        <v>111</v>
      </c>
      <c r="D17" s="79" t="s">
        <v>108</v>
      </c>
      <c r="E17" s="80" t="s">
        <v>183</v>
      </c>
      <c r="F17" s="45" t="s">
        <v>109</v>
      </c>
      <c r="G17" s="45" t="s">
        <v>114</v>
      </c>
      <c r="H17" s="164">
        <v>4738251690</v>
      </c>
      <c r="I17" s="147"/>
      <c r="J17" s="162" t="s">
        <v>107</v>
      </c>
      <c r="K17" s="157" t="s">
        <v>105</v>
      </c>
      <c r="L17" s="89" t="s">
        <v>106</v>
      </c>
      <c r="M17" s="102">
        <v>45017</v>
      </c>
    </row>
    <row r="18" spans="2:13" ht="15.75" customHeight="1">
      <c r="B18" s="45">
        <v>1984993</v>
      </c>
      <c r="C18" s="45">
        <v>111</v>
      </c>
      <c r="D18" s="79" t="s">
        <v>108</v>
      </c>
      <c r="E18" s="80" t="s">
        <v>183</v>
      </c>
      <c r="F18" s="45" t="s">
        <v>109</v>
      </c>
      <c r="G18" s="45" t="s">
        <v>121</v>
      </c>
      <c r="H18" s="164">
        <v>4738251690</v>
      </c>
      <c r="I18" s="147"/>
      <c r="J18" s="162" t="s">
        <v>112</v>
      </c>
      <c r="K18" s="157" t="s">
        <v>20</v>
      </c>
      <c r="L18" s="89" t="s">
        <v>21</v>
      </c>
      <c r="M18" s="102" t="s">
        <v>113</v>
      </c>
    </row>
    <row r="19" spans="2:13" ht="15.75" customHeight="1">
      <c r="B19" s="45">
        <v>1984994</v>
      </c>
      <c r="C19" s="45">
        <v>111</v>
      </c>
      <c r="D19" s="79" t="s">
        <v>108</v>
      </c>
      <c r="E19" s="80" t="s">
        <v>183</v>
      </c>
      <c r="F19" s="45" t="s">
        <v>109</v>
      </c>
      <c r="G19" s="45" t="s">
        <v>126</v>
      </c>
      <c r="H19" s="164">
        <v>4738251690</v>
      </c>
      <c r="I19" s="147"/>
      <c r="J19" s="162" t="s">
        <v>119</v>
      </c>
      <c r="K19" s="157" t="s">
        <v>70</v>
      </c>
      <c r="L19" s="89" t="s">
        <v>71</v>
      </c>
      <c r="M19" s="102" t="s">
        <v>120</v>
      </c>
    </row>
    <row r="20" spans="2:13" ht="15.75" customHeight="1">
      <c r="B20" s="45">
        <v>1984995</v>
      </c>
      <c r="C20" s="45">
        <v>112</v>
      </c>
      <c r="D20" s="79" t="s">
        <v>127</v>
      </c>
      <c r="E20" s="80" t="s">
        <v>184</v>
      </c>
      <c r="F20" s="45" t="s">
        <v>128</v>
      </c>
      <c r="G20" s="45" t="s">
        <v>131</v>
      </c>
      <c r="H20" s="164">
        <v>5973618204</v>
      </c>
      <c r="I20" s="147"/>
      <c r="J20" s="162" t="s">
        <v>124</v>
      </c>
      <c r="K20" s="157" t="s">
        <v>78</v>
      </c>
      <c r="L20" s="89" t="s">
        <v>79</v>
      </c>
      <c r="M20" s="102" t="s">
        <v>125</v>
      </c>
    </row>
    <row r="21" spans="2:13" ht="15.75" customHeight="1">
      <c r="B21" s="45">
        <v>1984996</v>
      </c>
      <c r="C21" s="45">
        <v>113</v>
      </c>
      <c r="D21" s="79" t="s">
        <v>134</v>
      </c>
      <c r="E21" s="80" t="s">
        <v>183</v>
      </c>
      <c r="F21" s="45" t="s">
        <v>135</v>
      </c>
      <c r="G21" s="45" t="s">
        <v>137</v>
      </c>
      <c r="H21" s="164">
        <v>1245897063</v>
      </c>
      <c r="I21" s="147"/>
      <c r="J21" s="162" t="s">
        <v>129</v>
      </c>
      <c r="K21" s="157" t="s">
        <v>86</v>
      </c>
      <c r="L21" s="89" t="s">
        <v>87</v>
      </c>
      <c r="M21" s="102" t="s">
        <v>130</v>
      </c>
    </row>
    <row r="22" spans="2:13" ht="15.75" customHeight="1">
      <c r="B22" s="45">
        <v>1984997</v>
      </c>
      <c r="C22" s="45">
        <v>114</v>
      </c>
      <c r="D22" s="79" t="s">
        <v>138</v>
      </c>
      <c r="E22" s="80" t="s">
        <v>185</v>
      </c>
      <c r="F22" s="45" t="s">
        <v>139</v>
      </c>
      <c r="G22" s="45" t="s">
        <v>144</v>
      </c>
      <c r="H22" s="164">
        <v>7658902143</v>
      </c>
      <c r="I22" s="147"/>
      <c r="J22" s="162" t="s">
        <v>133</v>
      </c>
      <c r="K22" s="157" t="s">
        <v>20</v>
      </c>
      <c r="L22" s="89" t="s">
        <v>21</v>
      </c>
      <c r="M22" s="102" t="s">
        <v>130</v>
      </c>
    </row>
    <row r="23" spans="2:13" ht="15.75" customHeight="1">
      <c r="B23" s="45">
        <v>1984998</v>
      </c>
      <c r="C23" s="45">
        <v>114</v>
      </c>
      <c r="D23" s="79" t="s">
        <v>138</v>
      </c>
      <c r="E23" s="80" t="s">
        <v>185</v>
      </c>
      <c r="F23" s="45" t="s">
        <v>139</v>
      </c>
      <c r="G23" s="45" t="s">
        <v>149</v>
      </c>
      <c r="H23" s="164">
        <v>7658902143</v>
      </c>
      <c r="I23" s="147"/>
      <c r="J23" s="162" t="s">
        <v>136</v>
      </c>
      <c r="K23" s="157" t="s">
        <v>37</v>
      </c>
      <c r="L23" s="89" t="s">
        <v>38</v>
      </c>
      <c r="M23" s="102">
        <v>45056</v>
      </c>
    </row>
    <row r="24" spans="2:13" ht="15.75" customHeight="1">
      <c r="B24" s="45">
        <v>1984999</v>
      </c>
      <c r="C24" s="45">
        <v>115</v>
      </c>
      <c r="D24" s="79" t="s">
        <v>150</v>
      </c>
      <c r="E24" s="80" t="s">
        <v>186</v>
      </c>
      <c r="F24" s="45" t="s">
        <v>151</v>
      </c>
      <c r="G24" s="45" t="s">
        <v>154</v>
      </c>
      <c r="H24" s="164">
        <v>9845623107</v>
      </c>
      <c r="I24" s="147"/>
      <c r="J24" s="162" t="s">
        <v>142</v>
      </c>
      <c r="K24" s="157" t="s">
        <v>140</v>
      </c>
      <c r="L24" s="89" t="s">
        <v>141</v>
      </c>
      <c r="M24" s="102" t="s">
        <v>143</v>
      </c>
    </row>
    <row r="25" spans="2:13" ht="15.75" customHeight="1">
      <c r="B25" s="45">
        <v>1985000</v>
      </c>
      <c r="C25" s="45">
        <v>116</v>
      </c>
      <c r="D25" s="79" t="s">
        <v>156</v>
      </c>
      <c r="E25" s="80" t="s">
        <v>187</v>
      </c>
      <c r="F25" s="45" t="s">
        <v>157</v>
      </c>
      <c r="G25" s="45" t="s">
        <v>159</v>
      </c>
      <c r="H25" s="164">
        <v>7265048193</v>
      </c>
      <c r="I25" s="147"/>
      <c r="J25" s="162" t="s">
        <v>147</v>
      </c>
      <c r="K25" s="157" t="s">
        <v>28</v>
      </c>
      <c r="L25" s="89" t="s">
        <v>29</v>
      </c>
      <c r="M25" s="102" t="s">
        <v>148</v>
      </c>
    </row>
    <row r="26" spans="2:13" ht="15.75" customHeight="1">
      <c r="B26" s="45">
        <v>1985001</v>
      </c>
      <c r="C26" s="45">
        <v>116</v>
      </c>
      <c r="D26" s="79" t="s">
        <v>156</v>
      </c>
      <c r="E26" s="80" t="s">
        <v>187</v>
      </c>
      <c r="F26" s="45" t="s">
        <v>157</v>
      </c>
      <c r="G26" s="97">
        <v>44991.720138888886</v>
      </c>
      <c r="H26" s="164">
        <v>7265048193</v>
      </c>
      <c r="I26" s="147"/>
      <c r="J26" s="162" t="s">
        <v>152</v>
      </c>
      <c r="K26" s="157" t="s">
        <v>28</v>
      </c>
      <c r="L26" s="89" t="s">
        <v>29</v>
      </c>
      <c r="M26" s="102" t="s">
        <v>153</v>
      </c>
    </row>
    <row r="27" spans="2:13" ht="15.75" customHeight="1">
      <c r="B27" s="45">
        <v>1985002</v>
      </c>
      <c r="C27" s="45">
        <v>117</v>
      </c>
      <c r="D27" s="79" t="s">
        <v>167</v>
      </c>
      <c r="E27" s="80" t="s">
        <v>188</v>
      </c>
      <c r="F27" s="45" t="s">
        <v>168</v>
      </c>
      <c r="G27" s="97">
        <v>45083.779166666667</v>
      </c>
      <c r="H27" s="164">
        <v>5729368014</v>
      </c>
      <c r="I27" s="147"/>
      <c r="J27" s="162" t="s">
        <v>158</v>
      </c>
      <c r="K27" s="157" t="s">
        <v>37</v>
      </c>
      <c r="L27" s="89" t="s">
        <v>38</v>
      </c>
      <c r="M27" s="102" t="s">
        <v>148</v>
      </c>
    </row>
    <row r="28" spans="2:13" ht="15.75" customHeight="1">
      <c r="B28" s="45">
        <v>1985003</v>
      </c>
      <c r="C28" s="45">
        <v>117</v>
      </c>
      <c r="D28" s="79" t="s">
        <v>167</v>
      </c>
      <c r="E28" s="80" t="s">
        <v>188</v>
      </c>
      <c r="F28" s="45" t="s">
        <v>168</v>
      </c>
      <c r="G28" s="45" t="s">
        <v>173</v>
      </c>
      <c r="H28" s="164">
        <v>5729368014</v>
      </c>
      <c r="I28" s="147"/>
      <c r="J28" s="162" t="s">
        <v>162</v>
      </c>
      <c r="K28" s="157" t="s">
        <v>160</v>
      </c>
      <c r="L28" s="89" t="s">
        <v>161</v>
      </c>
      <c r="M28" s="102" t="s">
        <v>148</v>
      </c>
    </row>
    <row r="29" spans="2:13" ht="15.75" customHeight="1">
      <c r="I29" s="147"/>
      <c r="J29" s="162" t="s">
        <v>165</v>
      </c>
      <c r="K29" s="157" t="s">
        <v>64</v>
      </c>
      <c r="L29" s="89" t="s">
        <v>65</v>
      </c>
      <c r="M29" s="103" t="s">
        <v>166</v>
      </c>
    </row>
    <row r="30" spans="2:13" ht="15.75" customHeight="1">
      <c r="B30" s="309" t="s">
        <v>197</v>
      </c>
      <c r="C30" s="309"/>
      <c r="D30" s="309"/>
      <c r="E30" s="309"/>
      <c r="F30" s="309"/>
      <c r="I30" s="147"/>
      <c r="J30" s="162" t="s">
        <v>169</v>
      </c>
      <c r="K30" s="157" t="s">
        <v>86</v>
      </c>
      <c r="L30" s="89" t="s">
        <v>87</v>
      </c>
      <c r="M30" s="103">
        <v>45078</v>
      </c>
    </row>
    <row r="31" spans="2:13" ht="15.75" customHeight="1">
      <c r="B31" s="94" t="s">
        <v>198</v>
      </c>
      <c r="C31" s="94" t="s">
        <v>199</v>
      </c>
      <c r="D31" s="94" t="s">
        <v>200</v>
      </c>
      <c r="E31" s="98" t="s">
        <v>14</v>
      </c>
      <c r="F31" s="98" t="s">
        <v>15</v>
      </c>
      <c r="I31" s="147"/>
      <c r="J31" s="162" t="s">
        <v>51</v>
      </c>
      <c r="K31" s="157" t="s">
        <v>46</v>
      </c>
      <c r="L31" s="89" t="s">
        <v>47</v>
      </c>
      <c r="M31" s="103">
        <v>45078</v>
      </c>
    </row>
    <row r="32" spans="2:13" ht="15.75" customHeight="1">
      <c r="B32" s="18">
        <v>1984981</v>
      </c>
      <c r="C32" s="18" t="s">
        <v>18</v>
      </c>
      <c r="D32" s="18" t="s">
        <v>22</v>
      </c>
      <c r="E32" s="59" t="s">
        <v>24</v>
      </c>
      <c r="F32" s="18" t="s">
        <v>25</v>
      </c>
      <c r="I32" s="147"/>
      <c r="J32" s="162" t="s">
        <v>172</v>
      </c>
      <c r="K32" s="157" t="s">
        <v>20</v>
      </c>
      <c r="L32" s="89" t="s">
        <v>21</v>
      </c>
      <c r="M32" s="104">
        <v>45144</v>
      </c>
    </row>
    <row r="33" spans="2:12" ht="15.75" customHeight="1">
      <c r="B33" s="18">
        <v>1984981</v>
      </c>
      <c r="C33" s="18" t="s">
        <v>26</v>
      </c>
      <c r="D33" s="18" t="s">
        <v>30</v>
      </c>
      <c r="E33" s="59" t="s">
        <v>32</v>
      </c>
      <c r="F33" s="18" t="s">
        <v>25</v>
      </c>
      <c r="I33" s="147"/>
    </row>
    <row r="34" spans="2:12" ht="15.75" customHeight="1">
      <c r="B34" s="18">
        <v>1984982</v>
      </c>
      <c r="C34" s="18" t="s">
        <v>35</v>
      </c>
      <c r="D34" s="18" t="s">
        <v>39</v>
      </c>
      <c r="E34" s="59">
        <v>300000</v>
      </c>
      <c r="F34" s="18" t="s">
        <v>25</v>
      </c>
      <c r="I34" s="147"/>
      <c r="J34" s="158" t="s">
        <v>201</v>
      </c>
      <c r="K34" s="110"/>
      <c r="L34" s="110"/>
    </row>
    <row r="35" spans="2:12" ht="15.75" customHeight="1">
      <c r="B35" s="18">
        <v>1984983</v>
      </c>
      <c r="C35" s="18" t="s">
        <v>44</v>
      </c>
      <c r="D35" s="18" t="s">
        <v>48</v>
      </c>
      <c r="E35" s="59">
        <v>0</v>
      </c>
      <c r="F35" s="18" t="s">
        <v>50</v>
      </c>
      <c r="I35" s="147"/>
      <c r="J35" s="159" t="s">
        <v>200</v>
      </c>
      <c r="K35" s="86" t="s">
        <v>199</v>
      </c>
      <c r="L35" s="107" t="s">
        <v>12</v>
      </c>
    </row>
    <row r="36" spans="2:12" ht="15.75" customHeight="1">
      <c r="B36" s="18">
        <v>1984983</v>
      </c>
      <c r="C36" s="18" t="s">
        <v>44</v>
      </c>
      <c r="D36" s="18" t="s">
        <v>51</v>
      </c>
      <c r="E36" s="59">
        <v>16500</v>
      </c>
      <c r="F36" s="18" t="s">
        <v>25</v>
      </c>
      <c r="I36" s="147"/>
      <c r="J36" s="156" t="s">
        <v>22</v>
      </c>
      <c r="K36" s="108" t="s">
        <v>18</v>
      </c>
      <c r="L36" s="109" t="s">
        <v>23</v>
      </c>
    </row>
    <row r="37" spans="2:12" ht="15.75" customHeight="1">
      <c r="B37" s="18">
        <v>1984984</v>
      </c>
      <c r="C37" s="18" t="s">
        <v>55</v>
      </c>
      <c r="D37" s="18" t="s">
        <v>57</v>
      </c>
      <c r="E37" s="59">
        <v>2263000</v>
      </c>
      <c r="F37" s="18" t="s">
        <v>25</v>
      </c>
      <c r="I37" s="147"/>
      <c r="J37" s="156" t="s">
        <v>30</v>
      </c>
      <c r="K37" s="108" t="s">
        <v>26</v>
      </c>
      <c r="L37" s="109" t="s">
        <v>31</v>
      </c>
    </row>
    <row r="38" spans="2:12" ht="15.75" customHeight="1">
      <c r="B38" s="18">
        <v>1984985</v>
      </c>
      <c r="C38" s="18" t="s">
        <v>62</v>
      </c>
      <c r="D38" s="18" t="s">
        <v>55</v>
      </c>
      <c r="E38" s="59">
        <v>0</v>
      </c>
      <c r="F38" s="18" t="s">
        <v>50</v>
      </c>
      <c r="J38" s="156" t="s">
        <v>39</v>
      </c>
      <c r="K38" s="108" t="s">
        <v>35</v>
      </c>
      <c r="L38" s="109">
        <v>1000000</v>
      </c>
    </row>
    <row r="39" spans="2:12" ht="15.75" customHeight="1">
      <c r="B39" s="18">
        <v>1984986</v>
      </c>
      <c r="C39" s="18" t="s">
        <v>18</v>
      </c>
      <c r="D39" s="18" t="s">
        <v>72</v>
      </c>
      <c r="E39" s="59">
        <v>72540</v>
      </c>
      <c r="F39" s="18" t="s">
        <v>25</v>
      </c>
      <c r="J39" s="108" t="s">
        <v>48</v>
      </c>
      <c r="K39" s="108" t="s">
        <v>44</v>
      </c>
      <c r="L39" s="109">
        <v>70000</v>
      </c>
    </row>
    <row r="40" spans="2:12" ht="15.75" customHeight="1">
      <c r="B40" s="18">
        <v>1984986</v>
      </c>
      <c r="C40" s="18" t="s">
        <v>44</v>
      </c>
      <c r="D40" s="18" t="s">
        <v>72</v>
      </c>
      <c r="E40" s="59">
        <v>0</v>
      </c>
      <c r="F40" s="18" t="s">
        <v>50</v>
      </c>
      <c r="J40" s="108" t="s">
        <v>51</v>
      </c>
      <c r="K40" s="108" t="s">
        <v>44</v>
      </c>
      <c r="L40" s="109">
        <v>55000</v>
      </c>
    </row>
    <row r="41" spans="2:12" ht="15.75" customHeight="1">
      <c r="B41" s="18">
        <v>1984987</v>
      </c>
      <c r="C41" s="18" t="s">
        <v>35</v>
      </c>
      <c r="D41" s="18" t="s">
        <v>80</v>
      </c>
      <c r="E41" s="59">
        <v>155000</v>
      </c>
      <c r="F41" s="18" t="s">
        <v>25</v>
      </c>
      <c r="J41" s="108" t="s">
        <v>57</v>
      </c>
      <c r="K41" s="108" t="s">
        <v>55</v>
      </c>
      <c r="L41" s="109">
        <v>7300000</v>
      </c>
    </row>
    <row r="42" spans="2:12" ht="15.75" customHeight="1">
      <c r="B42" s="18">
        <v>1984987</v>
      </c>
      <c r="C42" s="18" t="s">
        <v>44</v>
      </c>
      <c r="D42" s="18" t="s">
        <v>80</v>
      </c>
      <c r="E42" s="59">
        <v>93000</v>
      </c>
      <c r="F42" s="18" t="s">
        <v>25</v>
      </c>
      <c r="J42" s="108" t="s">
        <v>55</v>
      </c>
      <c r="K42" s="108" t="s">
        <v>62</v>
      </c>
      <c r="L42" s="109">
        <v>432500</v>
      </c>
    </row>
    <row r="43" spans="2:12" ht="15.75" customHeight="1">
      <c r="B43" s="18">
        <v>1984988</v>
      </c>
      <c r="C43" s="18" t="s">
        <v>84</v>
      </c>
      <c r="D43" s="18" t="s">
        <v>88</v>
      </c>
      <c r="E43" s="59">
        <v>8199999.9999999991</v>
      </c>
      <c r="F43" s="18" t="s">
        <v>25</v>
      </c>
      <c r="J43" s="108" t="s">
        <v>72</v>
      </c>
      <c r="K43" s="108" t="s">
        <v>18</v>
      </c>
      <c r="L43" s="109">
        <v>234000</v>
      </c>
    </row>
    <row r="44" spans="2:12" ht="15.75" customHeight="1">
      <c r="B44" s="18">
        <v>1984989</v>
      </c>
      <c r="C44" s="18" t="s">
        <v>91</v>
      </c>
      <c r="D44" s="18" t="s">
        <v>93</v>
      </c>
      <c r="E44" s="59">
        <v>0</v>
      </c>
      <c r="F44" s="18" t="s">
        <v>50</v>
      </c>
      <c r="J44" s="108" t="s">
        <v>72</v>
      </c>
      <c r="K44" s="108" t="s">
        <v>44</v>
      </c>
      <c r="L44" s="109">
        <v>100000</v>
      </c>
    </row>
    <row r="45" spans="2:12" ht="15.75" customHeight="1">
      <c r="B45" s="18">
        <v>1984990</v>
      </c>
      <c r="C45" s="18" t="s">
        <v>55</v>
      </c>
      <c r="D45" s="18" t="s">
        <v>46</v>
      </c>
      <c r="E45" s="59">
        <v>2049999.9999999998</v>
      </c>
      <c r="F45" s="18" t="s">
        <v>25</v>
      </c>
      <c r="J45" s="108" t="s">
        <v>80</v>
      </c>
      <c r="K45" s="108" t="s">
        <v>35</v>
      </c>
      <c r="L45" s="109">
        <v>500000</v>
      </c>
    </row>
    <row r="46" spans="2:12" ht="15.75" customHeight="1">
      <c r="B46" s="18">
        <v>1984990</v>
      </c>
      <c r="C46" s="18" t="s">
        <v>99</v>
      </c>
      <c r="D46" s="18" t="s">
        <v>46</v>
      </c>
      <c r="E46" s="59">
        <v>615000</v>
      </c>
      <c r="F46" s="18" t="s">
        <v>25</v>
      </c>
      <c r="J46" s="156" t="s">
        <v>80</v>
      </c>
      <c r="K46" s="108" t="s">
        <v>44</v>
      </c>
      <c r="L46" s="109">
        <v>300000</v>
      </c>
    </row>
    <row r="47" spans="2:12" ht="15.75" customHeight="1">
      <c r="B47" s="18">
        <v>1984991</v>
      </c>
      <c r="C47" s="18" t="s">
        <v>62</v>
      </c>
      <c r="D47" s="18" t="s">
        <v>103</v>
      </c>
      <c r="E47" s="59">
        <v>128000</v>
      </c>
      <c r="F47" s="18" t="s">
        <v>25</v>
      </c>
      <c r="J47" s="108" t="s">
        <v>88</v>
      </c>
      <c r="K47" s="108" t="s">
        <v>84</v>
      </c>
      <c r="L47" s="109">
        <v>20000000</v>
      </c>
    </row>
    <row r="48" spans="2:12" ht="15.75" customHeight="1">
      <c r="B48" s="18">
        <v>1984991</v>
      </c>
      <c r="C48" s="18" t="s">
        <v>44</v>
      </c>
      <c r="D48" s="18" t="s">
        <v>107</v>
      </c>
      <c r="E48" s="59">
        <v>48000</v>
      </c>
      <c r="F48" s="18" t="s">
        <v>25</v>
      </c>
      <c r="J48" s="108" t="s">
        <v>93</v>
      </c>
      <c r="K48" s="108" t="s">
        <v>91</v>
      </c>
      <c r="L48" s="109">
        <v>1000000</v>
      </c>
    </row>
    <row r="49" spans="2:12" ht="15.75" customHeight="1">
      <c r="B49" s="18">
        <v>1984992</v>
      </c>
      <c r="C49" s="18" t="s">
        <v>110</v>
      </c>
      <c r="D49" s="18" t="s">
        <v>112</v>
      </c>
      <c r="E49" s="59">
        <v>1298600</v>
      </c>
      <c r="F49" s="18" t="s">
        <v>25</v>
      </c>
      <c r="J49" s="108" t="s">
        <v>46</v>
      </c>
      <c r="K49" s="108" t="s">
        <v>55</v>
      </c>
      <c r="L49" s="109">
        <v>5000000</v>
      </c>
    </row>
    <row r="50" spans="2:12" ht="15.75" customHeight="1">
      <c r="B50" s="18">
        <v>1984993</v>
      </c>
      <c r="C50" s="18" t="s">
        <v>117</v>
      </c>
      <c r="D50" s="18" t="s">
        <v>119</v>
      </c>
      <c r="E50" s="59">
        <v>984700</v>
      </c>
      <c r="F50" s="18" t="s">
        <v>25</v>
      </c>
      <c r="J50" s="108" t="s">
        <v>46</v>
      </c>
      <c r="K50" s="108" t="s">
        <v>99</v>
      </c>
      <c r="L50" s="109">
        <v>1500000</v>
      </c>
    </row>
    <row r="51" spans="2:12" ht="15.75" customHeight="1">
      <c r="B51" s="18">
        <v>1984994</v>
      </c>
      <c r="C51" s="18" t="s">
        <v>35</v>
      </c>
      <c r="D51" s="18" t="s">
        <v>124</v>
      </c>
      <c r="E51" s="59">
        <v>528900</v>
      </c>
      <c r="F51" s="18" t="s">
        <v>25</v>
      </c>
      <c r="J51" s="108" t="s">
        <v>103</v>
      </c>
      <c r="K51" s="108" t="s">
        <v>62</v>
      </c>
      <c r="L51" s="109">
        <v>320000</v>
      </c>
    </row>
    <row r="52" spans="2:12" ht="15.75" customHeight="1">
      <c r="B52" s="18">
        <v>1984995</v>
      </c>
      <c r="C52" s="18" t="s">
        <v>62</v>
      </c>
      <c r="D52" s="18" t="s">
        <v>129</v>
      </c>
      <c r="E52" s="59">
        <v>98900</v>
      </c>
      <c r="F52" s="18" t="s">
        <v>25</v>
      </c>
      <c r="J52" s="108" t="s">
        <v>107</v>
      </c>
      <c r="K52" s="108" t="s">
        <v>44</v>
      </c>
      <c r="L52" s="109">
        <v>120000</v>
      </c>
    </row>
    <row r="53" spans="2:12" ht="15.75" customHeight="1">
      <c r="B53" s="18">
        <v>1984995</v>
      </c>
      <c r="C53" s="18" t="s">
        <v>91</v>
      </c>
      <c r="D53" s="18" t="s">
        <v>133</v>
      </c>
      <c r="E53" s="59">
        <v>137600</v>
      </c>
      <c r="F53" s="18" t="s">
        <v>25</v>
      </c>
      <c r="J53" s="108" t="s">
        <v>112</v>
      </c>
      <c r="K53" s="108" t="s">
        <v>110</v>
      </c>
      <c r="L53" s="109">
        <v>3020000</v>
      </c>
    </row>
    <row r="54" spans="2:12" ht="15.75" customHeight="1">
      <c r="B54" s="18">
        <v>1984996</v>
      </c>
      <c r="C54" s="18" t="s">
        <v>55</v>
      </c>
      <c r="D54" s="18" t="s">
        <v>136</v>
      </c>
      <c r="E54" s="59">
        <v>1818900</v>
      </c>
      <c r="F54" s="18" t="s">
        <v>25</v>
      </c>
      <c r="J54" s="108" t="s">
        <v>119</v>
      </c>
      <c r="K54" s="108" t="s">
        <v>117</v>
      </c>
      <c r="L54" s="109">
        <v>2290000</v>
      </c>
    </row>
    <row r="55" spans="2:12" ht="15.75" customHeight="1">
      <c r="B55" s="18">
        <v>1984997</v>
      </c>
      <c r="C55" s="18" t="s">
        <v>84</v>
      </c>
      <c r="D55" s="18" t="s">
        <v>142</v>
      </c>
      <c r="E55" s="59">
        <v>10560000</v>
      </c>
      <c r="F55" s="18" t="s">
        <v>25</v>
      </c>
      <c r="J55" s="108" t="s">
        <v>124</v>
      </c>
      <c r="K55" s="108" t="s">
        <v>35</v>
      </c>
      <c r="L55" s="109">
        <v>1230000</v>
      </c>
    </row>
    <row r="56" spans="2:12" ht="15.75" customHeight="1">
      <c r="B56" s="18">
        <v>1984998</v>
      </c>
      <c r="C56" s="18" t="s">
        <v>18</v>
      </c>
      <c r="D56" s="18" t="s">
        <v>147</v>
      </c>
      <c r="E56" s="59">
        <v>0</v>
      </c>
      <c r="F56" s="18" t="s">
        <v>50</v>
      </c>
      <c r="J56" s="108" t="s">
        <v>129</v>
      </c>
      <c r="K56" s="108" t="s">
        <v>62</v>
      </c>
      <c r="L56" s="109">
        <v>230000</v>
      </c>
    </row>
    <row r="57" spans="2:12" ht="15.75" customHeight="1">
      <c r="B57" s="18">
        <v>1984999</v>
      </c>
      <c r="C57" s="18" t="s">
        <v>117</v>
      </c>
      <c r="D57" s="18" t="s">
        <v>152</v>
      </c>
      <c r="E57" s="59">
        <v>0</v>
      </c>
      <c r="F57" s="18" t="s">
        <v>50</v>
      </c>
      <c r="J57" s="108" t="s">
        <v>133</v>
      </c>
      <c r="K57" s="108" t="s">
        <v>91</v>
      </c>
      <c r="L57" s="109">
        <v>320000</v>
      </c>
    </row>
    <row r="58" spans="2:12" ht="15.75" customHeight="1">
      <c r="B58" s="18">
        <v>1984999</v>
      </c>
      <c r="C58" s="18" t="s">
        <v>35</v>
      </c>
      <c r="D58" s="18" t="s">
        <v>152</v>
      </c>
      <c r="E58" s="59">
        <v>111870</v>
      </c>
      <c r="F58" s="18" t="s">
        <v>25</v>
      </c>
      <c r="J58" s="108" t="s">
        <v>136</v>
      </c>
      <c r="K58" s="108" t="s">
        <v>55</v>
      </c>
      <c r="L58" s="109">
        <v>4230000</v>
      </c>
    </row>
    <row r="59" spans="2:12" ht="15.75" customHeight="1">
      <c r="B59" s="18">
        <v>1985000</v>
      </c>
      <c r="C59" s="18" t="s">
        <v>55</v>
      </c>
      <c r="D59" s="18" t="s">
        <v>158</v>
      </c>
      <c r="E59" s="59">
        <v>3542264</v>
      </c>
      <c r="F59" s="18" t="s">
        <v>25</v>
      </c>
      <c r="J59" s="108" t="s">
        <v>142</v>
      </c>
      <c r="K59" s="108" t="s">
        <v>84</v>
      </c>
      <c r="L59" s="109">
        <v>32000000</v>
      </c>
    </row>
    <row r="60" spans="2:12" ht="15.75" customHeight="1">
      <c r="B60" s="18">
        <v>1985000</v>
      </c>
      <c r="C60" s="18" t="s">
        <v>44</v>
      </c>
      <c r="D60" s="18" t="s">
        <v>162</v>
      </c>
      <c r="E60" s="59">
        <v>44000</v>
      </c>
      <c r="F60" s="18" t="s">
        <v>25</v>
      </c>
      <c r="J60" s="108" t="s">
        <v>147</v>
      </c>
      <c r="K60" s="108" t="s">
        <v>18</v>
      </c>
      <c r="L60" s="109">
        <v>323000</v>
      </c>
    </row>
    <row r="61" spans="2:12" ht="15.75" customHeight="1">
      <c r="B61" s="18">
        <v>1985001</v>
      </c>
      <c r="C61" s="18" t="s">
        <v>26</v>
      </c>
      <c r="D61" s="18" t="s">
        <v>165</v>
      </c>
      <c r="E61" s="59">
        <v>1328800</v>
      </c>
      <c r="F61" s="18" t="s">
        <v>25</v>
      </c>
      <c r="J61" s="108" t="s">
        <v>152</v>
      </c>
      <c r="K61" s="108" t="s">
        <v>117</v>
      </c>
      <c r="L61" s="109">
        <v>200000</v>
      </c>
    </row>
    <row r="62" spans="2:12" ht="15.75" customHeight="1">
      <c r="B62" s="18">
        <v>1985002</v>
      </c>
      <c r="C62" s="18" t="s">
        <v>62</v>
      </c>
      <c r="D62" s="18" t="s">
        <v>169</v>
      </c>
      <c r="E62" s="59">
        <v>0</v>
      </c>
      <c r="F62" s="18" t="s">
        <v>50</v>
      </c>
      <c r="J62" s="108" t="s">
        <v>152</v>
      </c>
      <c r="K62" s="108" t="s">
        <v>35</v>
      </c>
      <c r="L62" s="109">
        <v>339000</v>
      </c>
    </row>
    <row r="63" spans="2:12" ht="15.75" customHeight="1">
      <c r="B63" s="18">
        <v>1985002</v>
      </c>
      <c r="C63" s="18" t="s">
        <v>44</v>
      </c>
      <c r="D63" s="18" t="s">
        <v>51</v>
      </c>
      <c r="E63" s="59">
        <v>0</v>
      </c>
      <c r="F63" s="18" t="s">
        <v>50</v>
      </c>
      <c r="J63" s="108" t="s">
        <v>158</v>
      </c>
      <c r="K63" s="108" t="s">
        <v>55</v>
      </c>
      <c r="L63" s="109">
        <v>8050600</v>
      </c>
    </row>
    <row r="64" spans="2:12" ht="15.75" customHeight="1">
      <c r="B64" s="18">
        <v>1985003</v>
      </c>
      <c r="C64" s="18" t="s">
        <v>110</v>
      </c>
      <c r="D64" s="18" t="s">
        <v>172</v>
      </c>
      <c r="E64" s="59">
        <v>1185110</v>
      </c>
      <c r="F64" s="18" t="s">
        <v>25</v>
      </c>
      <c r="J64" s="108" t="s">
        <v>162</v>
      </c>
      <c r="K64" s="108" t="s">
        <v>44</v>
      </c>
      <c r="L64" s="109">
        <v>100000</v>
      </c>
    </row>
    <row r="65" spans="10:12" ht="15.75" customHeight="1">
      <c r="J65" s="108" t="s">
        <v>165</v>
      </c>
      <c r="K65" s="108" t="s">
        <v>26</v>
      </c>
      <c r="L65" s="109">
        <v>3020000</v>
      </c>
    </row>
    <row r="66" spans="10:12" ht="15.75" customHeight="1">
      <c r="J66" s="108" t="s">
        <v>169</v>
      </c>
      <c r="K66" s="108" t="s">
        <v>62</v>
      </c>
      <c r="L66" s="109">
        <v>650000</v>
      </c>
    </row>
    <row r="67" spans="10:12" ht="15.75" customHeight="1">
      <c r="J67" s="108" t="s">
        <v>51</v>
      </c>
      <c r="K67" s="108" t="s">
        <v>44</v>
      </c>
      <c r="L67" s="109">
        <v>220000</v>
      </c>
    </row>
    <row r="68" spans="10:12" ht="15.75" customHeight="1">
      <c r="J68" s="108" t="s">
        <v>172</v>
      </c>
      <c r="K68" s="108" t="s">
        <v>110</v>
      </c>
      <c r="L68" s="109">
        <v>3203000</v>
      </c>
    </row>
  </sheetData>
  <mergeCells count="2">
    <mergeCell ref="B30:F30"/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4EAB-29C0-4291-B9B5-985A4B7C2FFF}">
  <dimension ref="B2:W69"/>
  <sheetViews>
    <sheetView zoomScale="50" zoomScaleNormal="50" workbookViewId="0">
      <selection activeCell="P35" sqref="P35"/>
    </sheetView>
  </sheetViews>
  <sheetFormatPr defaultColWidth="19" defaultRowHeight="15.4"/>
  <cols>
    <col min="1" max="1" width="19" style="113"/>
    <col min="2" max="2" width="25.28515625" style="113" bestFit="1" customWidth="1"/>
    <col min="3" max="3" width="22.5703125" style="113" bestFit="1" customWidth="1"/>
    <col min="4" max="4" width="25.140625" style="113" bestFit="1" customWidth="1"/>
    <col min="5" max="5" width="17.140625" style="113" bestFit="1" customWidth="1"/>
    <col min="6" max="6" width="27.85546875" style="113" bestFit="1" customWidth="1"/>
    <col min="7" max="7" width="17.42578125" style="113" bestFit="1" customWidth="1"/>
    <col min="8" max="8" width="23.140625" style="113" customWidth="1"/>
    <col min="9" max="9" width="22.5703125" style="113" bestFit="1" customWidth="1"/>
    <col min="10" max="10" width="27.7109375" style="113" customWidth="1"/>
    <col min="11" max="11" width="18.28515625" style="113" bestFit="1" customWidth="1"/>
    <col min="12" max="12" width="18" style="113" customWidth="1"/>
    <col min="13" max="13" width="29.42578125" style="113" customWidth="1"/>
    <col min="14" max="14" width="15.140625" style="113" customWidth="1"/>
    <col min="15" max="15" width="25" style="113" customWidth="1"/>
    <col min="16" max="16" width="18.7109375" style="113" customWidth="1"/>
    <col min="17" max="20" width="19" style="113"/>
    <col min="21" max="21" width="24.42578125" style="113" customWidth="1"/>
    <col min="22" max="22" width="24" style="113" customWidth="1"/>
    <col min="23" max="23" width="17.85546875" style="113" customWidth="1"/>
    <col min="24" max="24" width="12.85546875" style="113" bestFit="1" customWidth="1"/>
    <col min="25" max="25" width="27.7109375" style="113" bestFit="1" customWidth="1"/>
    <col min="26" max="26" width="19" style="113"/>
    <col min="27" max="27" width="9.7109375" style="113" bestFit="1" customWidth="1"/>
    <col min="28" max="28" width="16.28515625" style="113" bestFit="1" customWidth="1"/>
    <col min="29" max="29" width="15" style="113" bestFit="1" customWidth="1"/>
    <col min="30" max="30" width="27.85546875" style="113" bestFit="1" customWidth="1"/>
    <col min="31" max="16384" width="19" style="113"/>
  </cols>
  <sheetData>
    <row r="2" spans="2:13" ht="15.75" customHeight="1">
      <c r="B2" s="112" t="s">
        <v>202</v>
      </c>
      <c r="H2" s="311" t="s">
        <v>192</v>
      </c>
      <c r="I2" s="312"/>
      <c r="J2" s="313"/>
      <c r="L2" s="314" t="s">
        <v>193</v>
      </c>
      <c r="M2" s="314"/>
    </row>
    <row r="3" spans="2:13" ht="15.75" customHeight="1">
      <c r="B3" s="321" t="s">
        <v>194</v>
      </c>
      <c r="C3" s="322"/>
      <c r="D3" s="323"/>
      <c r="H3" s="114" t="s">
        <v>10</v>
      </c>
      <c r="I3" s="115" t="s">
        <v>203</v>
      </c>
      <c r="J3" s="116" t="s">
        <v>11</v>
      </c>
      <c r="L3" s="114" t="s">
        <v>195</v>
      </c>
      <c r="M3" s="105" t="s">
        <v>7</v>
      </c>
    </row>
    <row r="4" spans="2:13">
      <c r="B4" s="114" t="s">
        <v>196</v>
      </c>
      <c r="C4" s="115" t="s">
        <v>204</v>
      </c>
      <c r="D4" s="117" t="s">
        <v>205</v>
      </c>
      <c r="E4" s="112"/>
      <c r="H4" s="118" t="s">
        <v>22</v>
      </c>
      <c r="I4" s="118" t="s">
        <v>20</v>
      </c>
      <c r="J4" s="119">
        <v>44973</v>
      </c>
      <c r="L4" s="87" t="s">
        <v>18</v>
      </c>
      <c r="M4" s="87" t="s">
        <v>19</v>
      </c>
    </row>
    <row r="5" spans="2:13">
      <c r="B5" s="120">
        <v>1984981</v>
      </c>
      <c r="C5" s="120">
        <v>101</v>
      </c>
      <c r="D5" s="121">
        <v>44960.520833333336</v>
      </c>
      <c r="H5" s="118" t="s">
        <v>30</v>
      </c>
      <c r="I5" s="118" t="s">
        <v>28</v>
      </c>
      <c r="J5" s="119">
        <v>44977</v>
      </c>
      <c r="L5" s="87" t="s">
        <v>26</v>
      </c>
      <c r="M5" s="87" t="s">
        <v>27</v>
      </c>
    </row>
    <row r="6" spans="2:13">
      <c r="B6" s="120">
        <v>1984982</v>
      </c>
      <c r="C6" s="120">
        <v>101</v>
      </c>
      <c r="D6" s="120" t="s">
        <v>41</v>
      </c>
      <c r="H6" s="118" t="s">
        <v>39</v>
      </c>
      <c r="I6" s="118" t="s">
        <v>37</v>
      </c>
      <c r="J6" s="119" t="s">
        <v>40</v>
      </c>
      <c r="L6" s="87" t="s">
        <v>35</v>
      </c>
      <c r="M6" s="87" t="s">
        <v>36</v>
      </c>
    </row>
    <row r="7" spans="2:13" ht="14.25" customHeight="1">
      <c r="B7" s="120">
        <v>1984983</v>
      </c>
      <c r="C7" s="120">
        <v>102</v>
      </c>
      <c r="D7" s="120" t="s">
        <v>49</v>
      </c>
      <c r="H7" s="118" t="s">
        <v>48</v>
      </c>
      <c r="I7" s="118" t="s">
        <v>46</v>
      </c>
      <c r="J7" s="119">
        <v>44985</v>
      </c>
      <c r="L7" s="87" t="s">
        <v>44</v>
      </c>
      <c r="M7" s="87" t="s">
        <v>45</v>
      </c>
    </row>
    <row r="8" spans="2:13" ht="14.25" customHeight="1">
      <c r="B8" s="120">
        <v>1984984</v>
      </c>
      <c r="C8" s="120">
        <v>103</v>
      </c>
      <c r="D8" s="120" t="s">
        <v>59</v>
      </c>
      <c r="H8" s="118" t="s">
        <v>51</v>
      </c>
      <c r="I8" s="118" t="s">
        <v>46</v>
      </c>
      <c r="J8" s="119" t="s">
        <v>52</v>
      </c>
      <c r="L8" s="87" t="s">
        <v>55</v>
      </c>
      <c r="M8" s="87" t="s">
        <v>56</v>
      </c>
    </row>
    <row r="9" spans="2:13">
      <c r="B9" s="120">
        <v>1984985</v>
      </c>
      <c r="C9" s="120">
        <v>103</v>
      </c>
      <c r="D9" s="120" t="s">
        <v>67</v>
      </c>
      <c r="H9" s="118" t="s">
        <v>57</v>
      </c>
      <c r="I9" s="118" t="s">
        <v>20</v>
      </c>
      <c r="J9" s="119" t="s">
        <v>58</v>
      </c>
      <c r="L9" s="87" t="s">
        <v>91</v>
      </c>
      <c r="M9" s="87" t="s">
        <v>92</v>
      </c>
    </row>
    <row r="10" spans="2:13">
      <c r="B10" s="120">
        <v>1984986</v>
      </c>
      <c r="C10" s="120">
        <v>103</v>
      </c>
      <c r="D10" s="122">
        <v>45048.708333333336</v>
      </c>
      <c r="H10" s="118" t="s">
        <v>55</v>
      </c>
      <c r="I10" s="118" t="s">
        <v>64</v>
      </c>
      <c r="J10" s="119" t="s">
        <v>66</v>
      </c>
      <c r="L10" s="87" t="s">
        <v>62</v>
      </c>
      <c r="M10" s="87" t="s">
        <v>63</v>
      </c>
    </row>
    <row r="11" spans="2:13">
      <c r="B11" s="120">
        <v>1984987</v>
      </c>
      <c r="C11" s="120">
        <v>106</v>
      </c>
      <c r="D11" s="122">
        <v>44988.416666666664</v>
      </c>
      <c r="H11" s="118" t="s">
        <v>72</v>
      </c>
      <c r="I11" s="118" t="s">
        <v>70</v>
      </c>
      <c r="J11" s="119">
        <v>44961</v>
      </c>
      <c r="L11" s="87" t="s">
        <v>84</v>
      </c>
      <c r="M11" s="87" t="s">
        <v>85</v>
      </c>
    </row>
    <row r="12" spans="2:13">
      <c r="B12" s="120">
        <v>1984988</v>
      </c>
      <c r="C12" s="120">
        <v>107</v>
      </c>
      <c r="D12" s="121">
        <v>45142.125</v>
      </c>
      <c r="H12" s="118" t="s">
        <v>80</v>
      </c>
      <c r="I12" s="118" t="s">
        <v>78</v>
      </c>
      <c r="J12" s="119">
        <v>44959</v>
      </c>
      <c r="L12" s="87" t="s">
        <v>99</v>
      </c>
      <c r="M12" s="87" t="s">
        <v>100</v>
      </c>
    </row>
    <row r="13" spans="2:13" ht="14.25" customHeight="1">
      <c r="B13" s="120">
        <v>1984989</v>
      </c>
      <c r="C13" s="120">
        <v>108</v>
      </c>
      <c r="D13" s="122">
        <v>45028.523611111108</v>
      </c>
      <c r="H13" s="118" t="s">
        <v>88</v>
      </c>
      <c r="I13" s="118" t="s">
        <v>86</v>
      </c>
      <c r="J13" s="123">
        <v>44961</v>
      </c>
      <c r="L13" s="87" t="s">
        <v>110</v>
      </c>
      <c r="M13" s="87" t="s">
        <v>111</v>
      </c>
    </row>
    <row r="14" spans="2:13" ht="14.25" customHeight="1">
      <c r="B14" s="120">
        <v>1984990</v>
      </c>
      <c r="C14" s="120">
        <v>109</v>
      </c>
      <c r="D14" s="120" t="s">
        <v>98</v>
      </c>
      <c r="H14" s="118" t="s">
        <v>93</v>
      </c>
      <c r="I14" s="118" t="s">
        <v>28</v>
      </c>
      <c r="J14" s="119">
        <v>45264</v>
      </c>
      <c r="L14" s="87" t="s">
        <v>117</v>
      </c>
      <c r="M14" s="87" t="s">
        <v>118</v>
      </c>
    </row>
    <row r="15" spans="2:13">
      <c r="B15" s="120">
        <v>1984991</v>
      </c>
      <c r="C15" s="120">
        <v>110</v>
      </c>
      <c r="D15" s="120" t="s">
        <v>104</v>
      </c>
      <c r="H15" s="118" t="s">
        <v>46</v>
      </c>
      <c r="I15" s="118" t="s">
        <v>96</v>
      </c>
      <c r="J15" s="119">
        <v>44988</v>
      </c>
    </row>
    <row r="16" spans="2:13">
      <c r="B16" s="120">
        <v>1984991</v>
      </c>
      <c r="C16" s="120">
        <v>110</v>
      </c>
      <c r="D16" s="122">
        <v>45203.811805555553</v>
      </c>
      <c r="H16" s="118" t="s">
        <v>103</v>
      </c>
      <c r="I16" s="118" t="s">
        <v>37</v>
      </c>
      <c r="J16" s="119">
        <v>45028</v>
      </c>
    </row>
    <row r="17" spans="2:16" ht="14.25" customHeight="1">
      <c r="B17" s="120">
        <v>1984992</v>
      </c>
      <c r="C17" s="120">
        <v>111</v>
      </c>
      <c r="D17" s="120" t="s">
        <v>114</v>
      </c>
      <c r="H17" s="118" t="s">
        <v>107</v>
      </c>
      <c r="I17" s="118" t="s">
        <v>105</v>
      </c>
      <c r="J17" s="119">
        <v>45017</v>
      </c>
      <c r="L17" s="315" t="s">
        <v>206</v>
      </c>
      <c r="M17" s="316"/>
      <c r="O17" s="24"/>
      <c r="P17" s="24"/>
    </row>
    <row r="18" spans="2:16" ht="14.25" customHeight="1">
      <c r="B18" s="120">
        <v>1984993</v>
      </c>
      <c r="C18" s="120">
        <v>111</v>
      </c>
      <c r="D18" s="120" t="s">
        <v>121</v>
      </c>
      <c r="H18" s="118" t="s">
        <v>112</v>
      </c>
      <c r="I18" s="118" t="s">
        <v>20</v>
      </c>
      <c r="J18" s="119" t="s">
        <v>113</v>
      </c>
      <c r="L18" s="124" t="s">
        <v>8</v>
      </c>
      <c r="M18" s="125" t="s">
        <v>9</v>
      </c>
      <c r="O18" s="24"/>
      <c r="P18" s="24"/>
    </row>
    <row r="19" spans="2:16">
      <c r="B19" s="120">
        <v>1984994</v>
      </c>
      <c r="C19" s="120">
        <v>111</v>
      </c>
      <c r="D19" s="120" t="s">
        <v>126</v>
      </c>
      <c r="H19" s="118" t="s">
        <v>119</v>
      </c>
      <c r="I19" s="118" t="s">
        <v>70</v>
      </c>
      <c r="J19" s="119" t="s">
        <v>120</v>
      </c>
      <c r="L19" s="87" t="s">
        <v>20</v>
      </c>
      <c r="M19" s="88" t="s">
        <v>21</v>
      </c>
      <c r="O19" s="24"/>
      <c r="P19" s="24"/>
    </row>
    <row r="20" spans="2:16">
      <c r="B20" s="120">
        <v>1984995</v>
      </c>
      <c r="C20" s="120">
        <v>112</v>
      </c>
      <c r="D20" s="120" t="s">
        <v>131</v>
      </c>
      <c r="H20" s="118" t="s">
        <v>124</v>
      </c>
      <c r="I20" s="118" t="s">
        <v>78</v>
      </c>
      <c r="J20" s="119" t="s">
        <v>125</v>
      </c>
      <c r="L20" s="87" t="s">
        <v>28</v>
      </c>
      <c r="M20" s="87" t="s">
        <v>29</v>
      </c>
      <c r="O20" s="24"/>
      <c r="P20" s="24"/>
    </row>
    <row r="21" spans="2:16">
      <c r="B21" s="120">
        <v>1984996</v>
      </c>
      <c r="C21" s="120">
        <v>113</v>
      </c>
      <c r="D21" s="120" t="s">
        <v>137</v>
      </c>
      <c r="H21" s="118" t="s">
        <v>129</v>
      </c>
      <c r="I21" s="118" t="s">
        <v>86</v>
      </c>
      <c r="J21" s="119" t="s">
        <v>130</v>
      </c>
      <c r="L21" s="87" t="s">
        <v>37</v>
      </c>
      <c r="M21" s="87" t="s">
        <v>38</v>
      </c>
      <c r="O21" s="24"/>
      <c r="P21" s="24"/>
    </row>
    <row r="22" spans="2:16">
      <c r="B22" s="120">
        <v>1984997</v>
      </c>
      <c r="C22" s="120">
        <v>114</v>
      </c>
      <c r="D22" s="120" t="s">
        <v>144</v>
      </c>
      <c r="H22" s="118" t="s">
        <v>133</v>
      </c>
      <c r="I22" s="118" t="s">
        <v>20</v>
      </c>
      <c r="J22" s="119" t="s">
        <v>130</v>
      </c>
      <c r="L22" s="87" t="s">
        <v>64</v>
      </c>
      <c r="M22" s="87" t="s">
        <v>65</v>
      </c>
      <c r="O22" s="24"/>
      <c r="P22" s="24"/>
    </row>
    <row r="23" spans="2:16">
      <c r="B23" s="120">
        <v>1984998</v>
      </c>
      <c r="C23" s="120">
        <v>114</v>
      </c>
      <c r="D23" s="120" t="s">
        <v>149</v>
      </c>
      <c r="H23" s="118" t="s">
        <v>136</v>
      </c>
      <c r="I23" s="118" t="s">
        <v>37</v>
      </c>
      <c r="J23" s="119">
        <v>45056</v>
      </c>
      <c r="L23" s="87" t="s">
        <v>78</v>
      </c>
      <c r="M23" s="87" t="s">
        <v>79</v>
      </c>
      <c r="O23" s="24"/>
      <c r="P23" s="24"/>
    </row>
    <row r="24" spans="2:16">
      <c r="B24" s="120">
        <v>1984999</v>
      </c>
      <c r="C24" s="120">
        <v>115</v>
      </c>
      <c r="D24" s="120" t="s">
        <v>154</v>
      </c>
      <c r="H24" s="118" t="s">
        <v>142</v>
      </c>
      <c r="I24" s="118" t="s">
        <v>140</v>
      </c>
      <c r="J24" s="119" t="s">
        <v>143</v>
      </c>
      <c r="L24" s="87" t="s">
        <v>70</v>
      </c>
      <c r="M24" s="87" t="s">
        <v>71</v>
      </c>
      <c r="O24" s="24"/>
      <c r="P24" s="24"/>
    </row>
    <row r="25" spans="2:16">
      <c r="B25" s="120">
        <v>1985000</v>
      </c>
      <c r="C25" s="120">
        <v>116</v>
      </c>
      <c r="D25" s="120" t="s">
        <v>159</v>
      </c>
      <c r="H25" s="118" t="s">
        <v>147</v>
      </c>
      <c r="I25" s="118" t="s">
        <v>28</v>
      </c>
      <c r="J25" s="119" t="s">
        <v>148</v>
      </c>
      <c r="L25" s="87" t="s">
        <v>140</v>
      </c>
      <c r="M25" s="87" t="s">
        <v>141</v>
      </c>
      <c r="O25" s="24"/>
      <c r="P25" s="24"/>
    </row>
    <row r="26" spans="2:16">
      <c r="B26" s="120">
        <v>1985001</v>
      </c>
      <c r="C26" s="120">
        <v>116</v>
      </c>
      <c r="D26" s="122">
        <v>44991.720138888886</v>
      </c>
      <c r="H26" s="118" t="s">
        <v>152</v>
      </c>
      <c r="I26" s="118" t="s">
        <v>28</v>
      </c>
      <c r="J26" s="119" t="s">
        <v>153</v>
      </c>
      <c r="L26" s="87" t="s">
        <v>86</v>
      </c>
      <c r="M26" s="87" t="s">
        <v>87</v>
      </c>
      <c r="O26" s="24"/>
      <c r="P26" s="24"/>
    </row>
    <row r="27" spans="2:16">
      <c r="B27" s="120">
        <v>1985002</v>
      </c>
      <c r="C27" s="120">
        <v>117</v>
      </c>
      <c r="D27" s="122">
        <v>45083.779166666667</v>
      </c>
      <c r="H27" s="118" t="s">
        <v>158</v>
      </c>
      <c r="I27" s="118" t="s">
        <v>37</v>
      </c>
      <c r="J27" s="119" t="s">
        <v>148</v>
      </c>
      <c r="L27" s="87" t="s">
        <v>96</v>
      </c>
      <c r="M27" s="87" t="s">
        <v>97</v>
      </c>
      <c r="O27" s="24"/>
      <c r="P27" s="24"/>
    </row>
    <row r="28" spans="2:16">
      <c r="B28" s="120">
        <v>1985003</v>
      </c>
      <c r="C28" s="120">
        <v>117</v>
      </c>
      <c r="D28" s="120" t="s">
        <v>173</v>
      </c>
      <c r="H28" s="118" t="s">
        <v>162</v>
      </c>
      <c r="I28" s="118" t="s">
        <v>160</v>
      </c>
      <c r="J28" s="119" t="s">
        <v>148</v>
      </c>
      <c r="L28" s="87" t="s">
        <v>46</v>
      </c>
      <c r="M28" s="87" t="s">
        <v>47</v>
      </c>
      <c r="O28" s="24"/>
      <c r="P28" s="24"/>
    </row>
    <row r="29" spans="2:16">
      <c r="H29" s="118" t="s">
        <v>165</v>
      </c>
      <c r="I29" s="118" t="s">
        <v>64</v>
      </c>
      <c r="J29" s="123" t="s">
        <v>166</v>
      </c>
      <c r="L29" s="87" t="s">
        <v>73</v>
      </c>
      <c r="M29" s="87" t="s">
        <v>74</v>
      </c>
      <c r="O29" s="24"/>
      <c r="P29" s="24"/>
    </row>
    <row r="30" spans="2:16">
      <c r="B30" s="319" t="s">
        <v>197</v>
      </c>
      <c r="C30" s="319"/>
      <c r="D30" s="319"/>
      <c r="E30" s="319"/>
      <c r="F30" s="319"/>
      <c r="H30" s="118" t="s">
        <v>169</v>
      </c>
      <c r="I30" s="118" t="s">
        <v>86</v>
      </c>
      <c r="J30" s="123">
        <v>45078</v>
      </c>
      <c r="L30" s="87" t="s">
        <v>105</v>
      </c>
      <c r="M30" s="87" t="s">
        <v>106</v>
      </c>
      <c r="O30" s="24"/>
      <c r="P30" s="24"/>
    </row>
    <row r="31" spans="2:16">
      <c r="B31" s="126" t="s">
        <v>198</v>
      </c>
      <c r="C31" s="126" t="s">
        <v>199</v>
      </c>
      <c r="D31" s="126" t="s">
        <v>200</v>
      </c>
      <c r="E31" s="127" t="s">
        <v>14</v>
      </c>
      <c r="F31" s="127" t="s">
        <v>15</v>
      </c>
      <c r="H31" s="118" t="s">
        <v>51</v>
      </c>
      <c r="I31" s="118" t="s">
        <v>46</v>
      </c>
      <c r="J31" s="123">
        <v>45078</v>
      </c>
      <c r="L31" s="87" t="s">
        <v>160</v>
      </c>
      <c r="M31" s="87" t="s">
        <v>161</v>
      </c>
      <c r="O31" s="24"/>
      <c r="P31" s="24"/>
    </row>
    <row r="32" spans="2:16">
      <c r="B32" s="128">
        <v>1984981</v>
      </c>
      <c r="C32" s="128" t="s">
        <v>18</v>
      </c>
      <c r="D32" s="128" t="s">
        <v>22</v>
      </c>
      <c r="E32" s="129" t="s">
        <v>24</v>
      </c>
      <c r="F32" s="128" t="s">
        <v>25</v>
      </c>
      <c r="H32" s="118" t="s">
        <v>172</v>
      </c>
      <c r="I32" s="118" t="s">
        <v>20</v>
      </c>
      <c r="J32" s="130">
        <v>45144</v>
      </c>
    </row>
    <row r="33" spans="2:21">
      <c r="B33" s="128">
        <v>1984981</v>
      </c>
      <c r="C33" s="128" t="s">
        <v>26</v>
      </c>
      <c r="D33" s="128" t="s">
        <v>30</v>
      </c>
      <c r="E33" s="129" t="s">
        <v>32</v>
      </c>
      <c r="F33" s="128" t="s">
        <v>25</v>
      </c>
    </row>
    <row r="34" spans="2:21" ht="15.75" customHeight="1">
      <c r="B34" s="128">
        <v>1984982</v>
      </c>
      <c r="C34" s="128" t="s">
        <v>35</v>
      </c>
      <c r="D34" s="128" t="s">
        <v>39</v>
      </c>
      <c r="E34" s="129">
        <v>300000</v>
      </c>
      <c r="F34" s="128" t="s">
        <v>25</v>
      </c>
      <c r="H34" s="320" t="s">
        <v>201</v>
      </c>
      <c r="I34" s="320"/>
      <c r="J34" s="320"/>
      <c r="L34" s="318" t="s">
        <v>207</v>
      </c>
      <c r="M34" s="318"/>
      <c r="N34" s="318"/>
      <c r="O34" s="318"/>
      <c r="P34" s="318"/>
    </row>
    <row r="35" spans="2:21">
      <c r="B35" s="128">
        <v>1984983</v>
      </c>
      <c r="C35" s="128" t="s">
        <v>44</v>
      </c>
      <c r="D35" s="128" t="s">
        <v>48</v>
      </c>
      <c r="E35" s="129">
        <v>0</v>
      </c>
      <c r="F35" s="128" t="s">
        <v>50</v>
      </c>
      <c r="H35" s="114" t="s">
        <v>200</v>
      </c>
      <c r="I35" s="114" t="s">
        <v>199</v>
      </c>
      <c r="J35" s="131" t="s">
        <v>12</v>
      </c>
      <c r="L35" s="166" t="s">
        <v>2</v>
      </c>
      <c r="M35" s="167" t="s">
        <v>3</v>
      </c>
      <c r="N35" s="167" t="s">
        <v>4</v>
      </c>
      <c r="O35" s="168" t="s">
        <v>5</v>
      </c>
      <c r="P35" s="169" t="s">
        <v>174</v>
      </c>
      <c r="S35" s="317"/>
      <c r="T35" s="317"/>
      <c r="U35" s="317"/>
    </row>
    <row r="36" spans="2:21">
      <c r="B36" s="128">
        <v>1984983</v>
      </c>
      <c r="C36" s="128" t="s">
        <v>44</v>
      </c>
      <c r="D36" s="128" t="s">
        <v>51</v>
      </c>
      <c r="E36" s="129">
        <v>16500</v>
      </c>
      <c r="F36" s="128" t="s">
        <v>25</v>
      </c>
      <c r="H36" s="132" t="s">
        <v>22</v>
      </c>
      <c r="I36" s="132" t="s">
        <v>18</v>
      </c>
      <c r="J36" s="133" t="s">
        <v>23</v>
      </c>
      <c r="L36" s="118">
        <v>101</v>
      </c>
      <c r="M36" s="118" t="s">
        <v>16</v>
      </c>
      <c r="N36" s="134" t="s">
        <v>175</v>
      </c>
      <c r="O36" s="118" t="s">
        <v>17</v>
      </c>
      <c r="P36" s="165">
        <v>1062539478</v>
      </c>
      <c r="S36" s="136"/>
      <c r="T36" s="136"/>
      <c r="U36" s="136"/>
    </row>
    <row r="37" spans="2:21">
      <c r="B37" s="128">
        <v>1984984</v>
      </c>
      <c r="C37" s="128" t="s">
        <v>55</v>
      </c>
      <c r="D37" s="128" t="s">
        <v>57</v>
      </c>
      <c r="E37" s="129">
        <v>2263000</v>
      </c>
      <c r="F37" s="128" t="s">
        <v>25</v>
      </c>
      <c r="H37" s="132" t="s">
        <v>30</v>
      </c>
      <c r="I37" s="132" t="s">
        <v>26</v>
      </c>
      <c r="J37" s="133" t="s">
        <v>31</v>
      </c>
      <c r="L37" s="118">
        <v>102</v>
      </c>
      <c r="M37" s="135" t="s">
        <v>42</v>
      </c>
      <c r="N37" s="134" t="s">
        <v>176</v>
      </c>
      <c r="O37" s="118" t="s">
        <v>43</v>
      </c>
      <c r="P37" s="165">
        <v>5487102936</v>
      </c>
      <c r="S37" s="137"/>
      <c r="T37" s="137"/>
      <c r="U37" s="138"/>
    </row>
    <row r="38" spans="2:21">
      <c r="B38" s="128">
        <v>1984985</v>
      </c>
      <c r="C38" s="128" t="s">
        <v>62</v>
      </c>
      <c r="D38" s="128" t="s">
        <v>55</v>
      </c>
      <c r="E38" s="129">
        <v>0</v>
      </c>
      <c r="F38" s="128" t="s">
        <v>50</v>
      </c>
      <c r="H38" s="132" t="s">
        <v>39</v>
      </c>
      <c r="I38" s="132" t="s">
        <v>35</v>
      </c>
      <c r="J38" s="133">
        <v>1000000</v>
      </c>
      <c r="L38" s="118">
        <v>103</v>
      </c>
      <c r="M38" s="135" t="s">
        <v>53</v>
      </c>
      <c r="N38" s="134" t="s">
        <v>177</v>
      </c>
      <c r="O38" s="118" t="s">
        <v>54</v>
      </c>
      <c r="P38" s="165">
        <v>3216549870</v>
      </c>
      <c r="S38" s="137"/>
      <c r="T38" s="137"/>
      <c r="U38" s="138"/>
    </row>
    <row r="39" spans="2:21">
      <c r="B39" s="128">
        <v>1984986</v>
      </c>
      <c r="C39" s="128" t="s">
        <v>18</v>
      </c>
      <c r="D39" s="128" t="s">
        <v>72</v>
      </c>
      <c r="E39" s="129">
        <v>72540</v>
      </c>
      <c r="F39" s="128" t="s">
        <v>25</v>
      </c>
      <c r="H39" s="132" t="s">
        <v>48</v>
      </c>
      <c r="I39" s="132" t="s">
        <v>44</v>
      </c>
      <c r="J39" s="133">
        <v>70000</v>
      </c>
      <c r="L39" s="118">
        <v>106</v>
      </c>
      <c r="M39" s="135" t="s">
        <v>76</v>
      </c>
      <c r="N39" s="134" t="s">
        <v>178</v>
      </c>
      <c r="O39" s="118" t="s">
        <v>77</v>
      </c>
      <c r="P39" s="165">
        <v>4657890321</v>
      </c>
      <c r="S39" s="137"/>
      <c r="T39" s="137"/>
      <c r="U39" s="138"/>
    </row>
    <row r="40" spans="2:21">
      <c r="B40" s="128">
        <v>1984986</v>
      </c>
      <c r="C40" s="128" t="s">
        <v>44</v>
      </c>
      <c r="D40" s="128" t="s">
        <v>72</v>
      </c>
      <c r="E40" s="129">
        <v>0</v>
      </c>
      <c r="F40" s="128" t="s">
        <v>50</v>
      </c>
      <c r="H40" s="132" t="s">
        <v>51</v>
      </c>
      <c r="I40" s="132" t="s">
        <v>44</v>
      </c>
      <c r="J40" s="133">
        <v>55000</v>
      </c>
      <c r="L40" s="118">
        <v>107</v>
      </c>
      <c r="M40" s="135" t="s">
        <v>82</v>
      </c>
      <c r="N40" s="134" t="s">
        <v>179</v>
      </c>
      <c r="O40" s="118" t="s">
        <v>83</v>
      </c>
      <c r="P40" s="165">
        <v>2389041567</v>
      </c>
      <c r="S40" s="137"/>
      <c r="T40" s="137"/>
      <c r="U40" s="138"/>
    </row>
    <row r="41" spans="2:21">
      <c r="B41" s="128">
        <v>1984987</v>
      </c>
      <c r="C41" s="128" t="s">
        <v>35</v>
      </c>
      <c r="D41" s="128" t="s">
        <v>80</v>
      </c>
      <c r="E41" s="129">
        <v>155000</v>
      </c>
      <c r="F41" s="128" t="s">
        <v>25</v>
      </c>
      <c r="H41" s="132" t="s">
        <v>57</v>
      </c>
      <c r="I41" s="132" t="s">
        <v>55</v>
      </c>
      <c r="J41" s="133">
        <v>7300000</v>
      </c>
      <c r="L41" s="118">
        <v>108</v>
      </c>
      <c r="M41" s="135" t="s">
        <v>89</v>
      </c>
      <c r="N41" s="134" t="s">
        <v>180</v>
      </c>
      <c r="O41" s="118" t="s">
        <v>90</v>
      </c>
      <c r="P41" s="165">
        <v>6741298305</v>
      </c>
      <c r="S41" s="137"/>
      <c r="T41" s="137"/>
      <c r="U41" s="138"/>
    </row>
    <row r="42" spans="2:21">
      <c r="B42" s="128">
        <v>1984987</v>
      </c>
      <c r="C42" s="128" t="s">
        <v>44</v>
      </c>
      <c r="D42" s="128" t="s">
        <v>80</v>
      </c>
      <c r="E42" s="129">
        <v>93000</v>
      </c>
      <c r="F42" s="128" t="s">
        <v>25</v>
      </c>
      <c r="H42" s="132" t="s">
        <v>55</v>
      </c>
      <c r="I42" s="132" t="s">
        <v>62</v>
      </c>
      <c r="J42" s="133">
        <v>432500</v>
      </c>
      <c r="L42" s="118">
        <v>109</v>
      </c>
      <c r="M42" s="135" t="s">
        <v>94</v>
      </c>
      <c r="N42" s="134" t="s">
        <v>181</v>
      </c>
      <c r="O42" s="118" t="s">
        <v>95</v>
      </c>
      <c r="P42" s="165">
        <v>5426701983</v>
      </c>
      <c r="S42" s="137"/>
      <c r="T42" s="137"/>
      <c r="U42" s="138"/>
    </row>
    <row r="43" spans="2:21">
      <c r="B43" s="128">
        <v>1984988</v>
      </c>
      <c r="C43" s="128" t="s">
        <v>84</v>
      </c>
      <c r="D43" s="128" t="s">
        <v>88</v>
      </c>
      <c r="E43" s="129">
        <v>8199999.9999999991</v>
      </c>
      <c r="F43" s="128" t="s">
        <v>25</v>
      </c>
      <c r="H43" s="132" t="s">
        <v>72</v>
      </c>
      <c r="I43" s="132" t="s">
        <v>18</v>
      </c>
      <c r="J43" s="133">
        <v>234000</v>
      </c>
      <c r="L43" s="118">
        <v>110</v>
      </c>
      <c r="M43" s="135" t="s">
        <v>101</v>
      </c>
      <c r="N43" s="134" t="s">
        <v>182</v>
      </c>
      <c r="O43" s="118" t="s">
        <v>102</v>
      </c>
      <c r="P43" s="165">
        <v>6890142573</v>
      </c>
      <c r="S43" s="137"/>
      <c r="T43" s="137"/>
      <c r="U43" s="138"/>
    </row>
    <row r="44" spans="2:21">
      <c r="B44" s="128">
        <v>1984989</v>
      </c>
      <c r="C44" s="128" t="s">
        <v>91</v>
      </c>
      <c r="D44" s="128" t="s">
        <v>93</v>
      </c>
      <c r="E44" s="129">
        <v>0</v>
      </c>
      <c r="F44" s="128" t="s">
        <v>50</v>
      </c>
      <c r="H44" s="132" t="s">
        <v>72</v>
      </c>
      <c r="I44" s="132" t="s">
        <v>44</v>
      </c>
      <c r="J44" s="133">
        <v>100000</v>
      </c>
      <c r="L44" s="118">
        <v>111</v>
      </c>
      <c r="M44" s="135" t="s">
        <v>108</v>
      </c>
      <c r="N44" s="134" t="s">
        <v>183</v>
      </c>
      <c r="O44" s="118" t="s">
        <v>109</v>
      </c>
      <c r="P44" s="165">
        <v>4738251690</v>
      </c>
      <c r="S44" s="137"/>
      <c r="T44" s="137"/>
      <c r="U44" s="138"/>
    </row>
    <row r="45" spans="2:21">
      <c r="B45" s="128">
        <v>1984990</v>
      </c>
      <c r="C45" s="128" t="s">
        <v>55</v>
      </c>
      <c r="D45" s="128" t="s">
        <v>46</v>
      </c>
      <c r="E45" s="129">
        <v>2049999.9999999998</v>
      </c>
      <c r="F45" s="128" t="s">
        <v>25</v>
      </c>
      <c r="H45" s="132" t="s">
        <v>80</v>
      </c>
      <c r="I45" s="132" t="s">
        <v>35</v>
      </c>
      <c r="J45" s="133">
        <v>500000</v>
      </c>
      <c r="L45" s="118">
        <v>112</v>
      </c>
      <c r="M45" s="135" t="s">
        <v>127</v>
      </c>
      <c r="N45" s="134" t="s">
        <v>184</v>
      </c>
      <c r="O45" s="118" t="s">
        <v>128</v>
      </c>
      <c r="P45" s="165">
        <v>5973618204</v>
      </c>
      <c r="S45" s="137"/>
      <c r="T45" s="137"/>
      <c r="U45" s="138"/>
    </row>
    <row r="46" spans="2:21">
      <c r="B46" s="128">
        <v>1984990</v>
      </c>
      <c r="C46" s="128" t="s">
        <v>99</v>
      </c>
      <c r="D46" s="128" t="s">
        <v>46</v>
      </c>
      <c r="E46" s="129">
        <v>615000</v>
      </c>
      <c r="F46" s="128" t="s">
        <v>25</v>
      </c>
      <c r="H46" s="132" t="s">
        <v>80</v>
      </c>
      <c r="I46" s="132" t="s">
        <v>44</v>
      </c>
      <c r="J46" s="133">
        <v>300000</v>
      </c>
      <c r="L46" s="118">
        <v>113</v>
      </c>
      <c r="M46" s="135" t="s">
        <v>134</v>
      </c>
      <c r="N46" s="134" t="s">
        <v>183</v>
      </c>
      <c r="O46" s="118" t="s">
        <v>135</v>
      </c>
      <c r="P46" s="165">
        <v>1245897063</v>
      </c>
      <c r="S46" s="137"/>
      <c r="T46" s="137"/>
      <c r="U46" s="138"/>
    </row>
    <row r="47" spans="2:21">
      <c r="B47" s="128">
        <v>1984991</v>
      </c>
      <c r="C47" s="128" t="s">
        <v>62</v>
      </c>
      <c r="D47" s="128" t="s">
        <v>103</v>
      </c>
      <c r="E47" s="129">
        <v>128000</v>
      </c>
      <c r="F47" s="128" t="s">
        <v>25</v>
      </c>
      <c r="H47" s="132" t="s">
        <v>88</v>
      </c>
      <c r="I47" s="132" t="s">
        <v>84</v>
      </c>
      <c r="J47" s="133">
        <v>20000000</v>
      </c>
      <c r="L47" s="118">
        <v>114</v>
      </c>
      <c r="M47" s="135" t="s">
        <v>138</v>
      </c>
      <c r="N47" s="134" t="s">
        <v>185</v>
      </c>
      <c r="O47" s="118" t="s">
        <v>139</v>
      </c>
      <c r="P47" s="165">
        <v>7658902143</v>
      </c>
      <c r="S47" s="137"/>
      <c r="T47" s="137"/>
      <c r="U47" s="138"/>
    </row>
    <row r="48" spans="2:21">
      <c r="B48" s="128">
        <v>1984991</v>
      </c>
      <c r="C48" s="128" t="s">
        <v>44</v>
      </c>
      <c r="D48" s="128" t="s">
        <v>107</v>
      </c>
      <c r="E48" s="129">
        <v>48000</v>
      </c>
      <c r="F48" s="128" t="s">
        <v>25</v>
      </c>
      <c r="H48" s="132" t="s">
        <v>93</v>
      </c>
      <c r="I48" s="132" t="s">
        <v>91</v>
      </c>
      <c r="J48" s="133">
        <v>1000000</v>
      </c>
      <c r="L48" s="118">
        <v>115</v>
      </c>
      <c r="M48" s="135" t="s">
        <v>150</v>
      </c>
      <c r="N48" s="134" t="s">
        <v>186</v>
      </c>
      <c r="O48" s="118" t="s">
        <v>151</v>
      </c>
      <c r="P48" s="165">
        <v>9845623107</v>
      </c>
      <c r="S48" s="137"/>
      <c r="T48" s="137"/>
      <c r="U48" s="138"/>
    </row>
    <row r="49" spans="2:23">
      <c r="B49" s="128">
        <v>1984992</v>
      </c>
      <c r="C49" s="128" t="s">
        <v>110</v>
      </c>
      <c r="D49" s="128" t="s">
        <v>112</v>
      </c>
      <c r="E49" s="129">
        <v>1298600</v>
      </c>
      <c r="F49" s="128" t="s">
        <v>25</v>
      </c>
      <c r="H49" s="132" t="s">
        <v>46</v>
      </c>
      <c r="I49" s="132" t="s">
        <v>55</v>
      </c>
      <c r="J49" s="133">
        <v>5000000</v>
      </c>
      <c r="L49" s="89">
        <v>116</v>
      </c>
      <c r="M49" s="91" t="s">
        <v>156</v>
      </c>
      <c r="N49" s="90" t="s">
        <v>187</v>
      </c>
      <c r="O49" s="89" t="s">
        <v>157</v>
      </c>
      <c r="P49" s="165">
        <v>7265048193</v>
      </c>
      <c r="S49" s="137"/>
      <c r="T49" s="137"/>
      <c r="U49" s="138"/>
    </row>
    <row r="50" spans="2:23">
      <c r="B50" s="128">
        <v>1984993</v>
      </c>
      <c r="C50" s="128" t="s">
        <v>117</v>
      </c>
      <c r="D50" s="128" t="s">
        <v>119</v>
      </c>
      <c r="E50" s="129">
        <v>984700</v>
      </c>
      <c r="F50" s="128" t="s">
        <v>25</v>
      </c>
      <c r="H50" s="132" t="s">
        <v>46</v>
      </c>
      <c r="I50" s="132" t="s">
        <v>99</v>
      </c>
      <c r="J50" s="133">
        <v>1500000</v>
      </c>
      <c r="L50" s="118">
        <v>117</v>
      </c>
      <c r="M50" s="135" t="s">
        <v>167</v>
      </c>
      <c r="N50" s="134" t="s">
        <v>188</v>
      </c>
      <c r="O50" s="118" t="s">
        <v>168</v>
      </c>
      <c r="P50" s="165">
        <v>5729368014</v>
      </c>
      <c r="S50" s="137"/>
      <c r="T50" s="137"/>
      <c r="U50" s="138"/>
    </row>
    <row r="51" spans="2:23">
      <c r="B51" s="128">
        <v>1984994</v>
      </c>
      <c r="C51" s="128" t="s">
        <v>35</v>
      </c>
      <c r="D51" s="128" t="s">
        <v>124</v>
      </c>
      <c r="E51" s="129">
        <v>528900</v>
      </c>
      <c r="F51" s="128" t="s">
        <v>25</v>
      </c>
      <c r="H51" s="132" t="s">
        <v>103</v>
      </c>
      <c r="I51" s="132" t="s">
        <v>62</v>
      </c>
      <c r="J51" s="133">
        <v>320000</v>
      </c>
      <c r="P51"/>
      <c r="R51"/>
      <c r="S51"/>
      <c r="U51" s="137"/>
      <c r="V51" s="137"/>
      <c r="W51" s="138"/>
    </row>
    <row r="52" spans="2:23">
      <c r="B52" s="128">
        <v>1984995</v>
      </c>
      <c r="C52" s="128" t="s">
        <v>62</v>
      </c>
      <c r="D52" s="128" t="s">
        <v>129</v>
      </c>
      <c r="E52" s="129">
        <v>98900</v>
      </c>
      <c r="F52" s="128" t="s">
        <v>25</v>
      </c>
      <c r="H52" s="132" t="s">
        <v>107</v>
      </c>
      <c r="I52" s="132" t="s">
        <v>44</v>
      </c>
      <c r="J52" s="133">
        <v>120000</v>
      </c>
      <c r="P52"/>
      <c r="R52"/>
      <c r="S52"/>
      <c r="U52" s="137"/>
      <c r="V52" s="137"/>
      <c r="W52" s="138"/>
    </row>
    <row r="53" spans="2:23" ht="14.25" customHeight="1">
      <c r="B53" s="128">
        <v>1984995</v>
      </c>
      <c r="C53" s="128" t="s">
        <v>91</v>
      </c>
      <c r="D53" s="128" t="s">
        <v>133</v>
      </c>
      <c r="E53" s="129">
        <v>137600</v>
      </c>
      <c r="F53" s="128" t="s">
        <v>25</v>
      </c>
      <c r="H53" s="132" t="s">
        <v>112</v>
      </c>
      <c r="I53" s="132" t="s">
        <v>110</v>
      </c>
      <c r="J53" s="133">
        <v>3020000</v>
      </c>
      <c r="L53"/>
      <c r="M53"/>
      <c r="O53" s="137"/>
      <c r="P53" s="137"/>
      <c r="Q53" s="138"/>
    </row>
    <row r="54" spans="2:23" ht="14.25" customHeight="1">
      <c r="B54" s="128">
        <v>1984996</v>
      </c>
      <c r="C54" s="128" t="s">
        <v>55</v>
      </c>
      <c r="D54" s="128" t="s">
        <v>136</v>
      </c>
      <c r="E54" s="129">
        <v>1818900</v>
      </c>
      <c r="F54" s="128" t="s">
        <v>25</v>
      </c>
      <c r="H54" s="132" t="s">
        <v>119</v>
      </c>
      <c r="I54" s="132" t="s">
        <v>117</v>
      </c>
      <c r="J54" s="133">
        <v>2290000</v>
      </c>
      <c r="P54"/>
      <c r="R54"/>
      <c r="S54"/>
      <c r="U54" s="137"/>
      <c r="V54" s="137"/>
      <c r="W54" s="138"/>
    </row>
    <row r="55" spans="2:23" ht="14.25" customHeight="1">
      <c r="B55" s="128">
        <v>1984997</v>
      </c>
      <c r="C55" s="128" t="s">
        <v>84</v>
      </c>
      <c r="D55" s="128" t="s">
        <v>142</v>
      </c>
      <c r="E55" s="129">
        <v>10560000</v>
      </c>
      <c r="F55" s="128" t="s">
        <v>25</v>
      </c>
      <c r="H55" s="132" t="s">
        <v>124</v>
      </c>
      <c r="I55" s="132" t="s">
        <v>35</v>
      </c>
      <c r="J55" s="133">
        <v>1230000</v>
      </c>
      <c r="P55"/>
      <c r="R55"/>
      <c r="S55"/>
      <c r="U55" s="137"/>
      <c r="V55" s="137"/>
      <c r="W55" s="138"/>
    </row>
    <row r="56" spans="2:23">
      <c r="B56" s="128">
        <v>1984998</v>
      </c>
      <c r="C56" s="128" t="s">
        <v>18</v>
      </c>
      <c r="D56" s="128" t="s">
        <v>147</v>
      </c>
      <c r="E56" s="129">
        <v>0</v>
      </c>
      <c r="F56" s="128" t="s">
        <v>50</v>
      </c>
      <c r="H56" s="132" t="s">
        <v>129</v>
      </c>
      <c r="I56" s="132" t="s">
        <v>62</v>
      </c>
      <c r="J56" s="133">
        <v>230000</v>
      </c>
      <c r="P56"/>
      <c r="R56"/>
      <c r="S56"/>
      <c r="U56" s="137"/>
      <c r="V56" s="137"/>
      <c r="W56" s="138"/>
    </row>
    <row r="57" spans="2:23" ht="14.25" customHeight="1">
      <c r="B57" s="128">
        <v>1984999</v>
      </c>
      <c r="C57" s="128" t="s">
        <v>117</v>
      </c>
      <c r="D57" s="128" t="s">
        <v>152</v>
      </c>
      <c r="E57" s="129">
        <v>0</v>
      </c>
      <c r="F57" s="128" t="s">
        <v>50</v>
      </c>
      <c r="H57" s="132" t="s">
        <v>133</v>
      </c>
      <c r="I57" s="132" t="s">
        <v>91</v>
      </c>
      <c r="J57" s="133">
        <v>320000</v>
      </c>
      <c r="P57"/>
      <c r="R57"/>
      <c r="S57"/>
      <c r="U57" s="137"/>
      <c r="V57" s="137"/>
      <c r="W57" s="138"/>
    </row>
    <row r="58" spans="2:23" ht="14.25" customHeight="1">
      <c r="B58" s="128">
        <v>1984999</v>
      </c>
      <c r="C58" s="128" t="s">
        <v>35</v>
      </c>
      <c r="D58" s="128" t="s">
        <v>152</v>
      </c>
      <c r="E58" s="129">
        <v>111870</v>
      </c>
      <c r="F58" s="128" t="s">
        <v>25</v>
      </c>
      <c r="H58" s="132" t="s">
        <v>136</v>
      </c>
      <c r="I58" s="132" t="s">
        <v>55</v>
      </c>
      <c r="J58" s="133">
        <v>4230000</v>
      </c>
      <c r="P58"/>
      <c r="R58"/>
      <c r="S58"/>
      <c r="U58" s="137"/>
      <c r="V58" s="137"/>
      <c r="W58" s="138"/>
    </row>
    <row r="59" spans="2:23" ht="14.25" customHeight="1">
      <c r="B59" s="128">
        <v>1985000</v>
      </c>
      <c r="C59" s="128" t="s">
        <v>55</v>
      </c>
      <c r="D59" s="128" t="s">
        <v>158</v>
      </c>
      <c r="E59" s="129">
        <v>3542264</v>
      </c>
      <c r="F59" s="128" t="s">
        <v>25</v>
      </c>
      <c r="H59" s="132" t="s">
        <v>142</v>
      </c>
      <c r="I59" s="132" t="s">
        <v>84</v>
      </c>
      <c r="J59" s="133">
        <v>32000000</v>
      </c>
      <c r="P59"/>
      <c r="R59"/>
      <c r="S59"/>
      <c r="U59" s="137"/>
      <c r="V59" s="137"/>
      <c r="W59" s="138"/>
    </row>
    <row r="60" spans="2:23">
      <c r="B60" s="128">
        <v>1985000</v>
      </c>
      <c r="C60" s="128" t="s">
        <v>44</v>
      </c>
      <c r="D60" s="128" t="s">
        <v>162</v>
      </c>
      <c r="E60" s="129">
        <v>44000</v>
      </c>
      <c r="F60" s="128" t="s">
        <v>25</v>
      </c>
      <c r="H60" s="132" t="s">
        <v>147</v>
      </c>
      <c r="I60" s="132" t="s">
        <v>18</v>
      </c>
      <c r="J60" s="133">
        <v>323000</v>
      </c>
      <c r="U60" s="137"/>
      <c r="V60" s="137"/>
      <c r="W60" s="138"/>
    </row>
    <row r="61" spans="2:23">
      <c r="B61" s="128">
        <v>1985001</v>
      </c>
      <c r="C61" s="128" t="s">
        <v>26</v>
      </c>
      <c r="D61" s="128" t="s">
        <v>165</v>
      </c>
      <c r="E61" s="129">
        <v>1328800</v>
      </c>
      <c r="F61" s="128" t="s">
        <v>25</v>
      </c>
      <c r="H61" s="132" t="s">
        <v>152</v>
      </c>
      <c r="I61" s="132" t="s">
        <v>117</v>
      </c>
      <c r="J61" s="133">
        <v>200000</v>
      </c>
      <c r="U61" s="137"/>
      <c r="V61" s="137"/>
      <c r="W61" s="138"/>
    </row>
    <row r="62" spans="2:23">
      <c r="B62" s="128">
        <v>1985002</v>
      </c>
      <c r="C62" s="128" t="s">
        <v>62</v>
      </c>
      <c r="D62" s="128" t="s">
        <v>169</v>
      </c>
      <c r="E62" s="129">
        <v>0</v>
      </c>
      <c r="F62" s="128" t="s">
        <v>50</v>
      </c>
      <c r="H62" s="132" t="s">
        <v>152</v>
      </c>
      <c r="I62" s="132" t="s">
        <v>35</v>
      </c>
      <c r="J62" s="133">
        <v>339000</v>
      </c>
      <c r="U62" s="137"/>
      <c r="V62" s="137"/>
      <c r="W62" s="138"/>
    </row>
    <row r="63" spans="2:23">
      <c r="B63" s="128">
        <v>1985002</v>
      </c>
      <c r="C63" s="128" t="s">
        <v>44</v>
      </c>
      <c r="D63" s="128" t="s">
        <v>51</v>
      </c>
      <c r="E63" s="129">
        <v>0</v>
      </c>
      <c r="F63" s="128" t="s">
        <v>50</v>
      </c>
      <c r="H63" s="132" t="s">
        <v>158</v>
      </c>
      <c r="I63" s="132" t="s">
        <v>55</v>
      </c>
      <c r="J63" s="133">
        <v>8050600</v>
      </c>
      <c r="U63" s="137"/>
      <c r="V63" s="137"/>
      <c r="W63" s="138"/>
    </row>
    <row r="64" spans="2:23">
      <c r="B64" s="128">
        <v>1985003</v>
      </c>
      <c r="C64" s="128" t="s">
        <v>110</v>
      </c>
      <c r="D64" s="128" t="s">
        <v>172</v>
      </c>
      <c r="E64" s="129">
        <v>1185110</v>
      </c>
      <c r="F64" s="128" t="s">
        <v>25</v>
      </c>
      <c r="H64" s="132" t="s">
        <v>162</v>
      </c>
      <c r="I64" s="132" t="s">
        <v>44</v>
      </c>
      <c r="J64" s="133">
        <v>100000</v>
      </c>
      <c r="U64" s="137"/>
      <c r="V64" s="137"/>
      <c r="W64" s="138"/>
    </row>
    <row r="65" spans="8:23">
      <c r="H65" s="132" t="s">
        <v>165</v>
      </c>
      <c r="I65" s="132" t="s">
        <v>26</v>
      </c>
      <c r="J65" s="133">
        <v>3020000</v>
      </c>
      <c r="U65" s="137"/>
      <c r="V65" s="137"/>
      <c r="W65" s="138"/>
    </row>
    <row r="66" spans="8:23">
      <c r="H66" s="132" t="s">
        <v>169</v>
      </c>
      <c r="I66" s="132" t="s">
        <v>62</v>
      </c>
      <c r="J66" s="133">
        <v>650000</v>
      </c>
      <c r="U66" s="137"/>
      <c r="V66" s="137"/>
      <c r="W66" s="138"/>
    </row>
    <row r="67" spans="8:23">
      <c r="H67" s="132" t="s">
        <v>51</v>
      </c>
      <c r="I67" s="132" t="s">
        <v>44</v>
      </c>
      <c r="J67" s="133">
        <v>220000</v>
      </c>
      <c r="U67" s="137"/>
      <c r="V67" s="137"/>
      <c r="W67" s="138"/>
    </row>
    <row r="68" spans="8:23">
      <c r="H68" s="132" t="s">
        <v>172</v>
      </c>
      <c r="I68" s="132" t="s">
        <v>110</v>
      </c>
      <c r="J68" s="133">
        <v>3203000</v>
      </c>
      <c r="U68" s="137"/>
      <c r="V68" s="137"/>
      <c r="W68" s="138"/>
    </row>
    <row r="69" spans="8:23">
      <c r="U69" s="137"/>
      <c r="V69" s="137"/>
      <c r="W69" s="138"/>
    </row>
  </sheetData>
  <mergeCells count="8">
    <mergeCell ref="B30:F30"/>
    <mergeCell ref="H34:J34"/>
    <mergeCell ref="B3:D3"/>
    <mergeCell ref="H2:J2"/>
    <mergeCell ref="L2:M2"/>
    <mergeCell ref="L17:M17"/>
    <mergeCell ref="S35:U35"/>
    <mergeCell ref="L34:P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629C-6978-4AFA-B2DE-6291BCC5111C}">
  <dimension ref="B2:V67"/>
  <sheetViews>
    <sheetView zoomScale="58" workbookViewId="0"/>
  </sheetViews>
  <sheetFormatPr defaultRowHeight="14.25"/>
  <cols>
    <col min="2" max="2" width="16" bestFit="1" customWidth="1"/>
    <col min="3" max="3" width="10.28515625" bestFit="1" customWidth="1"/>
    <col min="4" max="4" width="16.28515625" bestFit="1" customWidth="1"/>
    <col min="5" max="5" width="16" bestFit="1" customWidth="1"/>
    <col min="6" max="6" width="27.85546875" bestFit="1" customWidth="1"/>
    <col min="7" max="7" width="21.85546875" bestFit="1" customWidth="1"/>
    <col min="8" max="8" width="12.28515625" bestFit="1" customWidth="1"/>
    <col min="9" max="11" width="12.28515625" customWidth="1"/>
    <col min="12" max="12" width="34.42578125" bestFit="1" customWidth="1"/>
    <col min="13" max="13" width="13.28515625" bestFit="1" customWidth="1"/>
    <col min="14" max="14" width="27.7109375" bestFit="1" customWidth="1"/>
    <col min="15" max="15" width="12.85546875" bestFit="1" customWidth="1"/>
    <col min="16" max="16" width="30.7109375" bestFit="1" customWidth="1"/>
    <col min="17" max="17" width="15.85546875" bestFit="1" customWidth="1"/>
    <col min="18" max="18" width="18.28515625" bestFit="1" customWidth="1"/>
    <col min="19" max="19" width="17.140625" bestFit="1" customWidth="1"/>
    <col min="20" max="20" width="17.42578125" bestFit="1" customWidth="1"/>
    <col min="21" max="21" width="17.140625" bestFit="1" customWidth="1"/>
    <col min="22" max="22" width="17.28515625" bestFit="1" customWidth="1"/>
  </cols>
  <sheetData>
    <row r="2" spans="2:22" ht="15.4">
      <c r="B2" s="51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22" ht="15.4"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174</v>
      </c>
      <c r="H3" s="170" t="s">
        <v>208</v>
      </c>
      <c r="I3" s="170" t="s">
        <v>209</v>
      </c>
      <c r="J3" s="170" t="s">
        <v>210</v>
      </c>
      <c r="K3" s="170" t="s">
        <v>211</v>
      </c>
      <c r="L3" s="170" t="s">
        <v>212</v>
      </c>
      <c r="M3" s="53" t="s">
        <v>6</v>
      </c>
      <c r="N3" s="53" t="s">
        <v>7</v>
      </c>
      <c r="O3" s="53" t="s">
        <v>8</v>
      </c>
      <c r="P3" s="53" t="s">
        <v>9</v>
      </c>
      <c r="Q3" s="53" t="s">
        <v>10</v>
      </c>
      <c r="R3" s="53" t="s">
        <v>11</v>
      </c>
      <c r="S3" s="53" t="s">
        <v>12</v>
      </c>
      <c r="T3" s="53" t="s">
        <v>13</v>
      </c>
      <c r="U3" s="53" t="s">
        <v>14</v>
      </c>
      <c r="V3" s="53" t="s">
        <v>15</v>
      </c>
    </row>
    <row r="4" spans="2:22" ht="15.4">
      <c r="B4" s="330">
        <v>1984981</v>
      </c>
      <c r="C4" s="330">
        <v>101</v>
      </c>
      <c r="D4" s="330" t="s">
        <v>16</v>
      </c>
      <c r="E4" s="331" t="s">
        <v>175</v>
      </c>
      <c r="F4" s="330" t="s">
        <v>17</v>
      </c>
      <c r="G4" s="332">
        <v>1062539478</v>
      </c>
      <c r="H4" s="337" t="s">
        <v>213</v>
      </c>
      <c r="I4" s="338"/>
      <c r="J4" s="173"/>
      <c r="K4" s="173"/>
      <c r="L4" s="341" t="s">
        <v>214</v>
      </c>
      <c r="M4" s="18" t="s">
        <v>18</v>
      </c>
      <c r="N4" s="18" t="s">
        <v>19</v>
      </c>
      <c r="O4" s="18" t="s">
        <v>20</v>
      </c>
      <c r="P4" s="55" t="s">
        <v>21</v>
      </c>
      <c r="Q4" s="18" t="s">
        <v>22</v>
      </c>
      <c r="R4" s="56">
        <v>44973</v>
      </c>
      <c r="S4" s="57" t="s">
        <v>23</v>
      </c>
      <c r="T4" s="342">
        <v>44960.520833333336</v>
      </c>
      <c r="U4" s="59" t="s">
        <v>24</v>
      </c>
      <c r="V4" s="324" t="s">
        <v>25</v>
      </c>
    </row>
    <row r="5" spans="2:22" ht="15.4">
      <c r="B5" s="330"/>
      <c r="C5" s="330"/>
      <c r="D5" s="330"/>
      <c r="E5" s="330"/>
      <c r="F5" s="330"/>
      <c r="G5" s="332"/>
      <c r="H5" s="337"/>
      <c r="I5" s="339"/>
      <c r="J5" s="173"/>
      <c r="K5" s="173"/>
      <c r="L5" s="341"/>
      <c r="M5" s="18" t="s">
        <v>26</v>
      </c>
      <c r="N5" s="18" t="s">
        <v>27</v>
      </c>
      <c r="O5" s="18" t="s">
        <v>28</v>
      </c>
      <c r="P5" s="18" t="s">
        <v>29</v>
      </c>
      <c r="Q5" s="18" t="s">
        <v>30</v>
      </c>
      <c r="R5" s="56">
        <v>44977</v>
      </c>
      <c r="S5" s="57" t="s">
        <v>31</v>
      </c>
      <c r="T5" s="343"/>
      <c r="U5" s="59" t="s">
        <v>32</v>
      </c>
      <c r="V5" s="325"/>
    </row>
    <row r="6" spans="2:22" ht="15.4">
      <c r="B6" s="18">
        <v>1984982</v>
      </c>
      <c r="C6" s="330"/>
      <c r="D6" s="330"/>
      <c r="E6" s="331"/>
      <c r="F6" s="330"/>
      <c r="G6" s="332"/>
      <c r="H6" s="337"/>
      <c r="I6" s="340"/>
      <c r="J6" s="173"/>
      <c r="K6" s="173"/>
      <c r="L6" s="341"/>
      <c r="M6" s="18" t="s">
        <v>35</v>
      </c>
      <c r="N6" s="18" t="s">
        <v>36</v>
      </c>
      <c r="O6" s="18" t="s">
        <v>37</v>
      </c>
      <c r="P6" s="18" t="s">
        <v>38</v>
      </c>
      <c r="Q6" s="18" t="s">
        <v>39</v>
      </c>
      <c r="R6" s="56" t="s">
        <v>40</v>
      </c>
      <c r="S6" s="57">
        <v>1000000</v>
      </c>
      <c r="T6" s="18" t="s">
        <v>41</v>
      </c>
      <c r="U6" s="59">
        <f>30%*S6</f>
        <v>300000</v>
      </c>
      <c r="V6" s="326"/>
    </row>
    <row r="7" spans="2:22" ht="15.4">
      <c r="B7" s="327">
        <v>1984983</v>
      </c>
      <c r="C7" s="327">
        <v>102</v>
      </c>
      <c r="D7" s="328" t="s">
        <v>42</v>
      </c>
      <c r="E7" s="329" t="s">
        <v>176</v>
      </c>
      <c r="F7" s="327" t="s">
        <v>43</v>
      </c>
      <c r="G7" s="328">
        <v>5487102936</v>
      </c>
      <c r="H7" s="333" t="s">
        <v>215</v>
      </c>
      <c r="I7" s="174"/>
      <c r="J7" s="174"/>
      <c r="K7" s="174"/>
      <c r="L7" s="334" t="s">
        <v>216</v>
      </c>
      <c r="M7" s="29" t="s">
        <v>44</v>
      </c>
      <c r="N7" s="29" t="s">
        <v>45</v>
      </c>
      <c r="O7" s="335" t="s">
        <v>46</v>
      </c>
      <c r="P7" s="335" t="s">
        <v>47</v>
      </c>
      <c r="Q7" s="29" t="s">
        <v>48</v>
      </c>
      <c r="R7" s="62">
        <v>44985</v>
      </c>
      <c r="S7" s="63">
        <v>70000</v>
      </c>
      <c r="T7" s="335" t="s">
        <v>49</v>
      </c>
      <c r="U7" s="64">
        <v>0</v>
      </c>
      <c r="V7" s="29" t="s">
        <v>50</v>
      </c>
    </row>
    <row r="8" spans="2:22" ht="15.4">
      <c r="B8" s="327"/>
      <c r="C8" s="327"/>
      <c r="D8" s="328"/>
      <c r="E8" s="327"/>
      <c r="F8" s="327"/>
      <c r="G8" s="328"/>
      <c r="H8" s="333"/>
      <c r="I8" s="174"/>
      <c r="J8" s="174"/>
      <c r="K8" s="174"/>
      <c r="L8" s="334"/>
      <c r="M8" s="29" t="s">
        <v>44</v>
      </c>
      <c r="N8" s="29" t="s">
        <v>45</v>
      </c>
      <c r="O8" s="336"/>
      <c r="P8" s="336"/>
      <c r="Q8" s="29" t="s">
        <v>51</v>
      </c>
      <c r="R8" s="62" t="s">
        <v>52</v>
      </c>
      <c r="S8" s="63">
        <v>55000</v>
      </c>
      <c r="T8" s="336"/>
      <c r="U8" s="64">
        <f>30%*S8</f>
        <v>16500</v>
      </c>
      <c r="V8" s="29" t="s">
        <v>25</v>
      </c>
    </row>
    <row r="9" spans="2:22" ht="15.4">
      <c r="B9" s="65">
        <v>1984984</v>
      </c>
      <c r="C9" s="346">
        <v>103</v>
      </c>
      <c r="D9" s="348" t="s">
        <v>53</v>
      </c>
      <c r="E9" s="349" t="s">
        <v>177</v>
      </c>
      <c r="F9" s="346" t="s">
        <v>54</v>
      </c>
      <c r="G9" s="348">
        <v>3216549870</v>
      </c>
      <c r="H9" s="350" t="s">
        <v>217</v>
      </c>
      <c r="I9" s="178"/>
      <c r="J9" s="178"/>
      <c r="K9" s="178"/>
      <c r="L9" s="345" t="s">
        <v>218</v>
      </c>
      <c r="M9" s="65" t="s">
        <v>55</v>
      </c>
      <c r="N9" s="65" t="s">
        <v>56</v>
      </c>
      <c r="O9" s="65" t="s">
        <v>20</v>
      </c>
      <c r="P9" s="65" t="s">
        <v>21</v>
      </c>
      <c r="Q9" s="65" t="s">
        <v>57</v>
      </c>
      <c r="R9" s="68" t="s">
        <v>58</v>
      </c>
      <c r="S9" s="69">
        <v>7300000</v>
      </c>
      <c r="T9" s="65" t="s">
        <v>59</v>
      </c>
      <c r="U9" s="70">
        <f>31%*S9</f>
        <v>2263000</v>
      </c>
      <c r="V9" s="65" t="s">
        <v>25</v>
      </c>
    </row>
    <row r="10" spans="2:22" ht="15.4">
      <c r="B10" s="65">
        <v>1984985</v>
      </c>
      <c r="C10" s="346"/>
      <c r="D10" s="348"/>
      <c r="E10" s="349"/>
      <c r="F10" s="346"/>
      <c r="G10" s="348"/>
      <c r="H10" s="350"/>
      <c r="I10" s="178"/>
      <c r="J10" s="178"/>
      <c r="K10" s="178"/>
      <c r="L10" s="345"/>
      <c r="M10" s="65" t="s">
        <v>62</v>
      </c>
      <c r="N10" s="65" t="s">
        <v>63</v>
      </c>
      <c r="O10" s="65" t="s">
        <v>64</v>
      </c>
      <c r="P10" s="65" t="s">
        <v>65</v>
      </c>
      <c r="Q10" s="65" t="s">
        <v>55</v>
      </c>
      <c r="R10" s="68" t="s">
        <v>66</v>
      </c>
      <c r="S10" s="69">
        <v>432500</v>
      </c>
      <c r="T10" s="65" t="s">
        <v>67</v>
      </c>
      <c r="U10" s="70">
        <v>0</v>
      </c>
      <c r="V10" s="65" t="s">
        <v>50</v>
      </c>
    </row>
    <row r="11" spans="2:22" ht="15.4">
      <c r="B11" s="346">
        <v>1984986</v>
      </c>
      <c r="C11" s="346"/>
      <c r="D11" s="348"/>
      <c r="E11" s="349"/>
      <c r="F11" s="346"/>
      <c r="G11" s="348"/>
      <c r="H11" s="350"/>
      <c r="I11" s="178"/>
      <c r="J11" s="178"/>
      <c r="K11" s="178"/>
      <c r="L11" s="345"/>
      <c r="M11" s="65" t="s">
        <v>18</v>
      </c>
      <c r="N11" s="65" t="s">
        <v>19</v>
      </c>
      <c r="O11" s="346" t="s">
        <v>70</v>
      </c>
      <c r="P11" s="346" t="s">
        <v>71</v>
      </c>
      <c r="Q11" s="346" t="s">
        <v>72</v>
      </c>
      <c r="R11" s="347">
        <v>44961</v>
      </c>
      <c r="S11" s="69">
        <v>234000</v>
      </c>
      <c r="T11" s="344">
        <v>45048.708333333336</v>
      </c>
      <c r="U11" s="70">
        <f t="shared" ref="U11:U14" si="0">31%*S11</f>
        <v>72540</v>
      </c>
      <c r="V11" s="65" t="s">
        <v>25</v>
      </c>
    </row>
    <row r="12" spans="2:22" ht="15.4">
      <c r="B12" s="346"/>
      <c r="C12" s="346"/>
      <c r="D12" s="348"/>
      <c r="E12" s="346"/>
      <c r="F12" s="346"/>
      <c r="G12" s="348"/>
      <c r="H12" s="350"/>
      <c r="I12" s="178"/>
      <c r="J12" s="178"/>
      <c r="K12" s="178"/>
      <c r="L12" s="345"/>
      <c r="M12" s="65" t="s">
        <v>44</v>
      </c>
      <c r="N12" s="65" t="s">
        <v>45</v>
      </c>
      <c r="O12" s="346"/>
      <c r="P12" s="346"/>
      <c r="Q12" s="346"/>
      <c r="R12" s="347"/>
      <c r="S12" s="69">
        <v>100000</v>
      </c>
      <c r="T12" s="344"/>
      <c r="U12" s="70">
        <v>0</v>
      </c>
      <c r="V12" s="65" t="s">
        <v>50</v>
      </c>
    </row>
    <row r="13" spans="2:22" ht="15.4">
      <c r="B13" s="330">
        <v>1984987</v>
      </c>
      <c r="C13" s="330">
        <v>106</v>
      </c>
      <c r="D13" s="332" t="s">
        <v>76</v>
      </c>
      <c r="E13" s="331" t="s">
        <v>178</v>
      </c>
      <c r="F13" s="330" t="s">
        <v>77</v>
      </c>
      <c r="G13" s="332">
        <v>4657890321</v>
      </c>
      <c r="H13" s="337" t="s">
        <v>219</v>
      </c>
      <c r="I13" s="173"/>
      <c r="J13" s="173"/>
      <c r="K13" s="173"/>
      <c r="L13" s="341" t="s">
        <v>220</v>
      </c>
      <c r="M13" s="18" t="s">
        <v>35</v>
      </c>
      <c r="N13" s="18" t="s">
        <v>36</v>
      </c>
      <c r="O13" s="324" t="s">
        <v>78</v>
      </c>
      <c r="P13" s="330" t="s">
        <v>79</v>
      </c>
      <c r="Q13" s="330" t="s">
        <v>80</v>
      </c>
      <c r="R13" s="353">
        <v>44959</v>
      </c>
      <c r="S13" s="57">
        <v>500000</v>
      </c>
      <c r="T13" s="354">
        <v>44988.416666666664</v>
      </c>
      <c r="U13" s="59">
        <f t="shared" si="0"/>
        <v>155000</v>
      </c>
      <c r="V13" s="324" t="s">
        <v>25</v>
      </c>
    </row>
    <row r="14" spans="2:22" ht="15.4">
      <c r="B14" s="330"/>
      <c r="C14" s="330"/>
      <c r="D14" s="332"/>
      <c r="E14" s="330"/>
      <c r="F14" s="330"/>
      <c r="G14" s="332"/>
      <c r="H14" s="337"/>
      <c r="I14" s="173"/>
      <c r="J14" s="173"/>
      <c r="K14" s="173"/>
      <c r="L14" s="341"/>
      <c r="M14" s="18" t="s">
        <v>44</v>
      </c>
      <c r="N14" s="18" t="s">
        <v>45</v>
      </c>
      <c r="O14" s="326"/>
      <c r="P14" s="330"/>
      <c r="Q14" s="330"/>
      <c r="R14" s="353"/>
      <c r="S14" s="57">
        <v>300000</v>
      </c>
      <c r="T14" s="354"/>
      <c r="U14" s="59">
        <f t="shared" si="0"/>
        <v>93000</v>
      </c>
      <c r="V14" s="326"/>
    </row>
    <row r="15" spans="2:22" ht="15.4">
      <c r="B15" s="29">
        <v>1984988</v>
      </c>
      <c r="C15" s="29">
        <v>107</v>
      </c>
      <c r="D15" s="60" t="s">
        <v>82</v>
      </c>
      <c r="E15" s="61" t="s">
        <v>179</v>
      </c>
      <c r="F15" s="29" t="s">
        <v>83</v>
      </c>
      <c r="G15" s="60">
        <v>2389041567</v>
      </c>
      <c r="H15" s="174" t="s">
        <v>221</v>
      </c>
      <c r="I15" s="174"/>
      <c r="J15" s="174"/>
      <c r="K15" s="174"/>
      <c r="L15" s="174" t="s">
        <v>222</v>
      </c>
      <c r="M15" s="29" t="s">
        <v>84</v>
      </c>
      <c r="N15" s="29" t="s">
        <v>85</v>
      </c>
      <c r="O15" s="29" t="s">
        <v>86</v>
      </c>
      <c r="P15" s="29" t="s">
        <v>87</v>
      </c>
      <c r="Q15" s="29" t="s">
        <v>88</v>
      </c>
      <c r="R15" s="72">
        <v>44961</v>
      </c>
      <c r="S15" s="63">
        <v>20000000</v>
      </c>
      <c r="T15" s="176">
        <v>45142.125</v>
      </c>
      <c r="U15" s="64">
        <f>41% *S15</f>
        <v>8199999.9999999991</v>
      </c>
      <c r="V15" s="29" t="s">
        <v>25</v>
      </c>
    </row>
    <row r="16" spans="2:22" ht="15.4">
      <c r="B16" s="18">
        <v>1984989</v>
      </c>
      <c r="C16" s="18">
        <v>108</v>
      </c>
      <c r="D16" s="71" t="s">
        <v>89</v>
      </c>
      <c r="E16" s="54" t="s">
        <v>180</v>
      </c>
      <c r="F16" s="18" t="s">
        <v>90</v>
      </c>
      <c r="G16" s="71">
        <v>6741298305</v>
      </c>
      <c r="H16" s="173" t="s">
        <v>223</v>
      </c>
      <c r="I16" s="173"/>
      <c r="J16" s="173"/>
      <c r="K16" s="173"/>
      <c r="L16" s="173" t="s">
        <v>224</v>
      </c>
      <c r="M16" s="18" t="s">
        <v>91</v>
      </c>
      <c r="N16" s="18" t="s">
        <v>92</v>
      </c>
      <c r="O16" s="18" t="s">
        <v>28</v>
      </c>
      <c r="P16" s="18" t="s">
        <v>29</v>
      </c>
      <c r="Q16" s="18" t="s">
        <v>93</v>
      </c>
      <c r="R16" s="56">
        <v>45264</v>
      </c>
      <c r="S16" s="57">
        <v>1000000</v>
      </c>
      <c r="T16" s="175">
        <v>45028.523611111108</v>
      </c>
      <c r="U16" s="59">
        <v>0</v>
      </c>
      <c r="V16" s="18" t="s">
        <v>50</v>
      </c>
    </row>
    <row r="17" spans="2:22" ht="15.4">
      <c r="B17" s="355">
        <v>1984990</v>
      </c>
      <c r="C17" s="355">
        <v>109</v>
      </c>
      <c r="D17" s="351" t="s">
        <v>94</v>
      </c>
      <c r="E17" s="356" t="s">
        <v>181</v>
      </c>
      <c r="F17" s="355" t="s">
        <v>95</v>
      </c>
      <c r="G17" s="351">
        <v>5426701983</v>
      </c>
      <c r="H17" s="352" t="s">
        <v>225</v>
      </c>
      <c r="I17" s="179"/>
      <c r="J17" s="179"/>
      <c r="K17" s="179"/>
      <c r="L17" s="352" t="s">
        <v>226</v>
      </c>
      <c r="M17" s="38" t="s">
        <v>55</v>
      </c>
      <c r="N17" s="38" t="s">
        <v>56</v>
      </c>
      <c r="O17" s="355" t="s">
        <v>96</v>
      </c>
      <c r="P17" s="355" t="s">
        <v>97</v>
      </c>
      <c r="Q17" s="355" t="s">
        <v>46</v>
      </c>
      <c r="R17" s="357">
        <v>44988</v>
      </c>
      <c r="S17" s="76">
        <v>5000000</v>
      </c>
      <c r="T17" s="355" t="s">
        <v>98</v>
      </c>
      <c r="U17" s="77">
        <f t="shared" ref="U17:U18" si="1">41% *S17</f>
        <v>2049999.9999999998</v>
      </c>
      <c r="V17" s="358" t="s">
        <v>25</v>
      </c>
    </row>
    <row r="18" spans="2:22" ht="15.4">
      <c r="B18" s="355"/>
      <c r="C18" s="355"/>
      <c r="D18" s="351"/>
      <c r="E18" s="355"/>
      <c r="F18" s="355"/>
      <c r="G18" s="351"/>
      <c r="H18" s="352"/>
      <c r="I18" s="179"/>
      <c r="J18" s="179"/>
      <c r="K18" s="179"/>
      <c r="L18" s="352"/>
      <c r="M18" s="38" t="s">
        <v>99</v>
      </c>
      <c r="N18" s="38" t="s">
        <v>100</v>
      </c>
      <c r="O18" s="355"/>
      <c r="P18" s="355"/>
      <c r="Q18" s="355"/>
      <c r="R18" s="357"/>
      <c r="S18" s="76">
        <v>1500000</v>
      </c>
      <c r="T18" s="355"/>
      <c r="U18" s="77">
        <f t="shared" si="1"/>
        <v>615000</v>
      </c>
      <c r="V18" s="359"/>
    </row>
    <row r="19" spans="2:22" ht="15.4">
      <c r="B19" s="330">
        <v>1984991</v>
      </c>
      <c r="C19" s="330">
        <v>110</v>
      </c>
      <c r="D19" s="332" t="s">
        <v>101</v>
      </c>
      <c r="E19" s="331" t="s">
        <v>182</v>
      </c>
      <c r="F19" s="330" t="s">
        <v>102</v>
      </c>
      <c r="G19" s="332">
        <v>6890142573</v>
      </c>
      <c r="H19" s="337" t="s">
        <v>227</v>
      </c>
      <c r="I19" s="173"/>
      <c r="J19" s="173"/>
      <c r="K19" s="173"/>
      <c r="L19" s="337" t="s">
        <v>228</v>
      </c>
      <c r="M19" s="18" t="s">
        <v>62</v>
      </c>
      <c r="N19" s="18" t="s">
        <v>63</v>
      </c>
      <c r="O19" s="18" t="s">
        <v>37</v>
      </c>
      <c r="P19" s="18" t="s">
        <v>38</v>
      </c>
      <c r="Q19" s="18" t="s">
        <v>103</v>
      </c>
      <c r="R19" s="56">
        <v>45028</v>
      </c>
      <c r="S19" s="57">
        <v>320000</v>
      </c>
      <c r="T19" s="18" t="s">
        <v>104</v>
      </c>
      <c r="U19" s="59">
        <f t="shared" ref="U19:U20" si="2">40% *S19</f>
        <v>128000</v>
      </c>
      <c r="V19" s="324" t="s">
        <v>25</v>
      </c>
    </row>
    <row r="20" spans="2:22" ht="15.4">
      <c r="B20" s="330"/>
      <c r="C20" s="330"/>
      <c r="D20" s="332"/>
      <c r="E20" s="330"/>
      <c r="F20" s="330"/>
      <c r="G20" s="332"/>
      <c r="H20" s="337"/>
      <c r="I20" s="173"/>
      <c r="J20" s="173"/>
      <c r="K20" s="173"/>
      <c r="L20" s="337"/>
      <c r="M20" s="18" t="s">
        <v>44</v>
      </c>
      <c r="N20" s="18" t="s">
        <v>45</v>
      </c>
      <c r="O20" s="18" t="s">
        <v>105</v>
      </c>
      <c r="P20" s="18" t="s">
        <v>106</v>
      </c>
      <c r="Q20" s="18" t="s">
        <v>107</v>
      </c>
      <c r="R20" s="56">
        <v>45017</v>
      </c>
      <c r="S20" s="57">
        <v>120000</v>
      </c>
      <c r="T20" s="78">
        <v>45203.811805555553</v>
      </c>
      <c r="U20" s="59">
        <f t="shared" si="2"/>
        <v>48000</v>
      </c>
      <c r="V20" s="326"/>
    </row>
    <row r="21" spans="2:22" ht="15.4">
      <c r="B21" s="29">
        <v>1984992</v>
      </c>
      <c r="C21" s="327">
        <v>111</v>
      </c>
      <c r="D21" s="328" t="s">
        <v>108</v>
      </c>
      <c r="E21" s="329" t="s">
        <v>183</v>
      </c>
      <c r="F21" s="327" t="s">
        <v>109</v>
      </c>
      <c r="G21" s="328">
        <v>4738251690</v>
      </c>
      <c r="H21" s="333" t="s">
        <v>229</v>
      </c>
      <c r="I21" s="174"/>
      <c r="J21" s="174"/>
      <c r="K21" s="174"/>
      <c r="L21" s="333" t="s">
        <v>230</v>
      </c>
      <c r="M21" s="29" t="s">
        <v>110</v>
      </c>
      <c r="N21" s="29" t="s">
        <v>111</v>
      </c>
      <c r="O21" s="29" t="s">
        <v>20</v>
      </c>
      <c r="P21" s="29" t="s">
        <v>21</v>
      </c>
      <c r="Q21" s="29" t="s">
        <v>112</v>
      </c>
      <c r="R21" s="62" t="s">
        <v>113</v>
      </c>
      <c r="S21" s="63">
        <v>3020000</v>
      </c>
      <c r="T21" s="29" t="s">
        <v>114</v>
      </c>
      <c r="U21" s="63">
        <f>43%*S21</f>
        <v>1298600</v>
      </c>
      <c r="V21" s="335" t="s">
        <v>25</v>
      </c>
    </row>
    <row r="22" spans="2:22" ht="15.4">
      <c r="B22" s="29">
        <v>1984993</v>
      </c>
      <c r="C22" s="327"/>
      <c r="D22" s="328"/>
      <c r="E22" s="329"/>
      <c r="F22" s="327"/>
      <c r="G22" s="328"/>
      <c r="H22" s="333"/>
      <c r="I22" s="174"/>
      <c r="J22" s="174"/>
      <c r="K22" s="174"/>
      <c r="L22" s="333"/>
      <c r="M22" s="29" t="s">
        <v>117</v>
      </c>
      <c r="N22" s="29" t="s">
        <v>118</v>
      </c>
      <c r="O22" s="29" t="s">
        <v>70</v>
      </c>
      <c r="P22" s="29" t="s">
        <v>71</v>
      </c>
      <c r="Q22" s="29" t="s">
        <v>119</v>
      </c>
      <c r="R22" s="62" t="s">
        <v>120</v>
      </c>
      <c r="S22" s="63">
        <v>2290000</v>
      </c>
      <c r="T22" s="29" t="s">
        <v>121</v>
      </c>
      <c r="U22" s="63">
        <f t="shared" ref="U22:U26" si="3">43%*S22</f>
        <v>984700</v>
      </c>
      <c r="V22" s="365"/>
    </row>
    <row r="23" spans="2:22" ht="15.4">
      <c r="B23" s="29">
        <v>1984994</v>
      </c>
      <c r="C23" s="327"/>
      <c r="D23" s="328"/>
      <c r="E23" s="329"/>
      <c r="F23" s="327"/>
      <c r="G23" s="328"/>
      <c r="H23" s="333"/>
      <c r="I23" s="174"/>
      <c r="J23" s="174"/>
      <c r="K23" s="174"/>
      <c r="L23" s="333"/>
      <c r="M23" s="29" t="s">
        <v>35</v>
      </c>
      <c r="N23" s="29" t="s">
        <v>36</v>
      </c>
      <c r="O23" s="29" t="s">
        <v>78</v>
      </c>
      <c r="P23" s="29" t="s">
        <v>79</v>
      </c>
      <c r="Q23" s="29" t="s">
        <v>124</v>
      </c>
      <c r="R23" s="62" t="s">
        <v>125</v>
      </c>
      <c r="S23" s="63">
        <v>1230000</v>
      </c>
      <c r="T23" s="29" t="s">
        <v>126</v>
      </c>
      <c r="U23" s="63">
        <f t="shared" si="3"/>
        <v>528900</v>
      </c>
      <c r="V23" s="336"/>
    </row>
    <row r="24" spans="2:22" ht="15.4">
      <c r="B24" s="366">
        <v>1984995</v>
      </c>
      <c r="C24" s="366">
        <v>112</v>
      </c>
      <c r="D24" s="367" t="s">
        <v>127</v>
      </c>
      <c r="E24" s="368" t="s">
        <v>184</v>
      </c>
      <c r="F24" s="366" t="s">
        <v>128</v>
      </c>
      <c r="G24" s="367">
        <v>5973618204</v>
      </c>
      <c r="H24" s="360" t="s">
        <v>231</v>
      </c>
      <c r="I24" s="180"/>
      <c r="J24" s="180"/>
      <c r="K24" s="180"/>
      <c r="L24" s="360" t="s">
        <v>232</v>
      </c>
      <c r="M24" s="45" t="s">
        <v>62</v>
      </c>
      <c r="N24" s="45" t="s">
        <v>63</v>
      </c>
      <c r="O24" s="45" t="s">
        <v>86</v>
      </c>
      <c r="P24" s="45" t="s">
        <v>87</v>
      </c>
      <c r="Q24" s="45" t="s">
        <v>129</v>
      </c>
      <c r="R24" s="361" t="s">
        <v>130</v>
      </c>
      <c r="S24" s="82">
        <v>230000</v>
      </c>
      <c r="T24" s="363" t="s">
        <v>131</v>
      </c>
      <c r="U24" s="82">
        <f t="shared" si="3"/>
        <v>98900</v>
      </c>
      <c r="V24" s="363" t="s">
        <v>25</v>
      </c>
    </row>
    <row r="25" spans="2:22" ht="15.4">
      <c r="B25" s="366"/>
      <c r="C25" s="366"/>
      <c r="D25" s="367"/>
      <c r="E25" s="366"/>
      <c r="F25" s="366"/>
      <c r="G25" s="367"/>
      <c r="H25" s="360"/>
      <c r="I25" s="180"/>
      <c r="J25" s="180"/>
      <c r="K25" s="180"/>
      <c r="L25" s="360"/>
      <c r="M25" s="45" t="s">
        <v>91</v>
      </c>
      <c r="N25" s="45" t="s">
        <v>92</v>
      </c>
      <c r="O25" s="45" t="s">
        <v>20</v>
      </c>
      <c r="P25" s="45" t="s">
        <v>21</v>
      </c>
      <c r="Q25" s="45" t="s">
        <v>133</v>
      </c>
      <c r="R25" s="362"/>
      <c r="S25" s="82">
        <v>320000</v>
      </c>
      <c r="T25" s="364"/>
      <c r="U25" s="82">
        <f t="shared" si="3"/>
        <v>137600</v>
      </c>
      <c r="V25" s="364"/>
    </row>
    <row r="26" spans="2:22" ht="15.4">
      <c r="B26" s="29">
        <v>1984996</v>
      </c>
      <c r="C26" s="29">
        <v>113</v>
      </c>
      <c r="D26" s="60" t="s">
        <v>134</v>
      </c>
      <c r="E26" s="61" t="s">
        <v>183</v>
      </c>
      <c r="F26" s="29" t="s">
        <v>135</v>
      </c>
      <c r="G26" s="60">
        <v>1245897063</v>
      </c>
      <c r="H26" s="174" t="s">
        <v>233</v>
      </c>
      <c r="I26" s="174"/>
      <c r="J26" s="174"/>
      <c r="K26" s="174"/>
      <c r="L26" s="174" t="s">
        <v>234</v>
      </c>
      <c r="M26" s="29" t="s">
        <v>55</v>
      </c>
      <c r="N26" s="29" t="s">
        <v>56</v>
      </c>
      <c r="O26" s="29" t="s">
        <v>37</v>
      </c>
      <c r="P26" s="29" t="s">
        <v>38</v>
      </c>
      <c r="Q26" s="29" t="s">
        <v>136</v>
      </c>
      <c r="R26" s="62">
        <v>45056</v>
      </c>
      <c r="S26" s="63">
        <v>4230000</v>
      </c>
      <c r="T26" s="29" t="s">
        <v>137</v>
      </c>
      <c r="U26" s="63">
        <f t="shared" si="3"/>
        <v>1818900</v>
      </c>
      <c r="V26" s="29" t="s">
        <v>25</v>
      </c>
    </row>
    <row r="27" spans="2:22" ht="15.4">
      <c r="B27" s="18">
        <v>1984997</v>
      </c>
      <c r="C27" s="330">
        <v>114</v>
      </c>
      <c r="D27" s="332" t="s">
        <v>138</v>
      </c>
      <c r="E27" s="331" t="s">
        <v>185</v>
      </c>
      <c r="F27" s="330" t="s">
        <v>139</v>
      </c>
      <c r="G27" s="332">
        <v>7658902143</v>
      </c>
      <c r="H27" s="337" t="s">
        <v>235</v>
      </c>
      <c r="I27" s="173"/>
      <c r="J27" s="173"/>
      <c r="K27" s="173"/>
      <c r="L27" s="337" t="s">
        <v>236</v>
      </c>
      <c r="M27" s="18" t="s">
        <v>84</v>
      </c>
      <c r="N27" s="18" t="s">
        <v>85</v>
      </c>
      <c r="O27" s="18" t="s">
        <v>140</v>
      </c>
      <c r="P27" s="18" t="s">
        <v>141</v>
      </c>
      <c r="Q27" s="18" t="s">
        <v>142</v>
      </c>
      <c r="R27" s="56" t="s">
        <v>143</v>
      </c>
      <c r="S27" s="57">
        <v>32000000</v>
      </c>
      <c r="T27" s="18" t="s">
        <v>144</v>
      </c>
      <c r="U27" s="57">
        <f>33%*S27</f>
        <v>10560000</v>
      </c>
      <c r="V27" s="18" t="s">
        <v>25</v>
      </c>
    </row>
    <row r="28" spans="2:22" ht="15.4">
      <c r="B28" s="18">
        <v>1984998</v>
      </c>
      <c r="C28" s="330"/>
      <c r="D28" s="332"/>
      <c r="E28" s="331"/>
      <c r="F28" s="330"/>
      <c r="G28" s="332"/>
      <c r="H28" s="337"/>
      <c r="I28" s="173"/>
      <c r="J28" s="173"/>
      <c r="K28" s="173"/>
      <c r="L28" s="337"/>
      <c r="M28" s="18" t="s">
        <v>18</v>
      </c>
      <c r="N28" s="18" t="s">
        <v>19</v>
      </c>
      <c r="O28" s="18" t="s">
        <v>28</v>
      </c>
      <c r="P28" s="18" t="s">
        <v>29</v>
      </c>
      <c r="Q28" s="18" t="s">
        <v>147</v>
      </c>
      <c r="R28" s="56" t="s">
        <v>148</v>
      </c>
      <c r="S28" s="57">
        <v>323000</v>
      </c>
      <c r="T28" s="18" t="s">
        <v>149</v>
      </c>
      <c r="U28" s="57">
        <v>0</v>
      </c>
      <c r="V28" s="18" t="s">
        <v>50</v>
      </c>
    </row>
    <row r="29" spans="2:22" ht="15.4">
      <c r="B29" s="355">
        <v>1984999</v>
      </c>
      <c r="C29" s="355">
        <v>115</v>
      </c>
      <c r="D29" s="351" t="s">
        <v>150</v>
      </c>
      <c r="E29" s="356" t="s">
        <v>186</v>
      </c>
      <c r="F29" s="355" t="s">
        <v>151</v>
      </c>
      <c r="G29" s="351">
        <v>9845623107</v>
      </c>
      <c r="H29" s="352" t="s">
        <v>237</v>
      </c>
      <c r="I29" s="179"/>
      <c r="J29" s="179"/>
      <c r="K29" s="179"/>
      <c r="L29" s="352" t="s">
        <v>238</v>
      </c>
      <c r="M29" s="38" t="s">
        <v>117</v>
      </c>
      <c r="N29" s="38" t="s">
        <v>118</v>
      </c>
      <c r="O29" s="358" t="s">
        <v>28</v>
      </c>
      <c r="P29" s="358" t="s">
        <v>29</v>
      </c>
      <c r="Q29" s="358" t="s">
        <v>152</v>
      </c>
      <c r="R29" s="371" t="s">
        <v>153</v>
      </c>
      <c r="S29" s="76">
        <v>200000</v>
      </c>
      <c r="T29" s="358" t="s">
        <v>154</v>
      </c>
      <c r="U29" s="76">
        <v>0</v>
      </c>
      <c r="V29" s="38" t="s">
        <v>50</v>
      </c>
    </row>
    <row r="30" spans="2:22" ht="15.4">
      <c r="B30" s="355"/>
      <c r="C30" s="355"/>
      <c r="D30" s="351"/>
      <c r="E30" s="355"/>
      <c r="F30" s="355"/>
      <c r="G30" s="351"/>
      <c r="H30" s="352"/>
      <c r="I30" s="179"/>
      <c r="J30" s="179"/>
      <c r="K30" s="179"/>
      <c r="L30" s="352"/>
      <c r="M30" s="38" t="s">
        <v>35</v>
      </c>
      <c r="N30" s="38" t="s">
        <v>36</v>
      </c>
      <c r="O30" s="359"/>
      <c r="P30" s="359"/>
      <c r="Q30" s="359"/>
      <c r="R30" s="372"/>
      <c r="S30" s="76">
        <v>339000</v>
      </c>
      <c r="T30" s="359"/>
      <c r="U30" s="76">
        <f t="shared" ref="U30" si="4">33%*S30</f>
        <v>111870</v>
      </c>
      <c r="V30" s="38" t="s">
        <v>25</v>
      </c>
    </row>
    <row r="31" spans="2:22" ht="15.4">
      <c r="B31" s="330">
        <v>1985000</v>
      </c>
      <c r="C31" s="330">
        <v>116</v>
      </c>
      <c r="D31" s="332" t="s">
        <v>156</v>
      </c>
      <c r="E31" s="331" t="s">
        <v>187</v>
      </c>
      <c r="F31" s="330" t="s">
        <v>157</v>
      </c>
      <c r="G31" s="332">
        <v>7265048193</v>
      </c>
      <c r="H31" s="337" t="s">
        <v>239</v>
      </c>
      <c r="I31" s="173"/>
      <c r="J31" s="173"/>
      <c r="K31" s="173"/>
      <c r="L31" s="337" t="s">
        <v>240</v>
      </c>
      <c r="M31" s="18" t="s">
        <v>55</v>
      </c>
      <c r="N31" s="18" t="s">
        <v>56</v>
      </c>
      <c r="O31" s="18" t="s">
        <v>37</v>
      </c>
      <c r="P31" s="18" t="s">
        <v>38</v>
      </c>
      <c r="Q31" s="18" t="s">
        <v>158</v>
      </c>
      <c r="R31" s="369" t="s">
        <v>148</v>
      </c>
      <c r="S31" s="57">
        <v>8050600</v>
      </c>
      <c r="T31" s="324" t="s">
        <v>159</v>
      </c>
      <c r="U31" s="57">
        <f>44% * S31</f>
        <v>3542264</v>
      </c>
      <c r="V31" s="324" t="s">
        <v>25</v>
      </c>
    </row>
    <row r="32" spans="2:22" ht="15.4">
      <c r="B32" s="330"/>
      <c r="C32" s="330"/>
      <c r="D32" s="332"/>
      <c r="E32" s="331"/>
      <c r="F32" s="330"/>
      <c r="G32" s="332"/>
      <c r="H32" s="337"/>
      <c r="I32" s="173"/>
      <c r="J32" s="173"/>
      <c r="K32" s="173"/>
      <c r="L32" s="337"/>
      <c r="M32" s="18" t="s">
        <v>44</v>
      </c>
      <c r="N32" s="18" t="s">
        <v>45</v>
      </c>
      <c r="O32" s="18" t="s">
        <v>160</v>
      </c>
      <c r="P32" s="18" t="s">
        <v>161</v>
      </c>
      <c r="Q32" s="18" t="s">
        <v>162</v>
      </c>
      <c r="R32" s="370"/>
      <c r="S32" s="57">
        <v>100000</v>
      </c>
      <c r="T32" s="326"/>
      <c r="U32" s="57">
        <f t="shared" ref="U32:U33" si="5">44% * S32</f>
        <v>44000</v>
      </c>
      <c r="V32" s="325"/>
    </row>
    <row r="33" spans="2:22" ht="15.4">
      <c r="B33" s="18">
        <v>1985001</v>
      </c>
      <c r="C33" s="330"/>
      <c r="D33" s="332"/>
      <c r="E33" s="331"/>
      <c r="F33" s="330"/>
      <c r="G33" s="332"/>
      <c r="H33" s="337"/>
      <c r="I33" s="173"/>
      <c r="J33" s="173"/>
      <c r="K33" s="173"/>
      <c r="L33" s="337"/>
      <c r="M33" s="18" t="s">
        <v>26</v>
      </c>
      <c r="N33" s="18" t="s">
        <v>27</v>
      </c>
      <c r="O33" s="18" t="s">
        <v>64</v>
      </c>
      <c r="P33" s="18" t="s">
        <v>65</v>
      </c>
      <c r="Q33" s="18" t="s">
        <v>165</v>
      </c>
      <c r="R33" s="83" t="s">
        <v>166</v>
      </c>
      <c r="S33" s="57">
        <v>3020000</v>
      </c>
      <c r="T33" s="175">
        <v>44991.720138888886</v>
      </c>
      <c r="U33" s="57">
        <f t="shared" si="5"/>
        <v>1328800</v>
      </c>
      <c r="V33" s="326"/>
    </row>
    <row r="34" spans="2:22" ht="15.4">
      <c r="B34" s="327">
        <v>1985002</v>
      </c>
      <c r="C34" s="327">
        <v>117</v>
      </c>
      <c r="D34" s="328" t="s">
        <v>167</v>
      </c>
      <c r="E34" s="329" t="s">
        <v>188</v>
      </c>
      <c r="F34" s="327" t="s">
        <v>168</v>
      </c>
      <c r="G34" s="328">
        <v>5729368014</v>
      </c>
      <c r="H34" s="333" t="s">
        <v>241</v>
      </c>
      <c r="I34" s="174"/>
      <c r="J34" s="174"/>
      <c r="K34" s="174"/>
      <c r="L34" s="333" t="s">
        <v>242</v>
      </c>
      <c r="M34" s="29" t="s">
        <v>62</v>
      </c>
      <c r="N34" s="29" t="s">
        <v>63</v>
      </c>
      <c r="O34" s="29" t="s">
        <v>86</v>
      </c>
      <c r="P34" s="29" t="s">
        <v>87</v>
      </c>
      <c r="Q34" s="29" t="s">
        <v>169</v>
      </c>
      <c r="R34" s="373">
        <v>45078</v>
      </c>
      <c r="S34" s="63">
        <v>650000</v>
      </c>
      <c r="T34" s="375">
        <v>45083.779166666667</v>
      </c>
      <c r="U34" s="63">
        <v>0</v>
      </c>
      <c r="V34" s="335" t="s">
        <v>50</v>
      </c>
    </row>
    <row r="35" spans="2:22" ht="15.4">
      <c r="B35" s="327"/>
      <c r="C35" s="327"/>
      <c r="D35" s="328"/>
      <c r="E35" s="327"/>
      <c r="F35" s="327"/>
      <c r="G35" s="328"/>
      <c r="H35" s="333"/>
      <c r="I35" s="174"/>
      <c r="J35" s="174"/>
      <c r="K35" s="174"/>
      <c r="L35" s="333"/>
      <c r="M35" s="29" t="s">
        <v>44</v>
      </c>
      <c r="N35" s="29" t="s">
        <v>45</v>
      </c>
      <c r="O35" s="29" t="s">
        <v>46</v>
      </c>
      <c r="P35" s="29" t="s">
        <v>47</v>
      </c>
      <c r="Q35" s="29" t="s">
        <v>51</v>
      </c>
      <c r="R35" s="374"/>
      <c r="S35" s="63">
        <v>220000</v>
      </c>
      <c r="T35" s="376"/>
      <c r="U35" s="63">
        <v>0</v>
      </c>
      <c r="V35" s="336"/>
    </row>
    <row r="36" spans="2:22" ht="15.4">
      <c r="B36" s="29">
        <v>1985003</v>
      </c>
      <c r="C36" s="327"/>
      <c r="D36" s="328"/>
      <c r="E36" s="329"/>
      <c r="F36" s="327"/>
      <c r="G36" s="328"/>
      <c r="H36" s="333"/>
      <c r="I36" s="174"/>
      <c r="J36" s="174"/>
      <c r="K36" s="174"/>
      <c r="L36" s="333"/>
      <c r="M36" s="29" t="s">
        <v>110</v>
      </c>
      <c r="N36" s="29" t="s">
        <v>111</v>
      </c>
      <c r="O36" s="29" t="s">
        <v>20</v>
      </c>
      <c r="P36" s="29" t="s">
        <v>21</v>
      </c>
      <c r="Q36" s="29" t="s">
        <v>172</v>
      </c>
      <c r="R36" s="84">
        <v>45144</v>
      </c>
      <c r="S36" s="63">
        <v>3203000</v>
      </c>
      <c r="T36" s="29" t="s">
        <v>173</v>
      </c>
      <c r="U36" s="63">
        <f t="shared" ref="U36" si="6">37% *S36</f>
        <v>1185110</v>
      </c>
      <c r="V36" s="29" t="s">
        <v>25</v>
      </c>
    </row>
    <row r="38" spans="2:22">
      <c r="B38" t="s">
        <v>189</v>
      </c>
    </row>
    <row r="41" spans="2:22">
      <c r="B41" s="2"/>
      <c r="C41" s="1"/>
    </row>
    <row r="42" spans="2:22">
      <c r="C42" s="1"/>
      <c r="E42" s="2"/>
    </row>
    <row r="43" spans="2:22">
      <c r="B43" s="2"/>
      <c r="C43" s="1"/>
    </row>
    <row r="44" spans="2:22">
      <c r="C44" s="1"/>
      <c r="E44" s="2"/>
    </row>
    <row r="45" spans="2:22">
      <c r="B45" s="2"/>
      <c r="C45" s="1"/>
      <c r="E45" s="2"/>
    </row>
    <row r="46" spans="2:22">
      <c r="E46" s="2"/>
    </row>
    <row r="47" spans="2:22">
      <c r="B47" s="2"/>
      <c r="E47" s="2"/>
    </row>
    <row r="48" spans="2:22">
      <c r="E48" s="2"/>
    </row>
    <row r="49" spans="2:5">
      <c r="B49" s="2"/>
      <c r="E49" s="2"/>
    </row>
    <row r="50" spans="2:5">
      <c r="E50" s="2"/>
    </row>
    <row r="51" spans="2:5">
      <c r="B51" s="2"/>
      <c r="E51" s="2"/>
    </row>
    <row r="52" spans="2:5">
      <c r="E52" s="2"/>
    </row>
    <row r="53" spans="2:5">
      <c r="B53" s="2"/>
      <c r="E53" s="2"/>
    </row>
    <row r="63" spans="2:5">
      <c r="B63" s="2"/>
    </row>
    <row r="64" spans="2:5">
      <c r="B64" s="2"/>
    </row>
    <row r="65" spans="2:2">
      <c r="B65" s="2"/>
    </row>
    <row r="66" spans="2:2">
      <c r="B66" s="2"/>
    </row>
    <row r="67" spans="2:2">
      <c r="B67" s="2"/>
    </row>
  </sheetData>
  <mergeCells count="133">
    <mergeCell ref="H34:H36"/>
    <mergeCell ref="L34:L36"/>
    <mergeCell ref="R34:R35"/>
    <mergeCell ref="T34:T35"/>
    <mergeCell ref="V34:V35"/>
    <mergeCell ref="B34:B35"/>
    <mergeCell ref="C34:C36"/>
    <mergeCell ref="D34:D36"/>
    <mergeCell ref="E34:E36"/>
    <mergeCell ref="F34:F36"/>
    <mergeCell ref="G34:G36"/>
    <mergeCell ref="H31:H33"/>
    <mergeCell ref="L31:L33"/>
    <mergeCell ref="R31:R32"/>
    <mergeCell ref="T31:T32"/>
    <mergeCell ref="V31:V33"/>
    <mergeCell ref="O29:O30"/>
    <mergeCell ref="P29:P30"/>
    <mergeCell ref="Q29:Q30"/>
    <mergeCell ref="R29:R30"/>
    <mergeCell ref="T29:T30"/>
    <mergeCell ref="H27:H28"/>
    <mergeCell ref="L27:L28"/>
    <mergeCell ref="B29:B30"/>
    <mergeCell ref="C29:C30"/>
    <mergeCell ref="D29:D30"/>
    <mergeCell ref="E29:E30"/>
    <mergeCell ref="F29:F30"/>
    <mergeCell ref="G29:G30"/>
    <mergeCell ref="H29:H30"/>
    <mergeCell ref="L29:L30"/>
    <mergeCell ref="C27:C28"/>
    <mergeCell ref="D27:D28"/>
    <mergeCell ref="E27:E28"/>
    <mergeCell ref="F27:F28"/>
    <mergeCell ref="G27:G28"/>
    <mergeCell ref="B31:B32"/>
    <mergeCell ref="C31:C33"/>
    <mergeCell ref="D31:D33"/>
    <mergeCell ref="E31:E33"/>
    <mergeCell ref="F31:F33"/>
    <mergeCell ref="G31:G33"/>
    <mergeCell ref="B24:B25"/>
    <mergeCell ref="C24:C25"/>
    <mergeCell ref="D24:D25"/>
    <mergeCell ref="E24:E25"/>
    <mergeCell ref="F24:F25"/>
    <mergeCell ref="G24:G25"/>
    <mergeCell ref="H24:H25"/>
    <mergeCell ref="L24:L25"/>
    <mergeCell ref="R24:R25"/>
    <mergeCell ref="T24:T25"/>
    <mergeCell ref="V24:V25"/>
    <mergeCell ref="B19:B20"/>
    <mergeCell ref="C19:C20"/>
    <mergeCell ref="D19:D20"/>
    <mergeCell ref="E19:E20"/>
    <mergeCell ref="F19:F20"/>
    <mergeCell ref="G19:G20"/>
    <mergeCell ref="H19:H20"/>
    <mergeCell ref="L19:L20"/>
    <mergeCell ref="V19:V20"/>
    <mergeCell ref="C21:C23"/>
    <mergeCell ref="D21:D23"/>
    <mergeCell ref="E21:E23"/>
    <mergeCell ref="F21:F23"/>
    <mergeCell ref="G21:G23"/>
    <mergeCell ref="H21:H23"/>
    <mergeCell ref="L21:L23"/>
    <mergeCell ref="V21:V23"/>
    <mergeCell ref="G17:G18"/>
    <mergeCell ref="H17:H18"/>
    <mergeCell ref="R13:R14"/>
    <mergeCell ref="T13:T14"/>
    <mergeCell ref="V13:V14"/>
    <mergeCell ref="B17:B18"/>
    <mergeCell ref="C17:C18"/>
    <mergeCell ref="D17:D18"/>
    <mergeCell ref="E17:E18"/>
    <mergeCell ref="F17:F18"/>
    <mergeCell ref="R17:R18"/>
    <mergeCell ref="T17:T18"/>
    <mergeCell ref="V17:V18"/>
    <mergeCell ref="L17:L18"/>
    <mergeCell ref="O17:O18"/>
    <mergeCell ref="P17:P18"/>
    <mergeCell ref="Q17:Q18"/>
    <mergeCell ref="T11:T12"/>
    <mergeCell ref="B13:B14"/>
    <mergeCell ref="C13:C14"/>
    <mergeCell ref="D13:D14"/>
    <mergeCell ref="E13:E14"/>
    <mergeCell ref="F13:F14"/>
    <mergeCell ref="G13:G14"/>
    <mergeCell ref="H13:H14"/>
    <mergeCell ref="L13:L14"/>
    <mergeCell ref="O13:O14"/>
    <mergeCell ref="L9:L12"/>
    <mergeCell ref="B11:B12"/>
    <mergeCell ref="O11:O12"/>
    <mergeCell ref="P11:P12"/>
    <mergeCell ref="Q11:Q12"/>
    <mergeCell ref="R11:R12"/>
    <mergeCell ref="C9:C12"/>
    <mergeCell ref="D9:D12"/>
    <mergeCell ref="E9:E12"/>
    <mergeCell ref="F9:F12"/>
    <mergeCell ref="G9:G12"/>
    <mergeCell ref="H9:H12"/>
    <mergeCell ref="P13:P14"/>
    <mergeCell ref="Q13:Q14"/>
    <mergeCell ref="V4:V6"/>
    <mergeCell ref="B7:B8"/>
    <mergeCell ref="C7:C8"/>
    <mergeCell ref="D7:D8"/>
    <mergeCell ref="E7:E8"/>
    <mergeCell ref="F7:F8"/>
    <mergeCell ref="B4:B5"/>
    <mergeCell ref="C4:C6"/>
    <mergeCell ref="D4:D6"/>
    <mergeCell ref="E4:E6"/>
    <mergeCell ref="F4:F6"/>
    <mergeCell ref="G4:G6"/>
    <mergeCell ref="G7:G8"/>
    <mergeCell ref="H7:H8"/>
    <mergeCell ref="L7:L8"/>
    <mergeCell ref="O7:O8"/>
    <mergeCell ref="P7:P8"/>
    <mergeCell ref="T7:T8"/>
    <mergeCell ref="H4:H6"/>
    <mergeCell ref="I4:I6"/>
    <mergeCell ref="L4:L6"/>
    <mergeCell ref="T4:T5"/>
  </mergeCells>
  <phoneticPr fontId="1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8497-7FAD-4F1E-A25E-087831996B2E}">
  <dimension ref="B2:V38"/>
  <sheetViews>
    <sheetView topLeftCell="J1" zoomScale="58" workbookViewId="0">
      <selection activeCell="L38" sqref="L38"/>
    </sheetView>
  </sheetViews>
  <sheetFormatPr defaultColWidth="9.140625" defaultRowHeight="14.25"/>
  <cols>
    <col min="1" max="1" width="9.140625" style="1"/>
    <col min="2" max="2" width="16" style="1" bestFit="1" customWidth="1"/>
    <col min="3" max="3" width="10.28515625" style="1" bestFit="1" customWidth="1"/>
    <col min="4" max="4" width="16.28515625" style="1" bestFit="1" customWidth="1"/>
    <col min="5" max="5" width="16" style="1" bestFit="1" customWidth="1"/>
    <col min="6" max="6" width="27.85546875" style="1" bestFit="1" customWidth="1"/>
    <col min="7" max="7" width="21.85546875" style="1" bestFit="1" customWidth="1"/>
    <col min="8" max="8" width="12.28515625" style="1" bestFit="1" customWidth="1"/>
    <col min="9" max="9" width="11.140625" style="1" bestFit="1" customWidth="1"/>
    <col min="10" max="10" width="14.28515625" style="1" bestFit="1" customWidth="1"/>
    <col min="11" max="11" width="16.42578125" style="1" bestFit="1" customWidth="1"/>
    <col min="12" max="12" width="33.85546875" style="1" bestFit="1" customWidth="1"/>
    <col min="13" max="13" width="13.28515625" style="1" bestFit="1" customWidth="1"/>
    <col min="14" max="14" width="27.7109375" style="1" bestFit="1" customWidth="1"/>
    <col min="15" max="15" width="12.85546875" style="1" bestFit="1" customWidth="1"/>
    <col min="16" max="16" width="30.7109375" style="1" bestFit="1" customWidth="1"/>
    <col min="17" max="17" width="15.85546875" style="1" bestFit="1" customWidth="1"/>
    <col min="18" max="18" width="18.28515625" style="1" bestFit="1" customWidth="1"/>
    <col min="19" max="19" width="17.140625" style="1" bestFit="1" customWidth="1"/>
    <col min="20" max="20" width="17.42578125" style="1" bestFit="1" customWidth="1"/>
    <col min="21" max="21" width="17.140625" style="1" bestFit="1" customWidth="1"/>
    <col min="22" max="22" width="17.28515625" style="1" bestFit="1" customWidth="1"/>
    <col min="23" max="16384" width="9.140625" style="1"/>
  </cols>
  <sheetData>
    <row r="2" spans="2:22" ht="15.4">
      <c r="B2" s="136" t="s">
        <v>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91"/>
      <c r="U2" s="191"/>
      <c r="V2" s="191"/>
    </row>
    <row r="3" spans="2:22" ht="15"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174</v>
      </c>
      <c r="H3" s="53" t="s">
        <v>208</v>
      </c>
      <c r="I3" s="53" t="s">
        <v>209</v>
      </c>
      <c r="J3" s="53" t="s">
        <v>243</v>
      </c>
      <c r="K3" s="53" t="s">
        <v>210</v>
      </c>
      <c r="L3" s="53" t="s">
        <v>212</v>
      </c>
      <c r="M3" s="53" t="s">
        <v>6</v>
      </c>
      <c r="N3" s="53" t="s">
        <v>7</v>
      </c>
      <c r="O3" s="53" t="s">
        <v>8</v>
      </c>
      <c r="P3" s="53" t="s">
        <v>9</v>
      </c>
      <c r="Q3" s="53" t="s">
        <v>10</v>
      </c>
      <c r="R3" s="53" t="s">
        <v>11</v>
      </c>
      <c r="S3" s="53" t="s">
        <v>12</v>
      </c>
      <c r="T3" s="53" t="s">
        <v>13</v>
      </c>
      <c r="U3" s="53" t="s">
        <v>14</v>
      </c>
      <c r="V3" s="53" t="s">
        <v>15</v>
      </c>
    </row>
    <row r="4" spans="2:22" ht="15.4">
      <c r="B4" s="330">
        <v>1984981</v>
      </c>
      <c r="C4" s="330">
        <v>101</v>
      </c>
      <c r="D4" s="330" t="s">
        <v>16</v>
      </c>
      <c r="E4" s="331" t="s">
        <v>175</v>
      </c>
      <c r="F4" s="330" t="s">
        <v>17</v>
      </c>
      <c r="G4" s="332">
        <v>1062539478</v>
      </c>
      <c r="H4" s="382" t="s">
        <v>213</v>
      </c>
      <c r="I4" s="377" t="s">
        <v>244</v>
      </c>
      <c r="J4" s="377" t="s">
        <v>245</v>
      </c>
      <c r="K4" s="377" t="s">
        <v>246</v>
      </c>
      <c r="L4" s="382" t="s">
        <v>247</v>
      </c>
      <c r="M4" s="18" t="s">
        <v>18</v>
      </c>
      <c r="N4" s="18" t="s">
        <v>19</v>
      </c>
      <c r="O4" s="18" t="s">
        <v>20</v>
      </c>
      <c r="P4" s="55" t="s">
        <v>21</v>
      </c>
      <c r="Q4" s="18" t="s">
        <v>22</v>
      </c>
      <c r="R4" s="56">
        <v>44973</v>
      </c>
      <c r="S4" s="57" t="s">
        <v>23</v>
      </c>
      <c r="T4" s="342">
        <v>44960.520833333336</v>
      </c>
      <c r="U4" s="59" t="s">
        <v>24</v>
      </c>
      <c r="V4" s="324" t="s">
        <v>25</v>
      </c>
    </row>
    <row r="5" spans="2:22" ht="15.4">
      <c r="B5" s="330"/>
      <c r="C5" s="330"/>
      <c r="D5" s="330"/>
      <c r="E5" s="330"/>
      <c r="F5" s="330"/>
      <c r="G5" s="332"/>
      <c r="H5" s="382"/>
      <c r="I5" s="391"/>
      <c r="J5" s="391"/>
      <c r="K5" s="391"/>
      <c r="L5" s="330"/>
      <c r="M5" s="18" t="s">
        <v>26</v>
      </c>
      <c r="N5" s="18" t="s">
        <v>27</v>
      </c>
      <c r="O5" s="18" t="s">
        <v>28</v>
      </c>
      <c r="P5" s="18" t="s">
        <v>29</v>
      </c>
      <c r="Q5" s="18" t="s">
        <v>30</v>
      </c>
      <c r="R5" s="56">
        <v>44977</v>
      </c>
      <c r="S5" s="57" t="s">
        <v>31</v>
      </c>
      <c r="T5" s="343"/>
      <c r="U5" s="59" t="s">
        <v>32</v>
      </c>
      <c r="V5" s="325"/>
    </row>
    <row r="6" spans="2:22" ht="15.4">
      <c r="B6" s="18">
        <v>1984982</v>
      </c>
      <c r="C6" s="330"/>
      <c r="D6" s="330"/>
      <c r="E6" s="331"/>
      <c r="F6" s="330"/>
      <c r="G6" s="332"/>
      <c r="H6" s="382"/>
      <c r="I6" s="378"/>
      <c r="J6" s="378"/>
      <c r="K6" s="378"/>
      <c r="L6" s="330"/>
      <c r="M6" s="18" t="s">
        <v>35</v>
      </c>
      <c r="N6" s="18" t="s">
        <v>36</v>
      </c>
      <c r="O6" s="18" t="s">
        <v>37</v>
      </c>
      <c r="P6" s="18" t="s">
        <v>38</v>
      </c>
      <c r="Q6" s="18" t="s">
        <v>39</v>
      </c>
      <c r="R6" s="56" t="s">
        <v>40</v>
      </c>
      <c r="S6" s="57">
        <v>1000000</v>
      </c>
      <c r="T6" s="18" t="s">
        <v>41</v>
      </c>
      <c r="U6" s="59">
        <f>30%*S6</f>
        <v>300000</v>
      </c>
      <c r="V6" s="326"/>
    </row>
    <row r="7" spans="2:22" ht="15.4">
      <c r="B7" s="327">
        <v>1984983</v>
      </c>
      <c r="C7" s="327">
        <v>102</v>
      </c>
      <c r="D7" s="328" t="s">
        <v>42</v>
      </c>
      <c r="E7" s="329" t="s">
        <v>176</v>
      </c>
      <c r="F7" s="327" t="s">
        <v>43</v>
      </c>
      <c r="G7" s="328">
        <v>5487102936</v>
      </c>
      <c r="H7" s="384" t="s">
        <v>215</v>
      </c>
      <c r="I7" s="389" t="s">
        <v>244</v>
      </c>
      <c r="J7" s="389" t="s">
        <v>248</v>
      </c>
      <c r="K7" s="389" t="s">
        <v>249</v>
      </c>
      <c r="L7" s="327" t="s">
        <v>250</v>
      </c>
      <c r="M7" s="29" t="s">
        <v>44</v>
      </c>
      <c r="N7" s="29" t="s">
        <v>45</v>
      </c>
      <c r="O7" s="335" t="s">
        <v>46</v>
      </c>
      <c r="P7" s="335" t="s">
        <v>47</v>
      </c>
      <c r="Q7" s="29" t="s">
        <v>48</v>
      </c>
      <c r="R7" s="62">
        <v>44985</v>
      </c>
      <c r="S7" s="63">
        <v>70000</v>
      </c>
      <c r="T7" s="335" t="s">
        <v>49</v>
      </c>
      <c r="U7" s="64">
        <v>0</v>
      </c>
      <c r="V7" s="29" t="s">
        <v>50</v>
      </c>
    </row>
    <row r="8" spans="2:22" ht="15.4">
      <c r="B8" s="327"/>
      <c r="C8" s="327"/>
      <c r="D8" s="328"/>
      <c r="E8" s="327"/>
      <c r="F8" s="327"/>
      <c r="G8" s="328"/>
      <c r="H8" s="384"/>
      <c r="I8" s="390"/>
      <c r="J8" s="390"/>
      <c r="K8" s="390"/>
      <c r="L8" s="327"/>
      <c r="M8" s="29" t="s">
        <v>44</v>
      </c>
      <c r="N8" s="29" t="s">
        <v>45</v>
      </c>
      <c r="O8" s="336"/>
      <c r="P8" s="336"/>
      <c r="Q8" s="29" t="s">
        <v>51</v>
      </c>
      <c r="R8" s="62" t="s">
        <v>52</v>
      </c>
      <c r="S8" s="63">
        <v>55000</v>
      </c>
      <c r="T8" s="336"/>
      <c r="U8" s="64">
        <f>30%*S8</f>
        <v>16500</v>
      </c>
      <c r="V8" s="29" t="s">
        <v>25</v>
      </c>
    </row>
    <row r="9" spans="2:22" ht="15.4">
      <c r="B9" s="65">
        <v>1984984</v>
      </c>
      <c r="C9" s="346">
        <v>103</v>
      </c>
      <c r="D9" s="348" t="s">
        <v>53</v>
      </c>
      <c r="E9" s="349" t="s">
        <v>177</v>
      </c>
      <c r="F9" s="346" t="s">
        <v>54</v>
      </c>
      <c r="G9" s="348">
        <v>3216549870</v>
      </c>
      <c r="H9" s="386" t="s">
        <v>217</v>
      </c>
      <c r="I9" s="393" t="s">
        <v>244</v>
      </c>
      <c r="J9" s="393" t="s">
        <v>248</v>
      </c>
      <c r="K9" s="393" t="s">
        <v>251</v>
      </c>
      <c r="L9" s="386" t="s">
        <v>252</v>
      </c>
      <c r="M9" s="65" t="s">
        <v>55</v>
      </c>
      <c r="N9" s="65" t="s">
        <v>56</v>
      </c>
      <c r="O9" s="65" t="s">
        <v>20</v>
      </c>
      <c r="P9" s="65" t="s">
        <v>21</v>
      </c>
      <c r="Q9" s="65" t="s">
        <v>57</v>
      </c>
      <c r="R9" s="68" t="s">
        <v>58</v>
      </c>
      <c r="S9" s="69">
        <v>7300000</v>
      </c>
      <c r="T9" s="65" t="s">
        <v>59</v>
      </c>
      <c r="U9" s="70">
        <f>31%*S9</f>
        <v>2263000</v>
      </c>
      <c r="V9" s="65" t="s">
        <v>25</v>
      </c>
    </row>
    <row r="10" spans="2:22" ht="15.4">
      <c r="B10" s="65">
        <v>1984985</v>
      </c>
      <c r="C10" s="346"/>
      <c r="D10" s="348"/>
      <c r="E10" s="349"/>
      <c r="F10" s="346"/>
      <c r="G10" s="348"/>
      <c r="H10" s="386"/>
      <c r="I10" s="394"/>
      <c r="J10" s="394"/>
      <c r="K10" s="394"/>
      <c r="L10" s="346"/>
      <c r="M10" s="65" t="s">
        <v>62</v>
      </c>
      <c r="N10" s="65" t="s">
        <v>63</v>
      </c>
      <c r="O10" s="65" t="s">
        <v>64</v>
      </c>
      <c r="P10" s="65" t="s">
        <v>65</v>
      </c>
      <c r="Q10" s="65" t="s">
        <v>55</v>
      </c>
      <c r="R10" s="68" t="s">
        <v>66</v>
      </c>
      <c r="S10" s="69">
        <v>432500</v>
      </c>
      <c r="T10" s="65" t="s">
        <v>67</v>
      </c>
      <c r="U10" s="70">
        <v>0</v>
      </c>
      <c r="V10" s="65" t="s">
        <v>50</v>
      </c>
    </row>
    <row r="11" spans="2:22" ht="15.4">
      <c r="B11" s="346">
        <v>1984986</v>
      </c>
      <c r="C11" s="346"/>
      <c r="D11" s="348"/>
      <c r="E11" s="349"/>
      <c r="F11" s="346"/>
      <c r="G11" s="348"/>
      <c r="H11" s="386"/>
      <c r="I11" s="394"/>
      <c r="J11" s="394"/>
      <c r="K11" s="394"/>
      <c r="L11" s="346"/>
      <c r="M11" s="65" t="s">
        <v>18</v>
      </c>
      <c r="N11" s="65" t="s">
        <v>19</v>
      </c>
      <c r="O11" s="346" t="s">
        <v>70</v>
      </c>
      <c r="P11" s="346" t="s">
        <v>71</v>
      </c>
      <c r="Q11" s="346" t="s">
        <v>72</v>
      </c>
      <c r="R11" s="347">
        <v>44961</v>
      </c>
      <c r="S11" s="69">
        <v>234000</v>
      </c>
      <c r="T11" s="344">
        <v>45048.708333333336</v>
      </c>
      <c r="U11" s="70">
        <f t="shared" ref="U11:U14" si="0">31%*S11</f>
        <v>72540</v>
      </c>
      <c r="V11" s="65" t="s">
        <v>25</v>
      </c>
    </row>
    <row r="12" spans="2:22" ht="15.4">
      <c r="B12" s="346"/>
      <c r="C12" s="346"/>
      <c r="D12" s="348"/>
      <c r="E12" s="346"/>
      <c r="F12" s="346"/>
      <c r="G12" s="348"/>
      <c r="H12" s="386"/>
      <c r="I12" s="395"/>
      <c r="J12" s="395"/>
      <c r="K12" s="395"/>
      <c r="L12" s="346"/>
      <c r="M12" s="65" t="s">
        <v>44</v>
      </c>
      <c r="N12" s="65" t="s">
        <v>45</v>
      </c>
      <c r="O12" s="346"/>
      <c r="P12" s="346"/>
      <c r="Q12" s="346"/>
      <c r="R12" s="347"/>
      <c r="S12" s="69">
        <v>100000</v>
      </c>
      <c r="T12" s="344"/>
      <c r="U12" s="70">
        <v>0</v>
      </c>
      <c r="V12" s="65" t="s">
        <v>50</v>
      </c>
    </row>
    <row r="13" spans="2:22" ht="15.4">
      <c r="B13" s="330">
        <v>1984987</v>
      </c>
      <c r="C13" s="330">
        <v>106</v>
      </c>
      <c r="D13" s="332" t="s">
        <v>76</v>
      </c>
      <c r="E13" s="331" t="s">
        <v>178</v>
      </c>
      <c r="F13" s="330" t="s">
        <v>77</v>
      </c>
      <c r="G13" s="332">
        <v>4657890321</v>
      </c>
      <c r="H13" s="382" t="s">
        <v>219</v>
      </c>
      <c r="I13" s="377" t="s">
        <v>244</v>
      </c>
      <c r="J13" s="377" t="s">
        <v>253</v>
      </c>
      <c r="K13" s="377" t="s">
        <v>254</v>
      </c>
      <c r="L13" s="382" t="s">
        <v>255</v>
      </c>
      <c r="M13" s="18" t="s">
        <v>35</v>
      </c>
      <c r="N13" s="18" t="s">
        <v>36</v>
      </c>
      <c r="O13" s="324" t="s">
        <v>78</v>
      </c>
      <c r="P13" s="330" t="s">
        <v>79</v>
      </c>
      <c r="Q13" s="330" t="s">
        <v>80</v>
      </c>
      <c r="R13" s="353">
        <v>44959</v>
      </c>
      <c r="S13" s="57">
        <v>500000</v>
      </c>
      <c r="T13" s="354">
        <v>44988.416666666664</v>
      </c>
      <c r="U13" s="59">
        <f t="shared" si="0"/>
        <v>155000</v>
      </c>
      <c r="V13" s="324" t="s">
        <v>25</v>
      </c>
    </row>
    <row r="14" spans="2:22" ht="15.4">
      <c r="B14" s="330"/>
      <c r="C14" s="330"/>
      <c r="D14" s="332"/>
      <c r="E14" s="330"/>
      <c r="F14" s="330"/>
      <c r="G14" s="332"/>
      <c r="H14" s="382"/>
      <c r="I14" s="378"/>
      <c r="J14" s="378"/>
      <c r="K14" s="378"/>
      <c r="L14" s="330"/>
      <c r="M14" s="18" t="s">
        <v>44</v>
      </c>
      <c r="N14" s="18" t="s">
        <v>45</v>
      </c>
      <c r="O14" s="326"/>
      <c r="P14" s="330"/>
      <c r="Q14" s="330"/>
      <c r="R14" s="353"/>
      <c r="S14" s="57">
        <v>300000</v>
      </c>
      <c r="T14" s="354"/>
      <c r="U14" s="59">
        <f t="shared" si="0"/>
        <v>93000</v>
      </c>
      <c r="V14" s="326"/>
    </row>
    <row r="15" spans="2:22" ht="15.4">
      <c r="B15" s="29">
        <v>1984988</v>
      </c>
      <c r="C15" s="29">
        <v>107</v>
      </c>
      <c r="D15" s="60" t="s">
        <v>82</v>
      </c>
      <c r="E15" s="61" t="s">
        <v>179</v>
      </c>
      <c r="F15" s="29" t="s">
        <v>83</v>
      </c>
      <c r="G15" s="60">
        <v>2389041567</v>
      </c>
      <c r="H15" s="194" t="s">
        <v>221</v>
      </c>
      <c r="I15" s="194" t="s">
        <v>244</v>
      </c>
      <c r="J15" s="194" t="s">
        <v>245</v>
      </c>
      <c r="K15" s="194" t="s">
        <v>256</v>
      </c>
      <c r="L15" s="194" t="s">
        <v>257</v>
      </c>
      <c r="M15" s="29" t="s">
        <v>84</v>
      </c>
      <c r="N15" s="29" t="s">
        <v>85</v>
      </c>
      <c r="O15" s="29" t="s">
        <v>86</v>
      </c>
      <c r="P15" s="29" t="s">
        <v>87</v>
      </c>
      <c r="Q15" s="29" t="s">
        <v>88</v>
      </c>
      <c r="R15" s="72">
        <v>44961</v>
      </c>
      <c r="S15" s="63">
        <v>20000000</v>
      </c>
      <c r="T15" s="176">
        <v>45142.125</v>
      </c>
      <c r="U15" s="64">
        <f>41% *S15</f>
        <v>8199999.9999999991</v>
      </c>
      <c r="V15" s="29" t="s">
        <v>25</v>
      </c>
    </row>
    <row r="16" spans="2:22" ht="15.4">
      <c r="B16" s="18">
        <v>1984989</v>
      </c>
      <c r="C16" s="18">
        <v>108</v>
      </c>
      <c r="D16" s="71" t="s">
        <v>89</v>
      </c>
      <c r="E16" s="54" t="s">
        <v>180</v>
      </c>
      <c r="F16" s="18" t="s">
        <v>90</v>
      </c>
      <c r="G16" s="71">
        <v>6741298305</v>
      </c>
      <c r="H16" s="192" t="s">
        <v>223</v>
      </c>
      <c r="I16" s="192" t="s">
        <v>244</v>
      </c>
      <c r="J16" s="192" t="s">
        <v>258</v>
      </c>
      <c r="K16" s="192" t="s">
        <v>259</v>
      </c>
      <c r="L16" s="192" t="s">
        <v>260</v>
      </c>
      <c r="M16" s="18" t="s">
        <v>91</v>
      </c>
      <c r="N16" s="18" t="s">
        <v>92</v>
      </c>
      <c r="O16" s="18" t="s">
        <v>28</v>
      </c>
      <c r="P16" s="18" t="s">
        <v>29</v>
      </c>
      <c r="Q16" s="18" t="s">
        <v>93</v>
      </c>
      <c r="R16" s="56">
        <v>45264</v>
      </c>
      <c r="S16" s="57">
        <v>1000000</v>
      </c>
      <c r="T16" s="175">
        <v>45028.523611111108</v>
      </c>
      <c r="U16" s="59">
        <v>0</v>
      </c>
      <c r="V16" s="18" t="s">
        <v>50</v>
      </c>
    </row>
    <row r="17" spans="2:22" ht="15.4">
      <c r="B17" s="355">
        <v>1984990</v>
      </c>
      <c r="C17" s="355">
        <v>109</v>
      </c>
      <c r="D17" s="351" t="s">
        <v>94</v>
      </c>
      <c r="E17" s="356" t="s">
        <v>181</v>
      </c>
      <c r="F17" s="355" t="s">
        <v>95</v>
      </c>
      <c r="G17" s="351">
        <v>5426701983</v>
      </c>
      <c r="H17" s="379" t="s">
        <v>225</v>
      </c>
      <c r="I17" s="380" t="s">
        <v>244</v>
      </c>
      <c r="J17" s="380" t="s">
        <v>245</v>
      </c>
      <c r="K17" s="380" t="s">
        <v>246</v>
      </c>
      <c r="L17" s="379" t="s">
        <v>261</v>
      </c>
      <c r="M17" s="38" t="s">
        <v>55</v>
      </c>
      <c r="N17" s="38" t="s">
        <v>56</v>
      </c>
      <c r="O17" s="355" t="s">
        <v>96</v>
      </c>
      <c r="P17" s="355" t="s">
        <v>97</v>
      </c>
      <c r="Q17" s="355" t="s">
        <v>46</v>
      </c>
      <c r="R17" s="357">
        <v>44988</v>
      </c>
      <c r="S17" s="76">
        <v>5000000</v>
      </c>
      <c r="T17" s="355" t="s">
        <v>98</v>
      </c>
      <c r="U17" s="77">
        <f t="shared" ref="U17:U18" si="1">41% *S17</f>
        <v>2049999.9999999998</v>
      </c>
      <c r="V17" s="358" t="s">
        <v>25</v>
      </c>
    </row>
    <row r="18" spans="2:22" ht="15.4">
      <c r="B18" s="355"/>
      <c r="C18" s="355"/>
      <c r="D18" s="351"/>
      <c r="E18" s="355"/>
      <c r="F18" s="355"/>
      <c r="G18" s="351"/>
      <c r="H18" s="379"/>
      <c r="I18" s="381"/>
      <c r="J18" s="381"/>
      <c r="K18" s="381"/>
      <c r="L18" s="379"/>
      <c r="M18" s="38" t="s">
        <v>99</v>
      </c>
      <c r="N18" s="38" t="s">
        <v>100</v>
      </c>
      <c r="O18" s="355"/>
      <c r="P18" s="355"/>
      <c r="Q18" s="355"/>
      <c r="R18" s="357"/>
      <c r="S18" s="76">
        <v>1500000</v>
      </c>
      <c r="T18" s="355"/>
      <c r="U18" s="77">
        <f t="shared" si="1"/>
        <v>615000</v>
      </c>
      <c r="V18" s="359"/>
    </row>
    <row r="19" spans="2:22" ht="15.4">
      <c r="B19" s="330">
        <v>1984991</v>
      </c>
      <c r="C19" s="330">
        <v>110</v>
      </c>
      <c r="D19" s="332" t="s">
        <v>101</v>
      </c>
      <c r="E19" s="331" t="s">
        <v>182</v>
      </c>
      <c r="F19" s="330" t="s">
        <v>102</v>
      </c>
      <c r="G19" s="332">
        <v>6890142573</v>
      </c>
      <c r="H19" s="382" t="s">
        <v>227</v>
      </c>
      <c r="I19" s="377" t="s">
        <v>244</v>
      </c>
      <c r="J19" s="377" t="s">
        <v>253</v>
      </c>
      <c r="K19" s="377" t="s">
        <v>262</v>
      </c>
      <c r="L19" s="382" t="s">
        <v>263</v>
      </c>
      <c r="M19" s="18" t="s">
        <v>62</v>
      </c>
      <c r="N19" s="18" t="s">
        <v>63</v>
      </c>
      <c r="O19" s="18" t="s">
        <v>37</v>
      </c>
      <c r="P19" s="18" t="s">
        <v>38</v>
      </c>
      <c r="Q19" s="18" t="s">
        <v>103</v>
      </c>
      <c r="R19" s="56">
        <v>45028</v>
      </c>
      <c r="S19" s="57">
        <v>320000</v>
      </c>
      <c r="T19" s="18" t="s">
        <v>104</v>
      </c>
      <c r="U19" s="59">
        <f t="shared" ref="U19:U20" si="2">40% *S19</f>
        <v>128000</v>
      </c>
      <c r="V19" s="324" t="s">
        <v>25</v>
      </c>
    </row>
    <row r="20" spans="2:22" ht="15.4">
      <c r="B20" s="330"/>
      <c r="C20" s="330"/>
      <c r="D20" s="332"/>
      <c r="E20" s="330"/>
      <c r="F20" s="330"/>
      <c r="G20" s="332"/>
      <c r="H20" s="382"/>
      <c r="I20" s="378"/>
      <c r="J20" s="378"/>
      <c r="K20" s="378"/>
      <c r="L20" s="382"/>
      <c r="M20" s="18" t="s">
        <v>44</v>
      </c>
      <c r="N20" s="18" t="s">
        <v>45</v>
      </c>
      <c r="O20" s="18" t="s">
        <v>105</v>
      </c>
      <c r="P20" s="18" t="s">
        <v>106</v>
      </c>
      <c r="Q20" s="18" t="s">
        <v>107</v>
      </c>
      <c r="R20" s="56">
        <v>45017</v>
      </c>
      <c r="S20" s="57">
        <v>120000</v>
      </c>
      <c r="T20" s="78">
        <v>45203.811805555553</v>
      </c>
      <c r="U20" s="59">
        <f t="shared" si="2"/>
        <v>48000</v>
      </c>
      <c r="V20" s="326"/>
    </row>
    <row r="21" spans="2:22" ht="15.4">
      <c r="B21" s="29">
        <v>1984992</v>
      </c>
      <c r="C21" s="327">
        <v>111</v>
      </c>
      <c r="D21" s="328" t="s">
        <v>108</v>
      </c>
      <c r="E21" s="329" t="s">
        <v>183</v>
      </c>
      <c r="F21" s="327" t="s">
        <v>109</v>
      </c>
      <c r="G21" s="328">
        <v>4738251690</v>
      </c>
      <c r="H21" s="384" t="s">
        <v>229</v>
      </c>
      <c r="I21" s="389" t="s">
        <v>244</v>
      </c>
      <c r="J21" s="389" t="s">
        <v>264</v>
      </c>
      <c r="K21" s="389" t="s">
        <v>265</v>
      </c>
      <c r="L21" s="384" t="s">
        <v>266</v>
      </c>
      <c r="M21" s="29" t="s">
        <v>110</v>
      </c>
      <c r="N21" s="29" t="s">
        <v>111</v>
      </c>
      <c r="O21" s="29" t="s">
        <v>20</v>
      </c>
      <c r="P21" s="29" t="s">
        <v>21</v>
      </c>
      <c r="Q21" s="29" t="s">
        <v>112</v>
      </c>
      <c r="R21" s="62" t="s">
        <v>113</v>
      </c>
      <c r="S21" s="63">
        <v>3020000</v>
      </c>
      <c r="T21" s="29" t="s">
        <v>114</v>
      </c>
      <c r="U21" s="63">
        <f>43%*S21</f>
        <v>1298600</v>
      </c>
      <c r="V21" s="335" t="s">
        <v>25</v>
      </c>
    </row>
    <row r="22" spans="2:22" ht="15.4">
      <c r="B22" s="29">
        <v>1984993</v>
      </c>
      <c r="C22" s="327"/>
      <c r="D22" s="328"/>
      <c r="E22" s="329"/>
      <c r="F22" s="327"/>
      <c r="G22" s="328"/>
      <c r="H22" s="384"/>
      <c r="I22" s="392"/>
      <c r="J22" s="392"/>
      <c r="K22" s="392"/>
      <c r="L22" s="384"/>
      <c r="M22" s="29" t="s">
        <v>117</v>
      </c>
      <c r="N22" s="29" t="s">
        <v>118</v>
      </c>
      <c r="O22" s="29" t="s">
        <v>70</v>
      </c>
      <c r="P22" s="29" t="s">
        <v>71</v>
      </c>
      <c r="Q22" s="29" t="s">
        <v>119</v>
      </c>
      <c r="R22" s="62" t="s">
        <v>120</v>
      </c>
      <c r="S22" s="63">
        <v>2290000</v>
      </c>
      <c r="T22" s="29" t="s">
        <v>121</v>
      </c>
      <c r="U22" s="63">
        <f t="shared" ref="U22:U26" si="3">43%*S22</f>
        <v>984700</v>
      </c>
      <c r="V22" s="365"/>
    </row>
    <row r="23" spans="2:22" ht="15.4">
      <c r="B23" s="29">
        <v>1984994</v>
      </c>
      <c r="C23" s="327"/>
      <c r="D23" s="328"/>
      <c r="E23" s="329"/>
      <c r="F23" s="327"/>
      <c r="G23" s="328"/>
      <c r="H23" s="384"/>
      <c r="I23" s="390"/>
      <c r="J23" s="390"/>
      <c r="K23" s="390"/>
      <c r="L23" s="384"/>
      <c r="M23" s="29" t="s">
        <v>35</v>
      </c>
      <c r="N23" s="29" t="s">
        <v>36</v>
      </c>
      <c r="O23" s="29" t="s">
        <v>78</v>
      </c>
      <c r="P23" s="29" t="s">
        <v>79</v>
      </c>
      <c r="Q23" s="29" t="s">
        <v>124</v>
      </c>
      <c r="R23" s="62" t="s">
        <v>125</v>
      </c>
      <c r="S23" s="63">
        <v>1230000</v>
      </c>
      <c r="T23" s="29" t="s">
        <v>126</v>
      </c>
      <c r="U23" s="63">
        <f t="shared" si="3"/>
        <v>528900</v>
      </c>
      <c r="V23" s="336"/>
    </row>
    <row r="24" spans="2:22" ht="15.4">
      <c r="B24" s="366">
        <v>1984995</v>
      </c>
      <c r="C24" s="366">
        <v>112</v>
      </c>
      <c r="D24" s="367" t="s">
        <v>127</v>
      </c>
      <c r="E24" s="368" t="s">
        <v>184</v>
      </c>
      <c r="F24" s="366" t="s">
        <v>128</v>
      </c>
      <c r="G24" s="367">
        <v>5973618204</v>
      </c>
      <c r="H24" s="383" t="s">
        <v>231</v>
      </c>
      <c r="I24" s="387" t="s">
        <v>244</v>
      </c>
      <c r="J24" s="387" t="s">
        <v>264</v>
      </c>
      <c r="K24" s="387" t="s">
        <v>267</v>
      </c>
      <c r="L24" s="383" t="s">
        <v>268</v>
      </c>
      <c r="M24" s="45" t="s">
        <v>62</v>
      </c>
      <c r="N24" s="45" t="s">
        <v>63</v>
      </c>
      <c r="O24" s="45" t="s">
        <v>86</v>
      </c>
      <c r="P24" s="45" t="s">
        <v>87</v>
      </c>
      <c r="Q24" s="45" t="s">
        <v>129</v>
      </c>
      <c r="R24" s="361" t="s">
        <v>130</v>
      </c>
      <c r="S24" s="82">
        <v>230000</v>
      </c>
      <c r="T24" s="363" t="s">
        <v>131</v>
      </c>
      <c r="U24" s="82">
        <f t="shared" si="3"/>
        <v>98900</v>
      </c>
      <c r="V24" s="363" t="s">
        <v>25</v>
      </c>
    </row>
    <row r="25" spans="2:22" ht="15.4">
      <c r="B25" s="366"/>
      <c r="C25" s="366"/>
      <c r="D25" s="367"/>
      <c r="E25" s="366"/>
      <c r="F25" s="366"/>
      <c r="G25" s="367"/>
      <c r="H25" s="383"/>
      <c r="I25" s="388"/>
      <c r="J25" s="388"/>
      <c r="K25" s="388"/>
      <c r="L25" s="383"/>
      <c r="M25" s="45" t="s">
        <v>91</v>
      </c>
      <c r="N25" s="45" t="s">
        <v>92</v>
      </c>
      <c r="O25" s="45" t="s">
        <v>20</v>
      </c>
      <c r="P25" s="45" t="s">
        <v>21</v>
      </c>
      <c r="Q25" s="45" t="s">
        <v>133</v>
      </c>
      <c r="R25" s="362"/>
      <c r="S25" s="82">
        <v>320000</v>
      </c>
      <c r="T25" s="364"/>
      <c r="U25" s="82">
        <f t="shared" si="3"/>
        <v>137600</v>
      </c>
      <c r="V25" s="364"/>
    </row>
    <row r="26" spans="2:22" ht="15.4">
      <c r="B26" s="29">
        <v>1984996</v>
      </c>
      <c r="C26" s="29">
        <v>113</v>
      </c>
      <c r="D26" s="60" t="s">
        <v>134</v>
      </c>
      <c r="E26" s="61" t="s">
        <v>183</v>
      </c>
      <c r="F26" s="29" t="s">
        <v>135</v>
      </c>
      <c r="G26" s="60">
        <v>1245897063</v>
      </c>
      <c r="H26" s="194" t="s">
        <v>233</v>
      </c>
      <c r="I26" s="194" t="s">
        <v>244</v>
      </c>
      <c r="J26" s="194" t="s">
        <v>264</v>
      </c>
      <c r="K26" s="194" t="s">
        <v>269</v>
      </c>
      <c r="L26" s="194" t="s">
        <v>270</v>
      </c>
      <c r="M26" s="29" t="s">
        <v>55</v>
      </c>
      <c r="N26" s="29" t="s">
        <v>56</v>
      </c>
      <c r="O26" s="29" t="s">
        <v>37</v>
      </c>
      <c r="P26" s="29" t="s">
        <v>38</v>
      </c>
      <c r="Q26" s="29" t="s">
        <v>136</v>
      </c>
      <c r="R26" s="62">
        <v>45056</v>
      </c>
      <c r="S26" s="63">
        <v>4230000</v>
      </c>
      <c r="T26" s="29" t="s">
        <v>137</v>
      </c>
      <c r="U26" s="63">
        <f t="shared" si="3"/>
        <v>1818900</v>
      </c>
      <c r="V26" s="29" t="s">
        <v>25</v>
      </c>
    </row>
    <row r="27" spans="2:22" ht="15.4">
      <c r="B27" s="18">
        <v>1984997</v>
      </c>
      <c r="C27" s="330">
        <v>114</v>
      </c>
      <c r="D27" s="332" t="s">
        <v>138</v>
      </c>
      <c r="E27" s="331" t="s">
        <v>185</v>
      </c>
      <c r="F27" s="330" t="s">
        <v>139</v>
      </c>
      <c r="G27" s="332">
        <v>7658902143</v>
      </c>
      <c r="H27" s="382" t="s">
        <v>235</v>
      </c>
      <c r="I27" s="377" t="s">
        <v>244</v>
      </c>
      <c r="J27" s="377" t="s">
        <v>245</v>
      </c>
      <c r="K27" s="377" t="s">
        <v>271</v>
      </c>
      <c r="L27" s="382" t="s">
        <v>272</v>
      </c>
      <c r="M27" s="18" t="s">
        <v>84</v>
      </c>
      <c r="N27" s="18" t="s">
        <v>85</v>
      </c>
      <c r="O27" s="18" t="s">
        <v>140</v>
      </c>
      <c r="P27" s="18" t="s">
        <v>141</v>
      </c>
      <c r="Q27" s="18" t="s">
        <v>142</v>
      </c>
      <c r="R27" s="56" t="s">
        <v>143</v>
      </c>
      <c r="S27" s="57">
        <v>32000000</v>
      </c>
      <c r="T27" s="18" t="s">
        <v>144</v>
      </c>
      <c r="U27" s="57">
        <f>33%*S27</f>
        <v>10560000</v>
      </c>
      <c r="V27" s="18" t="s">
        <v>25</v>
      </c>
    </row>
    <row r="28" spans="2:22" ht="15.4">
      <c r="B28" s="18">
        <v>1984998</v>
      </c>
      <c r="C28" s="330"/>
      <c r="D28" s="332"/>
      <c r="E28" s="331"/>
      <c r="F28" s="330"/>
      <c r="G28" s="332"/>
      <c r="H28" s="382"/>
      <c r="I28" s="378"/>
      <c r="J28" s="378"/>
      <c r="K28" s="378"/>
      <c r="L28" s="382"/>
      <c r="M28" s="18" t="s">
        <v>18</v>
      </c>
      <c r="N28" s="18" t="s">
        <v>19</v>
      </c>
      <c r="O28" s="18" t="s">
        <v>28</v>
      </c>
      <c r="P28" s="18" t="s">
        <v>29</v>
      </c>
      <c r="Q28" s="18" t="s">
        <v>147</v>
      </c>
      <c r="R28" s="56" t="s">
        <v>148</v>
      </c>
      <c r="S28" s="57">
        <v>323000</v>
      </c>
      <c r="T28" s="18" t="s">
        <v>149</v>
      </c>
      <c r="U28" s="57">
        <v>0</v>
      </c>
      <c r="V28" s="18" t="s">
        <v>50</v>
      </c>
    </row>
    <row r="29" spans="2:22" ht="15.4">
      <c r="B29" s="355">
        <v>1984999</v>
      </c>
      <c r="C29" s="355">
        <v>115</v>
      </c>
      <c r="D29" s="351" t="s">
        <v>150</v>
      </c>
      <c r="E29" s="356" t="s">
        <v>186</v>
      </c>
      <c r="F29" s="355" t="s">
        <v>151</v>
      </c>
      <c r="G29" s="351">
        <v>9845623107</v>
      </c>
      <c r="H29" s="379" t="s">
        <v>237</v>
      </c>
      <c r="I29" s="380" t="s">
        <v>244</v>
      </c>
      <c r="J29" s="380" t="s">
        <v>245</v>
      </c>
      <c r="K29" s="380" t="s">
        <v>273</v>
      </c>
      <c r="L29" s="379" t="s">
        <v>274</v>
      </c>
      <c r="M29" s="38" t="s">
        <v>117</v>
      </c>
      <c r="N29" s="38" t="s">
        <v>118</v>
      </c>
      <c r="O29" s="358" t="s">
        <v>28</v>
      </c>
      <c r="P29" s="358" t="s">
        <v>29</v>
      </c>
      <c r="Q29" s="358" t="s">
        <v>152</v>
      </c>
      <c r="R29" s="371" t="s">
        <v>153</v>
      </c>
      <c r="S29" s="76">
        <v>200000</v>
      </c>
      <c r="T29" s="358" t="s">
        <v>154</v>
      </c>
      <c r="U29" s="76">
        <v>0</v>
      </c>
      <c r="V29" s="38" t="s">
        <v>50</v>
      </c>
    </row>
    <row r="30" spans="2:22" ht="15.4">
      <c r="B30" s="355"/>
      <c r="C30" s="355"/>
      <c r="D30" s="351"/>
      <c r="E30" s="355"/>
      <c r="F30" s="355"/>
      <c r="G30" s="351"/>
      <c r="H30" s="379"/>
      <c r="I30" s="381"/>
      <c r="J30" s="381"/>
      <c r="K30" s="381"/>
      <c r="L30" s="379"/>
      <c r="M30" s="38" t="s">
        <v>35</v>
      </c>
      <c r="N30" s="38" t="s">
        <v>36</v>
      </c>
      <c r="O30" s="359"/>
      <c r="P30" s="359"/>
      <c r="Q30" s="359"/>
      <c r="R30" s="372"/>
      <c r="S30" s="76">
        <v>339000</v>
      </c>
      <c r="T30" s="359"/>
      <c r="U30" s="76">
        <f t="shared" ref="U30" si="4">33%*S30</f>
        <v>111870</v>
      </c>
      <c r="V30" s="38" t="s">
        <v>25</v>
      </c>
    </row>
    <row r="31" spans="2:22" ht="15.4">
      <c r="B31" s="330">
        <v>1985000</v>
      </c>
      <c r="C31" s="330">
        <v>116</v>
      </c>
      <c r="D31" s="332" t="s">
        <v>156</v>
      </c>
      <c r="E31" s="331" t="s">
        <v>187</v>
      </c>
      <c r="F31" s="330" t="s">
        <v>157</v>
      </c>
      <c r="G31" s="332">
        <v>7265048193</v>
      </c>
      <c r="H31" s="382" t="s">
        <v>239</v>
      </c>
      <c r="I31" s="377" t="s">
        <v>244</v>
      </c>
      <c r="J31" s="377" t="s">
        <v>253</v>
      </c>
      <c r="K31" s="377" t="s">
        <v>254</v>
      </c>
      <c r="L31" s="382" t="s">
        <v>275</v>
      </c>
      <c r="M31" s="18" t="s">
        <v>55</v>
      </c>
      <c r="N31" s="18" t="s">
        <v>56</v>
      </c>
      <c r="O31" s="18" t="s">
        <v>37</v>
      </c>
      <c r="P31" s="18" t="s">
        <v>38</v>
      </c>
      <c r="Q31" s="18" t="s">
        <v>158</v>
      </c>
      <c r="R31" s="369" t="s">
        <v>148</v>
      </c>
      <c r="S31" s="57">
        <v>8050600</v>
      </c>
      <c r="T31" s="324" t="s">
        <v>159</v>
      </c>
      <c r="U31" s="57">
        <f>44% * S31</f>
        <v>3542264</v>
      </c>
      <c r="V31" s="324" t="s">
        <v>25</v>
      </c>
    </row>
    <row r="32" spans="2:22" ht="15.4">
      <c r="B32" s="330"/>
      <c r="C32" s="330"/>
      <c r="D32" s="332"/>
      <c r="E32" s="331"/>
      <c r="F32" s="330"/>
      <c r="G32" s="332"/>
      <c r="H32" s="382"/>
      <c r="I32" s="391"/>
      <c r="J32" s="391"/>
      <c r="K32" s="391"/>
      <c r="L32" s="382"/>
      <c r="M32" s="18" t="s">
        <v>44</v>
      </c>
      <c r="N32" s="18" t="s">
        <v>45</v>
      </c>
      <c r="O32" s="18" t="s">
        <v>160</v>
      </c>
      <c r="P32" s="18" t="s">
        <v>161</v>
      </c>
      <c r="Q32" s="18" t="s">
        <v>162</v>
      </c>
      <c r="R32" s="370"/>
      <c r="S32" s="57">
        <v>100000</v>
      </c>
      <c r="T32" s="326"/>
      <c r="U32" s="57">
        <f t="shared" ref="U32:U33" si="5">44% * S32</f>
        <v>44000</v>
      </c>
      <c r="V32" s="325"/>
    </row>
    <row r="33" spans="2:22" ht="15.4">
      <c r="B33" s="18">
        <v>1985001</v>
      </c>
      <c r="C33" s="330"/>
      <c r="D33" s="332"/>
      <c r="E33" s="331"/>
      <c r="F33" s="330"/>
      <c r="G33" s="332"/>
      <c r="H33" s="382"/>
      <c r="I33" s="378"/>
      <c r="J33" s="378"/>
      <c r="K33" s="378"/>
      <c r="L33" s="382"/>
      <c r="M33" s="18" t="s">
        <v>26</v>
      </c>
      <c r="N33" s="18" t="s">
        <v>27</v>
      </c>
      <c r="O33" s="18" t="s">
        <v>64</v>
      </c>
      <c r="P33" s="18" t="s">
        <v>65</v>
      </c>
      <c r="Q33" s="18" t="s">
        <v>165</v>
      </c>
      <c r="R33" s="83" t="s">
        <v>166</v>
      </c>
      <c r="S33" s="57">
        <v>3020000</v>
      </c>
      <c r="T33" s="175">
        <v>44991.720138888886</v>
      </c>
      <c r="U33" s="57">
        <f t="shared" si="5"/>
        <v>1328800</v>
      </c>
      <c r="V33" s="326"/>
    </row>
    <row r="34" spans="2:22" ht="15.4">
      <c r="B34" s="327">
        <v>1985002</v>
      </c>
      <c r="C34" s="327">
        <v>117</v>
      </c>
      <c r="D34" s="328" t="s">
        <v>167</v>
      </c>
      <c r="E34" s="329" t="s">
        <v>188</v>
      </c>
      <c r="F34" s="327" t="s">
        <v>168</v>
      </c>
      <c r="G34" s="328">
        <v>5729368014</v>
      </c>
      <c r="H34" s="385" t="s">
        <v>241</v>
      </c>
      <c r="I34" s="384" t="s">
        <v>244</v>
      </c>
      <c r="J34" s="384" t="s">
        <v>248</v>
      </c>
      <c r="K34" s="389" t="s">
        <v>251</v>
      </c>
      <c r="L34" s="384" t="s">
        <v>276</v>
      </c>
      <c r="M34" s="29" t="s">
        <v>62</v>
      </c>
      <c r="N34" s="29" t="s">
        <v>63</v>
      </c>
      <c r="O34" s="29" t="s">
        <v>86</v>
      </c>
      <c r="P34" s="29" t="s">
        <v>87</v>
      </c>
      <c r="Q34" s="29" t="s">
        <v>169</v>
      </c>
      <c r="R34" s="373">
        <v>45078</v>
      </c>
      <c r="S34" s="63">
        <v>650000</v>
      </c>
      <c r="T34" s="375">
        <v>45083.779166666667</v>
      </c>
      <c r="U34" s="63">
        <v>0</v>
      </c>
      <c r="V34" s="335" t="s">
        <v>50</v>
      </c>
    </row>
    <row r="35" spans="2:22" ht="15.4">
      <c r="B35" s="327"/>
      <c r="C35" s="327"/>
      <c r="D35" s="328"/>
      <c r="E35" s="327"/>
      <c r="F35" s="327"/>
      <c r="G35" s="328"/>
      <c r="H35" s="385"/>
      <c r="I35" s="384"/>
      <c r="J35" s="384"/>
      <c r="K35" s="392"/>
      <c r="L35" s="384"/>
      <c r="M35" s="29" t="s">
        <v>44</v>
      </c>
      <c r="N35" s="29" t="s">
        <v>45</v>
      </c>
      <c r="O35" s="29" t="s">
        <v>46</v>
      </c>
      <c r="P35" s="29" t="s">
        <v>47</v>
      </c>
      <c r="Q35" s="29" t="s">
        <v>51</v>
      </c>
      <c r="R35" s="374"/>
      <c r="S35" s="63">
        <v>220000</v>
      </c>
      <c r="T35" s="376"/>
      <c r="U35" s="63">
        <v>0</v>
      </c>
      <c r="V35" s="336"/>
    </row>
    <row r="36" spans="2:22" ht="15.4">
      <c r="B36" s="29">
        <v>1985003</v>
      </c>
      <c r="C36" s="327"/>
      <c r="D36" s="328"/>
      <c r="E36" s="329"/>
      <c r="F36" s="327"/>
      <c r="G36" s="328"/>
      <c r="H36" s="385"/>
      <c r="I36" s="384"/>
      <c r="J36" s="384"/>
      <c r="K36" s="390"/>
      <c r="L36" s="384"/>
      <c r="M36" s="29" t="s">
        <v>110</v>
      </c>
      <c r="N36" s="29" t="s">
        <v>111</v>
      </c>
      <c r="O36" s="29" t="s">
        <v>20</v>
      </c>
      <c r="P36" s="29" t="s">
        <v>21</v>
      </c>
      <c r="Q36" s="29" t="s">
        <v>172</v>
      </c>
      <c r="R36" s="84">
        <v>45144</v>
      </c>
      <c r="S36" s="63">
        <v>3203000</v>
      </c>
      <c r="T36" s="29" t="s">
        <v>173</v>
      </c>
      <c r="U36" s="63">
        <f t="shared" ref="U36" si="6">37% *S36</f>
        <v>1185110</v>
      </c>
      <c r="V36" s="29" t="s">
        <v>25</v>
      </c>
    </row>
    <row r="38" spans="2:22">
      <c r="B38" s="1" t="s">
        <v>189</v>
      </c>
    </row>
  </sheetData>
  <mergeCells count="168">
    <mergeCell ref="I4:I6"/>
    <mergeCell ref="J4:J6"/>
    <mergeCell ref="K4:K6"/>
    <mergeCell ref="I7:I8"/>
    <mergeCell ref="I9:I12"/>
    <mergeCell ref="I13:I14"/>
    <mergeCell ref="I17:I18"/>
    <mergeCell ref="I19:I20"/>
    <mergeCell ref="I21:I23"/>
    <mergeCell ref="I24:I25"/>
    <mergeCell ref="J34:J36"/>
    <mergeCell ref="J7:J8"/>
    <mergeCell ref="I27:I28"/>
    <mergeCell ref="I29:I30"/>
    <mergeCell ref="I31:I33"/>
    <mergeCell ref="J31:J33"/>
    <mergeCell ref="K31:K33"/>
    <mergeCell ref="K34:K36"/>
    <mergeCell ref="K7:K8"/>
    <mergeCell ref="J9:J12"/>
    <mergeCell ref="K9:K12"/>
    <mergeCell ref="K13:K14"/>
    <mergeCell ref="J21:J23"/>
    <mergeCell ref="K21:K23"/>
    <mergeCell ref="J24:J25"/>
    <mergeCell ref="K24:K25"/>
    <mergeCell ref="J27:J28"/>
    <mergeCell ref="K27:K28"/>
    <mergeCell ref="J29:J30"/>
    <mergeCell ref="K29:K30"/>
    <mergeCell ref="B29:B30"/>
    <mergeCell ref="C29:C30"/>
    <mergeCell ref="D29:D30"/>
    <mergeCell ref="E29:E30"/>
    <mergeCell ref="T13:T14"/>
    <mergeCell ref="O7:O8"/>
    <mergeCell ref="P7:P8"/>
    <mergeCell ref="T7:T8"/>
    <mergeCell ref="T4:T5"/>
    <mergeCell ref="H4:H6"/>
    <mergeCell ref="L4:L6"/>
    <mergeCell ref="H7:H8"/>
    <mergeCell ref="L7:L8"/>
    <mergeCell ref="H9:H12"/>
    <mergeCell ref="L9:L12"/>
    <mergeCell ref="H13:H14"/>
    <mergeCell ref="L13:L14"/>
    <mergeCell ref="F29:F30"/>
    <mergeCell ref="G29:G30"/>
    <mergeCell ref="H29:H30"/>
    <mergeCell ref="L29:L30"/>
    <mergeCell ref="C27:C28"/>
    <mergeCell ref="D27:D28"/>
    <mergeCell ref="E27:E28"/>
    <mergeCell ref="G31:G33"/>
    <mergeCell ref="B34:B35"/>
    <mergeCell ref="C34:C36"/>
    <mergeCell ref="D34:D36"/>
    <mergeCell ref="E34:E36"/>
    <mergeCell ref="F34:F36"/>
    <mergeCell ref="G34:G36"/>
    <mergeCell ref="H31:H33"/>
    <mergeCell ref="L31:L33"/>
    <mergeCell ref="H34:H36"/>
    <mergeCell ref="L34:L36"/>
    <mergeCell ref="B31:B32"/>
    <mergeCell ref="C31:C33"/>
    <mergeCell ref="D31:D33"/>
    <mergeCell ref="E31:E33"/>
    <mergeCell ref="F31:F33"/>
    <mergeCell ref="I34:I36"/>
    <mergeCell ref="F27:F28"/>
    <mergeCell ref="G27:G28"/>
    <mergeCell ref="H27:H28"/>
    <mergeCell ref="L27:L28"/>
    <mergeCell ref="G19:G20"/>
    <mergeCell ref="B24:B25"/>
    <mergeCell ref="C24:C25"/>
    <mergeCell ref="D24:D25"/>
    <mergeCell ref="E24:E25"/>
    <mergeCell ref="F24:F25"/>
    <mergeCell ref="G24:G25"/>
    <mergeCell ref="H24:H25"/>
    <mergeCell ref="L24:L25"/>
    <mergeCell ref="H21:H23"/>
    <mergeCell ref="H19:H20"/>
    <mergeCell ref="L19:L20"/>
    <mergeCell ref="L21:L23"/>
    <mergeCell ref="C21:C23"/>
    <mergeCell ref="D21:D23"/>
    <mergeCell ref="E21:E23"/>
    <mergeCell ref="F21:F23"/>
    <mergeCell ref="G21:G23"/>
    <mergeCell ref="B19:B20"/>
    <mergeCell ref="C19:C20"/>
    <mergeCell ref="D19:D20"/>
    <mergeCell ref="E19:E20"/>
    <mergeCell ref="F19:F20"/>
    <mergeCell ref="O17:O18"/>
    <mergeCell ref="P17:P18"/>
    <mergeCell ref="R17:R18"/>
    <mergeCell ref="T17:T18"/>
    <mergeCell ref="B17:B18"/>
    <mergeCell ref="C17:C18"/>
    <mergeCell ref="D17:D18"/>
    <mergeCell ref="E17:E18"/>
    <mergeCell ref="F17:F18"/>
    <mergeCell ref="G17:G18"/>
    <mergeCell ref="H17:H18"/>
    <mergeCell ref="L17:L18"/>
    <mergeCell ref="J17:J18"/>
    <mergeCell ref="K17:K18"/>
    <mergeCell ref="J19:J20"/>
    <mergeCell ref="K19:K20"/>
    <mergeCell ref="B13:B14"/>
    <mergeCell ref="C13:C14"/>
    <mergeCell ref="D13:D14"/>
    <mergeCell ref="E13:E14"/>
    <mergeCell ref="F13:F14"/>
    <mergeCell ref="G13:G14"/>
    <mergeCell ref="Q13:Q14"/>
    <mergeCell ref="B11:B12"/>
    <mergeCell ref="C9:C12"/>
    <mergeCell ref="D9:D12"/>
    <mergeCell ref="E9:E12"/>
    <mergeCell ref="F9:F12"/>
    <mergeCell ref="G9:G12"/>
    <mergeCell ref="O11:O12"/>
    <mergeCell ref="P11:P12"/>
    <mergeCell ref="Q11:Q12"/>
    <mergeCell ref="P13:P14"/>
    <mergeCell ref="J13:J14"/>
    <mergeCell ref="B7:B8"/>
    <mergeCell ref="C7:C8"/>
    <mergeCell ref="D7:D8"/>
    <mergeCell ref="E7:E8"/>
    <mergeCell ref="F7:F8"/>
    <mergeCell ref="G7:G8"/>
    <mergeCell ref="B4:B5"/>
    <mergeCell ref="C4:C6"/>
    <mergeCell ref="D4:D6"/>
    <mergeCell ref="E4:E6"/>
    <mergeCell ref="F4:F6"/>
    <mergeCell ref="G4:G6"/>
    <mergeCell ref="R24:R25"/>
    <mergeCell ref="R29:R30"/>
    <mergeCell ref="Q29:Q30"/>
    <mergeCell ref="P29:P30"/>
    <mergeCell ref="O29:O30"/>
    <mergeCell ref="R31:R32"/>
    <mergeCell ref="R34:R35"/>
    <mergeCell ref="O13:O14"/>
    <mergeCell ref="V4:V6"/>
    <mergeCell ref="V13:V14"/>
    <mergeCell ref="V17:V18"/>
    <mergeCell ref="V19:V20"/>
    <mergeCell ref="V21:V23"/>
    <mergeCell ref="V24:V25"/>
    <mergeCell ref="V31:V33"/>
    <mergeCell ref="V34:V35"/>
    <mergeCell ref="T34:T35"/>
    <mergeCell ref="T29:T30"/>
    <mergeCell ref="T31:T32"/>
    <mergeCell ref="T24:T25"/>
    <mergeCell ref="R11:R12"/>
    <mergeCell ref="T11:T12"/>
    <mergeCell ref="Q17:Q18"/>
    <mergeCell ref="R13:R14"/>
  </mergeCells>
  <phoneticPr fontId="1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8101-FFDD-4A91-BE19-DE28A5143435}">
  <dimension ref="B2:V35"/>
  <sheetViews>
    <sheetView topLeftCell="K1" zoomScale="54" zoomScaleNormal="80" workbookViewId="0">
      <selection activeCell="G47" sqref="G47"/>
    </sheetView>
  </sheetViews>
  <sheetFormatPr defaultColWidth="9.140625" defaultRowHeight="15.4"/>
  <cols>
    <col min="1" max="1" width="9.140625" style="137"/>
    <col min="2" max="2" width="14.7109375" style="137" bestFit="1" customWidth="1"/>
    <col min="3" max="3" width="9.5703125" style="137" bestFit="1" customWidth="1"/>
    <col min="4" max="5" width="14.85546875" style="137" bestFit="1" customWidth="1"/>
    <col min="6" max="6" width="25.42578125" style="137" bestFit="1" customWidth="1"/>
    <col min="7" max="7" width="20.140625" style="137" bestFit="1" customWidth="1"/>
    <col min="8" max="8" width="11" style="137" bestFit="1" customWidth="1"/>
    <col min="9" max="9" width="14.7109375" style="137" bestFit="1" customWidth="1"/>
    <col min="10" max="10" width="11.7109375" style="137" bestFit="1" customWidth="1"/>
    <col min="11" max="11" width="13.5703125" style="137" bestFit="1" customWidth="1"/>
    <col min="12" max="12" width="28.85546875" style="137" bestFit="1" customWidth="1"/>
    <col min="13" max="13" width="12.5703125" style="137" bestFit="1" customWidth="1"/>
    <col min="14" max="14" width="25.28515625" style="137" bestFit="1" customWidth="1"/>
    <col min="15" max="15" width="12" style="137" bestFit="1" customWidth="1"/>
    <col min="16" max="16" width="27.7109375" style="137" bestFit="1" customWidth="1"/>
    <col min="17" max="17" width="14.42578125" style="137" bestFit="1" customWidth="1"/>
    <col min="18" max="18" width="16.7109375" style="137" bestFit="1" customWidth="1"/>
    <col min="19" max="19" width="16.140625" style="137" bestFit="1" customWidth="1"/>
    <col min="20" max="20" width="16.85546875" style="137" bestFit="1" customWidth="1"/>
    <col min="21" max="21" width="16.140625" style="137" bestFit="1" customWidth="1"/>
    <col min="22" max="22" width="15.7109375" style="137" bestFit="1" customWidth="1"/>
    <col min="23" max="16384" width="9.140625" style="137"/>
  </cols>
  <sheetData>
    <row r="2" spans="2:22" ht="15" customHeight="1">
      <c r="B2" s="86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174</v>
      </c>
      <c r="H2" s="53" t="s">
        <v>208</v>
      </c>
      <c r="I2" s="53" t="s">
        <v>209</v>
      </c>
      <c r="J2" s="53" t="s">
        <v>243</v>
      </c>
      <c r="K2" s="53" t="s">
        <v>210</v>
      </c>
      <c r="L2" s="53" t="s">
        <v>212</v>
      </c>
      <c r="M2" s="86" t="s">
        <v>6</v>
      </c>
      <c r="N2" s="53" t="s">
        <v>7</v>
      </c>
      <c r="O2" s="53" t="s">
        <v>8</v>
      </c>
      <c r="P2" s="53" t="s">
        <v>9</v>
      </c>
      <c r="Q2" s="86" t="s">
        <v>10</v>
      </c>
      <c r="R2" s="53" t="s">
        <v>11</v>
      </c>
      <c r="S2" s="53" t="s">
        <v>12</v>
      </c>
      <c r="T2" s="53" t="s">
        <v>13</v>
      </c>
      <c r="U2" s="53" t="s">
        <v>14</v>
      </c>
      <c r="V2" s="53" t="s">
        <v>15</v>
      </c>
    </row>
    <row r="3" spans="2:22">
      <c r="B3" s="18">
        <v>1984981</v>
      </c>
      <c r="C3" s="18">
        <v>101</v>
      </c>
      <c r="D3" s="18" t="s">
        <v>16</v>
      </c>
      <c r="E3" s="54" t="s">
        <v>175</v>
      </c>
      <c r="F3" s="18" t="s">
        <v>17</v>
      </c>
      <c r="G3" s="71">
        <v>1062539478</v>
      </c>
      <c r="H3" s="192" t="s">
        <v>213</v>
      </c>
      <c r="I3" s="193" t="s">
        <v>244</v>
      </c>
      <c r="J3" s="193" t="s">
        <v>245</v>
      </c>
      <c r="K3" s="193" t="s">
        <v>246</v>
      </c>
      <c r="L3" s="192" t="s">
        <v>247</v>
      </c>
      <c r="M3" s="18" t="s">
        <v>18</v>
      </c>
      <c r="N3" s="18" t="s">
        <v>19</v>
      </c>
      <c r="O3" s="18" t="s">
        <v>20</v>
      </c>
      <c r="P3" s="55" t="s">
        <v>21</v>
      </c>
      <c r="Q3" s="18" t="s">
        <v>22</v>
      </c>
      <c r="R3" s="56">
        <v>44973</v>
      </c>
      <c r="S3" s="57" t="s">
        <v>23</v>
      </c>
      <c r="T3" s="182">
        <v>44960.520833333336</v>
      </c>
      <c r="U3" s="59" t="s">
        <v>24</v>
      </c>
      <c r="V3" s="183" t="s">
        <v>25</v>
      </c>
    </row>
    <row r="4" spans="2:22">
      <c r="B4" s="18">
        <v>1984981</v>
      </c>
      <c r="C4" s="18">
        <v>101</v>
      </c>
      <c r="D4" s="18" t="s">
        <v>16</v>
      </c>
      <c r="E4" s="54" t="s">
        <v>175</v>
      </c>
      <c r="F4" s="18" t="s">
        <v>17</v>
      </c>
      <c r="G4" s="71">
        <v>1062539478</v>
      </c>
      <c r="H4" s="192" t="s">
        <v>213</v>
      </c>
      <c r="I4" s="193" t="s">
        <v>244</v>
      </c>
      <c r="J4" s="193" t="s">
        <v>245</v>
      </c>
      <c r="K4" s="193" t="s">
        <v>246</v>
      </c>
      <c r="L4" s="192" t="s">
        <v>247</v>
      </c>
      <c r="M4" s="18" t="s">
        <v>26</v>
      </c>
      <c r="N4" s="18" t="s">
        <v>27</v>
      </c>
      <c r="O4" s="18" t="s">
        <v>28</v>
      </c>
      <c r="P4" s="18" t="s">
        <v>29</v>
      </c>
      <c r="Q4" s="18" t="s">
        <v>30</v>
      </c>
      <c r="R4" s="56">
        <v>44977</v>
      </c>
      <c r="S4" s="57" t="s">
        <v>31</v>
      </c>
      <c r="T4" s="182">
        <v>44960.520833333336</v>
      </c>
      <c r="U4" s="59" t="s">
        <v>32</v>
      </c>
      <c r="V4" s="183" t="s">
        <v>25</v>
      </c>
    </row>
    <row r="5" spans="2:22">
      <c r="B5" s="18">
        <v>1984982</v>
      </c>
      <c r="C5" s="18">
        <v>101</v>
      </c>
      <c r="D5" s="18" t="s">
        <v>16</v>
      </c>
      <c r="E5" s="54" t="s">
        <v>175</v>
      </c>
      <c r="F5" s="18" t="s">
        <v>17</v>
      </c>
      <c r="G5" s="71">
        <v>1062539478</v>
      </c>
      <c r="H5" s="192" t="s">
        <v>213</v>
      </c>
      <c r="I5" s="193" t="s">
        <v>244</v>
      </c>
      <c r="J5" s="193" t="s">
        <v>245</v>
      </c>
      <c r="K5" s="193" t="s">
        <v>246</v>
      </c>
      <c r="L5" s="192" t="s">
        <v>247</v>
      </c>
      <c r="M5" s="18" t="s">
        <v>35</v>
      </c>
      <c r="N5" s="18" t="s">
        <v>36</v>
      </c>
      <c r="O5" s="18" t="s">
        <v>37</v>
      </c>
      <c r="P5" s="18" t="s">
        <v>38</v>
      </c>
      <c r="Q5" s="18" t="s">
        <v>39</v>
      </c>
      <c r="R5" s="56" t="s">
        <v>40</v>
      </c>
      <c r="S5" s="57">
        <v>1000000</v>
      </c>
      <c r="T5" s="18" t="s">
        <v>41</v>
      </c>
      <c r="U5" s="59">
        <f>30%*S5</f>
        <v>300000</v>
      </c>
      <c r="V5" s="183" t="s">
        <v>25</v>
      </c>
    </row>
    <row r="6" spans="2:22">
      <c r="B6" s="29">
        <v>1984983</v>
      </c>
      <c r="C6" s="29">
        <v>102</v>
      </c>
      <c r="D6" s="60" t="s">
        <v>42</v>
      </c>
      <c r="E6" s="61" t="s">
        <v>176</v>
      </c>
      <c r="F6" s="29" t="s">
        <v>43</v>
      </c>
      <c r="G6" s="60">
        <v>5487102936</v>
      </c>
      <c r="H6" s="194" t="s">
        <v>215</v>
      </c>
      <c r="I6" s="195" t="s">
        <v>244</v>
      </c>
      <c r="J6" s="195" t="s">
        <v>248</v>
      </c>
      <c r="K6" s="195" t="s">
        <v>249</v>
      </c>
      <c r="L6" s="29" t="s">
        <v>250</v>
      </c>
      <c r="M6" s="29" t="s">
        <v>44</v>
      </c>
      <c r="N6" s="29" t="s">
        <v>45</v>
      </c>
      <c r="O6" s="181" t="s">
        <v>46</v>
      </c>
      <c r="P6" s="181" t="s">
        <v>47</v>
      </c>
      <c r="Q6" s="29" t="s">
        <v>48</v>
      </c>
      <c r="R6" s="62">
        <v>44985</v>
      </c>
      <c r="S6" s="63">
        <v>70000</v>
      </c>
      <c r="T6" s="181" t="s">
        <v>49</v>
      </c>
      <c r="U6" s="64">
        <v>0</v>
      </c>
      <c r="V6" s="29" t="s">
        <v>50</v>
      </c>
    </row>
    <row r="7" spans="2:22">
      <c r="B7" s="29">
        <v>1984983</v>
      </c>
      <c r="C7" s="29">
        <v>102</v>
      </c>
      <c r="D7" s="60" t="s">
        <v>42</v>
      </c>
      <c r="E7" s="61" t="s">
        <v>176</v>
      </c>
      <c r="F7" s="29" t="s">
        <v>43</v>
      </c>
      <c r="G7" s="60">
        <v>5487102936</v>
      </c>
      <c r="H7" s="194" t="s">
        <v>215</v>
      </c>
      <c r="I7" s="195" t="s">
        <v>244</v>
      </c>
      <c r="J7" s="195" t="s">
        <v>248</v>
      </c>
      <c r="K7" s="195" t="s">
        <v>249</v>
      </c>
      <c r="L7" s="29" t="s">
        <v>250</v>
      </c>
      <c r="M7" s="29" t="s">
        <v>44</v>
      </c>
      <c r="N7" s="29" t="s">
        <v>45</v>
      </c>
      <c r="O7" s="181" t="s">
        <v>46</v>
      </c>
      <c r="P7" s="181" t="s">
        <v>47</v>
      </c>
      <c r="Q7" s="29" t="s">
        <v>51</v>
      </c>
      <c r="R7" s="62" t="s">
        <v>52</v>
      </c>
      <c r="S7" s="63">
        <v>55000</v>
      </c>
      <c r="T7" s="181" t="s">
        <v>49</v>
      </c>
      <c r="U7" s="64">
        <f>30%*S7</f>
        <v>16500</v>
      </c>
      <c r="V7" s="29" t="s">
        <v>25</v>
      </c>
    </row>
    <row r="8" spans="2:22">
      <c r="B8" s="65">
        <v>1984984</v>
      </c>
      <c r="C8" s="65">
        <v>103</v>
      </c>
      <c r="D8" s="66" t="s">
        <v>53</v>
      </c>
      <c r="E8" s="67" t="s">
        <v>177</v>
      </c>
      <c r="F8" s="65" t="s">
        <v>54</v>
      </c>
      <c r="G8" s="66">
        <v>3216549870</v>
      </c>
      <c r="H8" s="196" t="s">
        <v>217</v>
      </c>
      <c r="I8" s="197" t="s">
        <v>244</v>
      </c>
      <c r="J8" s="197" t="s">
        <v>248</v>
      </c>
      <c r="K8" s="197" t="s">
        <v>251</v>
      </c>
      <c r="L8" s="196" t="s">
        <v>252</v>
      </c>
      <c r="M8" s="65" t="s">
        <v>55</v>
      </c>
      <c r="N8" s="65" t="s">
        <v>56</v>
      </c>
      <c r="O8" s="65" t="s">
        <v>20</v>
      </c>
      <c r="P8" s="65" t="s">
        <v>21</v>
      </c>
      <c r="Q8" s="65" t="s">
        <v>57</v>
      </c>
      <c r="R8" s="68" t="s">
        <v>58</v>
      </c>
      <c r="S8" s="69">
        <v>7300000</v>
      </c>
      <c r="T8" s="65" t="s">
        <v>59</v>
      </c>
      <c r="U8" s="70">
        <f>31%*S8</f>
        <v>2263000</v>
      </c>
      <c r="V8" s="65" t="s">
        <v>25</v>
      </c>
    </row>
    <row r="9" spans="2:22">
      <c r="B9" s="65">
        <v>1984985</v>
      </c>
      <c r="C9" s="65">
        <v>103</v>
      </c>
      <c r="D9" s="66" t="s">
        <v>53</v>
      </c>
      <c r="E9" s="67" t="s">
        <v>177</v>
      </c>
      <c r="F9" s="65" t="s">
        <v>54</v>
      </c>
      <c r="G9" s="66">
        <v>3216549870</v>
      </c>
      <c r="H9" s="196" t="s">
        <v>217</v>
      </c>
      <c r="I9" s="197" t="s">
        <v>244</v>
      </c>
      <c r="J9" s="197" t="s">
        <v>248</v>
      </c>
      <c r="K9" s="197" t="s">
        <v>251</v>
      </c>
      <c r="L9" s="196" t="s">
        <v>252</v>
      </c>
      <c r="M9" s="65" t="s">
        <v>62</v>
      </c>
      <c r="N9" s="65" t="s">
        <v>63</v>
      </c>
      <c r="O9" s="65" t="s">
        <v>64</v>
      </c>
      <c r="P9" s="65" t="s">
        <v>65</v>
      </c>
      <c r="Q9" s="65" t="s">
        <v>55</v>
      </c>
      <c r="R9" s="68" t="s">
        <v>66</v>
      </c>
      <c r="S9" s="69">
        <v>432500</v>
      </c>
      <c r="T9" s="65" t="s">
        <v>67</v>
      </c>
      <c r="U9" s="70">
        <v>0</v>
      </c>
      <c r="V9" s="65" t="s">
        <v>50</v>
      </c>
    </row>
    <row r="10" spans="2:22">
      <c r="B10" s="65">
        <v>1984986</v>
      </c>
      <c r="C10" s="65">
        <v>103</v>
      </c>
      <c r="D10" s="66" t="s">
        <v>53</v>
      </c>
      <c r="E10" s="67" t="s">
        <v>177</v>
      </c>
      <c r="F10" s="65" t="s">
        <v>54</v>
      </c>
      <c r="G10" s="66">
        <v>3216549870</v>
      </c>
      <c r="H10" s="196" t="s">
        <v>217</v>
      </c>
      <c r="I10" s="197" t="s">
        <v>244</v>
      </c>
      <c r="J10" s="197" t="s">
        <v>248</v>
      </c>
      <c r="K10" s="197" t="s">
        <v>251</v>
      </c>
      <c r="L10" s="196" t="s">
        <v>252</v>
      </c>
      <c r="M10" s="65" t="s">
        <v>18</v>
      </c>
      <c r="N10" s="65" t="s">
        <v>19</v>
      </c>
      <c r="O10" s="65" t="s">
        <v>70</v>
      </c>
      <c r="P10" s="65" t="s">
        <v>71</v>
      </c>
      <c r="Q10" s="65" t="s">
        <v>72</v>
      </c>
      <c r="R10" s="68">
        <v>44961</v>
      </c>
      <c r="S10" s="69">
        <v>234000</v>
      </c>
      <c r="T10" s="177">
        <v>45048.708333333336</v>
      </c>
      <c r="U10" s="70">
        <f t="shared" ref="U10:U13" si="0">31%*S10</f>
        <v>72540</v>
      </c>
      <c r="V10" s="65" t="s">
        <v>25</v>
      </c>
    </row>
    <row r="11" spans="2:22">
      <c r="B11" s="65">
        <v>1984986</v>
      </c>
      <c r="C11" s="65">
        <v>103</v>
      </c>
      <c r="D11" s="66" t="s">
        <v>53</v>
      </c>
      <c r="E11" s="67" t="s">
        <v>177</v>
      </c>
      <c r="F11" s="65" t="s">
        <v>54</v>
      </c>
      <c r="G11" s="66">
        <v>3216549870</v>
      </c>
      <c r="H11" s="196" t="s">
        <v>217</v>
      </c>
      <c r="I11" s="197" t="s">
        <v>244</v>
      </c>
      <c r="J11" s="197" t="s">
        <v>248</v>
      </c>
      <c r="K11" s="197" t="s">
        <v>251</v>
      </c>
      <c r="L11" s="196" t="s">
        <v>252</v>
      </c>
      <c r="M11" s="65" t="s">
        <v>44</v>
      </c>
      <c r="N11" s="65" t="s">
        <v>45</v>
      </c>
      <c r="O11" s="65" t="s">
        <v>70</v>
      </c>
      <c r="P11" s="65" t="s">
        <v>71</v>
      </c>
      <c r="Q11" s="65" t="s">
        <v>72</v>
      </c>
      <c r="R11" s="68">
        <v>44961</v>
      </c>
      <c r="S11" s="69">
        <v>100000</v>
      </c>
      <c r="T11" s="177">
        <v>45048.708333333336</v>
      </c>
      <c r="U11" s="70">
        <v>0</v>
      </c>
      <c r="V11" s="65" t="s">
        <v>50</v>
      </c>
    </row>
    <row r="12" spans="2:22">
      <c r="B12" s="18">
        <v>1984987</v>
      </c>
      <c r="C12" s="18">
        <v>106</v>
      </c>
      <c r="D12" s="71" t="s">
        <v>76</v>
      </c>
      <c r="E12" s="54" t="s">
        <v>178</v>
      </c>
      <c r="F12" s="18" t="s">
        <v>77</v>
      </c>
      <c r="G12" s="71">
        <v>4657890321</v>
      </c>
      <c r="H12" s="192" t="s">
        <v>219</v>
      </c>
      <c r="I12" s="193" t="s">
        <v>244</v>
      </c>
      <c r="J12" s="193" t="s">
        <v>253</v>
      </c>
      <c r="K12" s="193" t="s">
        <v>254</v>
      </c>
      <c r="L12" s="192" t="s">
        <v>255</v>
      </c>
      <c r="M12" s="18" t="s">
        <v>35</v>
      </c>
      <c r="N12" s="18" t="s">
        <v>36</v>
      </c>
      <c r="O12" s="183" t="s">
        <v>78</v>
      </c>
      <c r="P12" s="18" t="s">
        <v>79</v>
      </c>
      <c r="Q12" s="18" t="s">
        <v>80</v>
      </c>
      <c r="R12" s="56">
        <v>44959</v>
      </c>
      <c r="S12" s="57">
        <v>500000</v>
      </c>
      <c r="T12" s="175">
        <v>44988.416666666664</v>
      </c>
      <c r="U12" s="59">
        <f t="shared" si="0"/>
        <v>155000</v>
      </c>
      <c r="V12" s="183" t="s">
        <v>25</v>
      </c>
    </row>
    <row r="13" spans="2:22">
      <c r="B13" s="18">
        <v>1984987</v>
      </c>
      <c r="C13" s="18">
        <v>106</v>
      </c>
      <c r="D13" s="71" t="s">
        <v>76</v>
      </c>
      <c r="E13" s="54" t="s">
        <v>178</v>
      </c>
      <c r="F13" s="18" t="s">
        <v>77</v>
      </c>
      <c r="G13" s="71">
        <v>4657890321</v>
      </c>
      <c r="H13" s="192" t="s">
        <v>219</v>
      </c>
      <c r="I13" s="193" t="s">
        <v>244</v>
      </c>
      <c r="J13" s="193" t="s">
        <v>253</v>
      </c>
      <c r="K13" s="193" t="s">
        <v>254</v>
      </c>
      <c r="L13" s="192" t="s">
        <v>255</v>
      </c>
      <c r="M13" s="18" t="s">
        <v>44</v>
      </c>
      <c r="N13" s="18" t="s">
        <v>45</v>
      </c>
      <c r="O13" s="183" t="s">
        <v>78</v>
      </c>
      <c r="P13" s="18" t="s">
        <v>79</v>
      </c>
      <c r="Q13" s="18" t="s">
        <v>80</v>
      </c>
      <c r="R13" s="56">
        <v>44959</v>
      </c>
      <c r="S13" s="57">
        <v>300000</v>
      </c>
      <c r="T13" s="175">
        <v>44988.416666666664</v>
      </c>
      <c r="U13" s="59">
        <f t="shared" si="0"/>
        <v>93000</v>
      </c>
      <c r="V13" s="183" t="s">
        <v>25</v>
      </c>
    </row>
    <row r="14" spans="2:22">
      <c r="B14" s="29">
        <v>1984988</v>
      </c>
      <c r="C14" s="29">
        <v>107</v>
      </c>
      <c r="D14" s="60" t="s">
        <v>82</v>
      </c>
      <c r="E14" s="61" t="s">
        <v>179</v>
      </c>
      <c r="F14" s="29" t="s">
        <v>83</v>
      </c>
      <c r="G14" s="60">
        <v>2389041567</v>
      </c>
      <c r="H14" s="194" t="s">
        <v>221</v>
      </c>
      <c r="I14" s="194" t="s">
        <v>244</v>
      </c>
      <c r="J14" s="194" t="s">
        <v>245</v>
      </c>
      <c r="K14" s="194" t="s">
        <v>256</v>
      </c>
      <c r="L14" s="194" t="s">
        <v>257</v>
      </c>
      <c r="M14" s="29" t="s">
        <v>84</v>
      </c>
      <c r="N14" s="29" t="s">
        <v>85</v>
      </c>
      <c r="O14" s="29" t="s">
        <v>86</v>
      </c>
      <c r="P14" s="29" t="s">
        <v>87</v>
      </c>
      <c r="Q14" s="29" t="s">
        <v>88</v>
      </c>
      <c r="R14" s="72">
        <v>44961</v>
      </c>
      <c r="S14" s="63">
        <v>20000000</v>
      </c>
      <c r="T14" s="176">
        <v>45142.125</v>
      </c>
      <c r="U14" s="64">
        <f>41% *S14</f>
        <v>8199999.9999999991</v>
      </c>
      <c r="V14" s="29" t="s">
        <v>25</v>
      </c>
    </row>
    <row r="15" spans="2:22">
      <c r="B15" s="18">
        <v>1984989</v>
      </c>
      <c r="C15" s="18">
        <v>108</v>
      </c>
      <c r="D15" s="71" t="s">
        <v>89</v>
      </c>
      <c r="E15" s="54" t="s">
        <v>180</v>
      </c>
      <c r="F15" s="18" t="s">
        <v>90</v>
      </c>
      <c r="G15" s="71">
        <v>6741298305</v>
      </c>
      <c r="H15" s="192" t="s">
        <v>223</v>
      </c>
      <c r="I15" s="192" t="s">
        <v>244</v>
      </c>
      <c r="J15" s="192" t="s">
        <v>258</v>
      </c>
      <c r="K15" s="192" t="s">
        <v>259</v>
      </c>
      <c r="L15" s="192" t="s">
        <v>260</v>
      </c>
      <c r="M15" s="18" t="s">
        <v>91</v>
      </c>
      <c r="N15" s="18" t="s">
        <v>92</v>
      </c>
      <c r="O15" s="18" t="s">
        <v>28</v>
      </c>
      <c r="P15" s="18" t="s">
        <v>29</v>
      </c>
      <c r="Q15" s="18" t="s">
        <v>93</v>
      </c>
      <c r="R15" s="56">
        <v>45264</v>
      </c>
      <c r="S15" s="57">
        <v>1000000</v>
      </c>
      <c r="T15" s="175">
        <v>45028.523611111108</v>
      </c>
      <c r="U15" s="59">
        <v>0</v>
      </c>
      <c r="V15" s="18" t="s">
        <v>50</v>
      </c>
    </row>
    <row r="16" spans="2:22">
      <c r="B16" s="38">
        <v>1984990</v>
      </c>
      <c r="C16" s="38">
        <v>109</v>
      </c>
      <c r="D16" s="73" t="s">
        <v>94</v>
      </c>
      <c r="E16" s="74" t="s">
        <v>181</v>
      </c>
      <c r="F16" s="38" t="s">
        <v>95</v>
      </c>
      <c r="G16" s="73">
        <v>5426701983</v>
      </c>
      <c r="H16" s="198" t="s">
        <v>225</v>
      </c>
      <c r="I16" s="199" t="s">
        <v>244</v>
      </c>
      <c r="J16" s="199" t="s">
        <v>245</v>
      </c>
      <c r="K16" s="199" t="s">
        <v>246</v>
      </c>
      <c r="L16" s="198" t="s">
        <v>261</v>
      </c>
      <c r="M16" s="38" t="s">
        <v>55</v>
      </c>
      <c r="N16" s="38" t="s">
        <v>56</v>
      </c>
      <c r="O16" s="38" t="s">
        <v>96</v>
      </c>
      <c r="P16" s="38" t="s">
        <v>97</v>
      </c>
      <c r="Q16" s="38" t="s">
        <v>46</v>
      </c>
      <c r="R16" s="75">
        <v>44988</v>
      </c>
      <c r="S16" s="76">
        <v>5000000</v>
      </c>
      <c r="T16" s="38" t="s">
        <v>98</v>
      </c>
      <c r="U16" s="77">
        <f t="shared" ref="U16:U17" si="1">41% *S16</f>
        <v>2049999.9999999998</v>
      </c>
      <c r="V16" s="184" t="s">
        <v>25</v>
      </c>
    </row>
    <row r="17" spans="2:22">
      <c r="B17" s="38">
        <v>1984990</v>
      </c>
      <c r="C17" s="38">
        <v>109</v>
      </c>
      <c r="D17" s="73" t="s">
        <v>94</v>
      </c>
      <c r="E17" s="74" t="s">
        <v>181</v>
      </c>
      <c r="F17" s="38" t="s">
        <v>95</v>
      </c>
      <c r="G17" s="73">
        <v>5426701983</v>
      </c>
      <c r="H17" s="198" t="s">
        <v>225</v>
      </c>
      <c r="I17" s="199" t="s">
        <v>244</v>
      </c>
      <c r="J17" s="199" t="s">
        <v>245</v>
      </c>
      <c r="K17" s="199" t="s">
        <v>246</v>
      </c>
      <c r="L17" s="198" t="s">
        <v>261</v>
      </c>
      <c r="M17" s="38" t="s">
        <v>99</v>
      </c>
      <c r="N17" s="38" t="s">
        <v>100</v>
      </c>
      <c r="O17" s="38" t="s">
        <v>96</v>
      </c>
      <c r="P17" s="38" t="s">
        <v>97</v>
      </c>
      <c r="Q17" s="38" t="s">
        <v>46</v>
      </c>
      <c r="R17" s="75">
        <v>44988</v>
      </c>
      <c r="S17" s="76">
        <v>1500000</v>
      </c>
      <c r="T17" s="38" t="s">
        <v>98</v>
      </c>
      <c r="U17" s="77">
        <f t="shared" si="1"/>
        <v>615000</v>
      </c>
      <c r="V17" s="184" t="s">
        <v>25</v>
      </c>
    </row>
    <row r="18" spans="2:22">
      <c r="B18" s="18">
        <v>1984991</v>
      </c>
      <c r="C18" s="18">
        <v>110</v>
      </c>
      <c r="D18" s="71" t="s">
        <v>101</v>
      </c>
      <c r="E18" s="54" t="s">
        <v>182</v>
      </c>
      <c r="F18" s="18" t="s">
        <v>102</v>
      </c>
      <c r="G18" s="71">
        <v>6890142573</v>
      </c>
      <c r="H18" s="192" t="s">
        <v>227</v>
      </c>
      <c r="I18" s="193" t="s">
        <v>244</v>
      </c>
      <c r="J18" s="193" t="s">
        <v>253</v>
      </c>
      <c r="K18" s="193" t="s">
        <v>262</v>
      </c>
      <c r="L18" s="192" t="s">
        <v>263</v>
      </c>
      <c r="M18" s="18" t="s">
        <v>62</v>
      </c>
      <c r="N18" s="18" t="s">
        <v>63</v>
      </c>
      <c r="O18" s="18" t="s">
        <v>37</v>
      </c>
      <c r="P18" s="18" t="s">
        <v>38</v>
      </c>
      <c r="Q18" s="18" t="s">
        <v>103</v>
      </c>
      <c r="R18" s="56">
        <v>45028</v>
      </c>
      <c r="S18" s="57">
        <v>320000</v>
      </c>
      <c r="T18" s="18" t="s">
        <v>104</v>
      </c>
      <c r="U18" s="59">
        <f t="shared" ref="U18:U19" si="2">40% *S18</f>
        <v>128000</v>
      </c>
      <c r="V18" s="183" t="s">
        <v>25</v>
      </c>
    </row>
    <row r="19" spans="2:22">
      <c r="B19" s="18">
        <v>1984991</v>
      </c>
      <c r="C19" s="18">
        <v>110</v>
      </c>
      <c r="D19" s="71" t="s">
        <v>101</v>
      </c>
      <c r="E19" s="54" t="s">
        <v>182</v>
      </c>
      <c r="F19" s="18" t="s">
        <v>102</v>
      </c>
      <c r="G19" s="71">
        <v>6890142573</v>
      </c>
      <c r="H19" s="192" t="s">
        <v>227</v>
      </c>
      <c r="I19" s="193" t="s">
        <v>244</v>
      </c>
      <c r="J19" s="193" t="s">
        <v>253</v>
      </c>
      <c r="K19" s="193" t="s">
        <v>262</v>
      </c>
      <c r="L19" s="192" t="s">
        <v>263</v>
      </c>
      <c r="M19" s="18" t="s">
        <v>44</v>
      </c>
      <c r="N19" s="18" t="s">
        <v>45</v>
      </c>
      <c r="O19" s="18" t="s">
        <v>105</v>
      </c>
      <c r="P19" s="18" t="s">
        <v>106</v>
      </c>
      <c r="Q19" s="18" t="s">
        <v>107</v>
      </c>
      <c r="R19" s="56">
        <v>45017</v>
      </c>
      <c r="S19" s="57">
        <v>120000</v>
      </c>
      <c r="T19" s="78">
        <v>45203.811805555553</v>
      </c>
      <c r="U19" s="59">
        <f t="shared" si="2"/>
        <v>48000</v>
      </c>
      <c r="V19" s="183" t="s">
        <v>25</v>
      </c>
    </row>
    <row r="20" spans="2:22">
      <c r="B20" s="29">
        <v>1984992</v>
      </c>
      <c r="C20" s="29">
        <v>111</v>
      </c>
      <c r="D20" s="60" t="s">
        <v>108</v>
      </c>
      <c r="E20" s="61" t="s">
        <v>183</v>
      </c>
      <c r="F20" s="29" t="s">
        <v>109</v>
      </c>
      <c r="G20" s="60">
        <v>4738251690</v>
      </c>
      <c r="H20" s="194" t="s">
        <v>229</v>
      </c>
      <c r="I20" s="195" t="s">
        <v>244</v>
      </c>
      <c r="J20" s="195" t="s">
        <v>264</v>
      </c>
      <c r="K20" s="195" t="s">
        <v>265</v>
      </c>
      <c r="L20" s="194" t="s">
        <v>266</v>
      </c>
      <c r="M20" s="29" t="s">
        <v>110</v>
      </c>
      <c r="N20" s="29" t="s">
        <v>111</v>
      </c>
      <c r="O20" s="29" t="s">
        <v>20</v>
      </c>
      <c r="P20" s="29" t="s">
        <v>21</v>
      </c>
      <c r="Q20" s="29" t="s">
        <v>112</v>
      </c>
      <c r="R20" s="62" t="s">
        <v>113</v>
      </c>
      <c r="S20" s="63">
        <v>3020000</v>
      </c>
      <c r="T20" s="29" t="s">
        <v>114</v>
      </c>
      <c r="U20" s="63">
        <f>43%*S20</f>
        <v>1298600</v>
      </c>
      <c r="V20" s="181" t="s">
        <v>25</v>
      </c>
    </row>
    <row r="21" spans="2:22">
      <c r="B21" s="29">
        <v>1984993</v>
      </c>
      <c r="C21" s="29">
        <v>111</v>
      </c>
      <c r="D21" s="60" t="s">
        <v>108</v>
      </c>
      <c r="E21" s="61" t="s">
        <v>183</v>
      </c>
      <c r="F21" s="29" t="s">
        <v>109</v>
      </c>
      <c r="G21" s="60">
        <v>4738251690</v>
      </c>
      <c r="H21" s="194" t="s">
        <v>229</v>
      </c>
      <c r="I21" s="195" t="s">
        <v>244</v>
      </c>
      <c r="J21" s="195" t="s">
        <v>264</v>
      </c>
      <c r="K21" s="195" t="s">
        <v>265</v>
      </c>
      <c r="L21" s="194" t="s">
        <v>266</v>
      </c>
      <c r="M21" s="29" t="s">
        <v>117</v>
      </c>
      <c r="N21" s="29" t="s">
        <v>118</v>
      </c>
      <c r="O21" s="29" t="s">
        <v>70</v>
      </c>
      <c r="P21" s="29" t="s">
        <v>71</v>
      </c>
      <c r="Q21" s="29" t="s">
        <v>119</v>
      </c>
      <c r="R21" s="62" t="s">
        <v>120</v>
      </c>
      <c r="S21" s="63">
        <v>2290000</v>
      </c>
      <c r="T21" s="29" t="s">
        <v>121</v>
      </c>
      <c r="U21" s="63">
        <f t="shared" ref="U21:U25" si="3">43%*S21</f>
        <v>984700</v>
      </c>
      <c r="V21" s="181" t="s">
        <v>25</v>
      </c>
    </row>
    <row r="22" spans="2:22">
      <c r="B22" s="29">
        <v>1984994</v>
      </c>
      <c r="C22" s="29">
        <v>111</v>
      </c>
      <c r="D22" s="60" t="s">
        <v>108</v>
      </c>
      <c r="E22" s="61" t="s">
        <v>183</v>
      </c>
      <c r="F22" s="29" t="s">
        <v>109</v>
      </c>
      <c r="G22" s="60">
        <v>4738251690</v>
      </c>
      <c r="H22" s="194" t="s">
        <v>229</v>
      </c>
      <c r="I22" s="195" t="s">
        <v>244</v>
      </c>
      <c r="J22" s="195" t="s">
        <v>264</v>
      </c>
      <c r="K22" s="195" t="s">
        <v>265</v>
      </c>
      <c r="L22" s="194" t="s">
        <v>266</v>
      </c>
      <c r="M22" s="29" t="s">
        <v>35</v>
      </c>
      <c r="N22" s="29" t="s">
        <v>36</v>
      </c>
      <c r="O22" s="29" t="s">
        <v>78</v>
      </c>
      <c r="P22" s="29" t="s">
        <v>79</v>
      </c>
      <c r="Q22" s="29" t="s">
        <v>124</v>
      </c>
      <c r="R22" s="62" t="s">
        <v>125</v>
      </c>
      <c r="S22" s="63">
        <v>1230000</v>
      </c>
      <c r="T22" s="29" t="s">
        <v>126</v>
      </c>
      <c r="U22" s="63">
        <f t="shared" si="3"/>
        <v>528900</v>
      </c>
      <c r="V22" s="181" t="s">
        <v>25</v>
      </c>
    </row>
    <row r="23" spans="2:22">
      <c r="B23" s="45">
        <v>1984995</v>
      </c>
      <c r="C23" s="45">
        <v>112</v>
      </c>
      <c r="D23" s="79" t="s">
        <v>127</v>
      </c>
      <c r="E23" s="80" t="s">
        <v>184</v>
      </c>
      <c r="F23" s="45" t="s">
        <v>128</v>
      </c>
      <c r="G23" s="79">
        <v>5973618204</v>
      </c>
      <c r="H23" s="200" t="s">
        <v>231</v>
      </c>
      <c r="I23" s="201" t="s">
        <v>244</v>
      </c>
      <c r="J23" s="201" t="s">
        <v>264</v>
      </c>
      <c r="K23" s="201" t="s">
        <v>267</v>
      </c>
      <c r="L23" s="200" t="s">
        <v>268</v>
      </c>
      <c r="M23" s="45" t="s">
        <v>62</v>
      </c>
      <c r="N23" s="45" t="s">
        <v>63</v>
      </c>
      <c r="O23" s="45" t="s">
        <v>86</v>
      </c>
      <c r="P23" s="45" t="s">
        <v>87</v>
      </c>
      <c r="Q23" s="45" t="s">
        <v>129</v>
      </c>
      <c r="R23" s="187" t="s">
        <v>130</v>
      </c>
      <c r="S23" s="82">
        <v>230000</v>
      </c>
      <c r="T23" s="185" t="s">
        <v>131</v>
      </c>
      <c r="U23" s="82">
        <f t="shared" si="3"/>
        <v>98900</v>
      </c>
      <c r="V23" s="185" t="s">
        <v>25</v>
      </c>
    </row>
    <row r="24" spans="2:22">
      <c r="B24" s="45">
        <v>1984995</v>
      </c>
      <c r="C24" s="45">
        <v>112</v>
      </c>
      <c r="D24" s="79" t="s">
        <v>127</v>
      </c>
      <c r="E24" s="80" t="s">
        <v>184</v>
      </c>
      <c r="F24" s="45" t="s">
        <v>128</v>
      </c>
      <c r="G24" s="79">
        <v>5973618204</v>
      </c>
      <c r="H24" s="200" t="s">
        <v>231</v>
      </c>
      <c r="I24" s="201" t="s">
        <v>244</v>
      </c>
      <c r="J24" s="201" t="s">
        <v>264</v>
      </c>
      <c r="K24" s="201" t="s">
        <v>267</v>
      </c>
      <c r="L24" s="200" t="s">
        <v>268</v>
      </c>
      <c r="M24" s="45" t="s">
        <v>91</v>
      </c>
      <c r="N24" s="45" t="s">
        <v>92</v>
      </c>
      <c r="O24" s="45" t="s">
        <v>20</v>
      </c>
      <c r="P24" s="45" t="s">
        <v>21</v>
      </c>
      <c r="Q24" s="45" t="s">
        <v>133</v>
      </c>
      <c r="R24" s="187" t="s">
        <v>130</v>
      </c>
      <c r="S24" s="82">
        <v>320000</v>
      </c>
      <c r="T24" s="185" t="s">
        <v>131</v>
      </c>
      <c r="U24" s="82">
        <f t="shared" si="3"/>
        <v>137600</v>
      </c>
      <c r="V24" s="185" t="s">
        <v>25</v>
      </c>
    </row>
    <row r="25" spans="2:22">
      <c r="B25" s="29">
        <v>1984996</v>
      </c>
      <c r="C25" s="29">
        <v>113</v>
      </c>
      <c r="D25" s="60" t="s">
        <v>134</v>
      </c>
      <c r="E25" s="61" t="s">
        <v>183</v>
      </c>
      <c r="F25" s="29" t="s">
        <v>135</v>
      </c>
      <c r="G25" s="60">
        <v>1245897063</v>
      </c>
      <c r="H25" s="194" t="s">
        <v>233</v>
      </c>
      <c r="I25" s="194" t="s">
        <v>244</v>
      </c>
      <c r="J25" s="194" t="s">
        <v>264</v>
      </c>
      <c r="K25" s="194" t="s">
        <v>269</v>
      </c>
      <c r="L25" s="194" t="s">
        <v>270</v>
      </c>
      <c r="M25" s="29" t="s">
        <v>55</v>
      </c>
      <c r="N25" s="29" t="s">
        <v>56</v>
      </c>
      <c r="O25" s="29" t="s">
        <v>37</v>
      </c>
      <c r="P25" s="29" t="s">
        <v>38</v>
      </c>
      <c r="Q25" s="29" t="s">
        <v>136</v>
      </c>
      <c r="R25" s="62">
        <v>45056</v>
      </c>
      <c r="S25" s="63">
        <v>4230000</v>
      </c>
      <c r="T25" s="29" t="s">
        <v>137</v>
      </c>
      <c r="U25" s="63">
        <f t="shared" si="3"/>
        <v>1818900</v>
      </c>
      <c r="V25" s="29" t="s">
        <v>25</v>
      </c>
    </row>
    <row r="26" spans="2:22">
      <c r="B26" s="18">
        <v>1984997</v>
      </c>
      <c r="C26" s="18">
        <v>114</v>
      </c>
      <c r="D26" s="71" t="s">
        <v>138</v>
      </c>
      <c r="E26" s="54" t="s">
        <v>185</v>
      </c>
      <c r="F26" s="18" t="s">
        <v>139</v>
      </c>
      <c r="G26" s="71">
        <v>7658902143</v>
      </c>
      <c r="H26" s="192" t="s">
        <v>235</v>
      </c>
      <c r="I26" s="193" t="s">
        <v>244</v>
      </c>
      <c r="J26" s="193" t="s">
        <v>245</v>
      </c>
      <c r="K26" s="193" t="s">
        <v>271</v>
      </c>
      <c r="L26" s="192" t="s">
        <v>272</v>
      </c>
      <c r="M26" s="18" t="s">
        <v>84</v>
      </c>
      <c r="N26" s="18" t="s">
        <v>85</v>
      </c>
      <c r="O26" s="18" t="s">
        <v>140</v>
      </c>
      <c r="P26" s="18" t="s">
        <v>141</v>
      </c>
      <c r="Q26" s="18" t="s">
        <v>142</v>
      </c>
      <c r="R26" s="56" t="s">
        <v>143</v>
      </c>
      <c r="S26" s="57">
        <v>32000000</v>
      </c>
      <c r="T26" s="18" t="s">
        <v>144</v>
      </c>
      <c r="U26" s="57">
        <f>33%*S26</f>
        <v>10560000</v>
      </c>
      <c r="V26" s="18" t="s">
        <v>25</v>
      </c>
    </row>
    <row r="27" spans="2:22">
      <c r="B27" s="18">
        <v>1984998</v>
      </c>
      <c r="C27" s="18">
        <v>114</v>
      </c>
      <c r="D27" s="71" t="s">
        <v>138</v>
      </c>
      <c r="E27" s="54" t="s">
        <v>185</v>
      </c>
      <c r="F27" s="18" t="s">
        <v>139</v>
      </c>
      <c r="G27" s="71">
        <v>7658902143</v>
      </c>
      <c r="H27" s="192" t="s">
        <v>235</v>
      </c>
      <c r="I27" s="193" t="s">
        <v>244</v>
      </c>
      <c r="J27" s="193" t="s">
        <v>245</v>
      </c>
      <c r="K27" s="193" t="s">
        <v>271</v>
      </c>
      <c r="L27" s="192" t="s">
        <v>272</v>
      </c>
      <c r="M27" s="18" t="s">
        <v>18</v>
      </c>
      <c r="N27" s="18" t="s">
        <v>19</v>
      </c>
      <c r="O27" s="18" t="s">
        <v>28</v>
      </c>
      <c r="P27" s="18" t="s">
        <v>29</v>
      </c>
      <c r="Q27" s="18" t="s">
        <v>147</v>
      </c>
      <c r="R27" s="56" t="s">
        <v>148</v>
      </c>
      <c r="S27" s="57">
        <v>323000</v>
      </c>
      <c r="T27" s="18" t="s">
        <v>149</v>
      </c>
      <c r="U27" s="57">
        <v>0</v>
      </c>
      <c r="V27" s="18" t="s">
        <v>50</v>
      </c>
    </row>
    <row r="28" spans="2:22">
      <c r="B28" s="38">
        <v>1984999</v>
      </c>
      <c r="C28" s="38">
        <v>115</v>
      </c>
      <c r="D28" s="73" t="s">
        <v>150</v>
      </c>
      <c r="E28" s="74" t="s">
        <v>186</v>
      </c>
      <c r="F28" s="38" t="s">
        <v>151</v>
      </c>
      <c r="G28" s="73">
        <v>9845623107</v>
      </c>
      <c r="H28" s="198" t="s">
        <v>237</v>
      </c>
      <c r="I28" s="199" t="s">
        <v>244</v>
      </c>
      <c r="J28" s="199" t="s">
        <v>245</v>
      </c>
      <c r="K28" s="199" t="s">
        <v>273</v>
      </c>
      <c r="L28" s="198" t="s">
        <v>274</v>
      </c>
      <c r="M28" s="38" t="s">
        <v>117</v>
      </c>
      <c r="N28" s="38" t="s">
        <v>118</v>
      </c>
      <c r="O28" s="184" t="s">
        <v>28</v>
      </c>
      <c r="P28" s="184" t="s">
        <v>29</v>
      </c>
      <c r="Q28" s="184" t="s">
        <v>152</v>
      </c>
      <c r="R28" s="188" t="s">
        <v>153</v>
      </c>
      <c r="S28" s="76">
        <v>200000</v>
      </c>
      <c r="T28" s="184" t="s">
        <v>154</v>
      </c>
      <c r="U28" s="76">
        <v>0</v>
      </c>
      <c r="V28" s="38" t="s">
        <v>50</v>
      </c>
    </row>
    <row r="29" spans="2:22">
      <c r="B29" s="38">
        <v>1984999</v>
      </c>
      <c r="C29" s="38">
        <v>115</v>
      </c>
      <c r="D29" s="73" t="s">
        <v>150</v>
      </c>
      <c r="E29" s="74" t="s">
        <v>186</v>
      </c>
      <c r="F29" s="38" t="s">
        <v>151</v>
      </c>
      <c r="G29" s="73">
        <v>9845623107</v>
      </c>
      <c r="H29" s="198" t="s">
        <v>237</v>
      </c>
      <c r="I29" s="199" t="s">
        <v>244</v>
      </c>
      <c r="J29" s="199" t="s">
        <v>245</v>
      </c>
      <c r="K29" s="199" t="s">
        <v>273</v>
      </c>
      <c r="L29" s="198" t="s">
        <v>274</v>
      </c>
      <c r="M29" s="38" t="s">
        <v>35</v>
      </c>
      <c r="N29" s="38" t="s">
        <v>36</v>
      </c>
      <c r="O29" s="184" t="s">
        <v>28</v>
      </c>
      <c r="P29" s="184" t="s">
        <v>29</v>
      </c>
      <c r="Q29" s="184" t="s">
        <v>152</v>
      </c>
      <c r="R29" s="188" t="s">
        <v>153</v>
      </c>
      <c r="S29" s="76">
        <v>339000</v>
      </c>
      <c r="T29" s="184" t="s">
        <v>154</v>
      </c>
      <c r="U29" s="76">
        <f t="shared" ref="U29" si="4">33%*S29</f>
        <v>111870</v>
      </c>
      <c r="V29" s="38" t="s">
        <v>25</v>
      </c>
    </row>
    <row r="30" spans="2:22">
      <c r="B30" s="18">
        <v>1985000</v>
      </c>
      <c r="C30" s="18">
        <v>116</v>
      </c>
      <c r="D30" s="71" t="s">
        <v>156</v>
      </c>
      <c r="E30" s="54" t="s">
        <v>187</v>
      </c>
      <c r="F30" s="18" t="s">
        <v>157</v>
      </c>
      <c r="G30" s="71">
        <v>7265048193</v>
      </c>
      <c r="H30" s="192" t="s">
        <v>239</v>
      </c>
      <c r="I30" s="193" t="s">
        <v>244</v>
      </c>
      <c r="J30" s="193" t="s">
        <v>253</v>
      </c>
      <c r="K30" s="193" t="s">
        <v>254</v>
      </c>
      <c r="L30" s="192" t="s">
        <v>275</v>
      </c>
      <c r="M30" s="18" t="s">
        <v>55</v>
      </c>
      <c r="N30" s="18" t="s">
        <v>56</v>
      </c>
      <c r="O30" s="18" t="s">
        <v>37</v>
      </c>
      <c r="P30" s="18" t="s">
        <v>38</v>
      </c>
      <c r="Q30" s="18" t="s">
        <v>158</v>
      </c>
      <c r="R30" s="189" t="s">
        <v>148</v>
      </c>
      <c r="S30" s="57">
        <v>8050600</v>
      </c>
      <c r="T30" s="183" t="s">
        <v>159</v>
      </c>
      <c r="U30" s="57">
        <f>44% * S30</f>
        <v>3542264</v>
      </c>
      <c r="V30" s="183" t="s">
        <v>25</v>
      </c>
    </row>
    <row r="31" spans="2:22">
      <c r="B31" s="18">
        <v>1985000</v>
      </c>
      <c r="C31" s="18">
        <v>116</v>
      </c>
      <c r="D31" s="71" t="s">
        <v>156</v>
      </c>
      <c r="E31" s="54" t="s">
        <v>187</v>
      </c>
      <c r="F31" s="18" t="s">
        <v>157</v>
      </c>
      <c r="G31" s="71">
        <v>7265048193</v>
      </c>
      <c r="H31" s="192" t="s">
        <v>239</v>
      </c>
      <c r="I31" s="193" t="s">
        <v>244</v>
      </c>
      <c r="J31" s="193" t="s">
        <v>253</v>
      </c>
      <c r="K31" s="193" t="s">
        <v>254</v>
      </c>
      <c r="L31" s="192" t="s">
        <v>275</v>
      </c>
      <c r="M31" s="18" t="s">
        <v>44</v>
      </c>
      <c r="N31" s="18" t="s">
        <v>45</v>
      </c>
      <c r="O31" s="18" t="s">
        <v>160</v>
      </c>
      <c r="P31" s="18" t="s">
        <v>161</v>
      </c>
      <c r="Q31" s="18" t="s">
        <v>162</v>
      </c>
      <c r="R31" s="189" t="s">
        <v>148</v>
      </c>
      <c r="S31" s="57">
        <v>100000</v>
      </c>
      <c r="T31" s="183" t="s">
        <v>159</v>
      </c>
      <c r="U31" s="57">
        <f t="shared" ref="U31:U32" si="5">44% * S31</f>
        <v>44000</v>
      </c>
      <c r="V31" s="183" t="s">
        <v>25</v>
      </c>
    </row>
    <row r="32" spans="2:22">
      <c r="B32" s="18">
        <v>1985001</v>
      </c>
      <c r="C32" s="18">
        <v>116</v>
      </c>
      <c r="D32" s="71" t="s">
        <v>156</v>
      </c>
      <c r="E32" s="54" t="s">
        <v>187</v>
      </c>
      <c r="F32" s="18" t="s">
        <v>157</v>
      </c>
      <c r="G32" s="71">
        <v>7265048193</v>
      </c>
      <c r="H32" s="192" t="s">
        <v>239</v>
      </c>
      <c r="I32" s="193" t="s">
        <v>244</v>
      </c>
      <c r="J32" s="193" t="s">
        <v>253</v>
      </c>
      <c r="K32" s="193" t="s">
        <v>254</v>
      </c>
      <c r="L32" s="192" t="s">
        <v>275</v>
      </c>
      <c r="M32" s="18" t="s">
        <v>26</v>
      </c>
      <c r="N32" s="18" t="s">
        <v>27</v>
      </c>
      <c r="O32" s="18" t="s">
        <v>64</v>
      </c>
      <c r="P32" s="18" t="s">
        <v>65</v>
      </c>
      <c r="Q32" s="18" t="s">
        <v>165</v>
      </c>
      <c r="R32" s="83" t="s">
        <v>166</v>
      </c>
      <c r="S32" s="57">
        <v>3020000</v>
      </c>
      <c r="T32" s="175">
        <v>44991.720138888886</v>
      </c>
      <c r="U32" s="57">
        <f t="shared" si="5"/>
        <v>1328800</v>
      </c>
      <c r="V32" s="183" t="s">
        <v>25</v>
      </c>
    </row>
    <row r="33" spans="2:22">
      <c r="B33" s="29">
        <v>1985002</v>
      </c>
      <c r="C33" s="29">
        <v>117</v>
      </c>
      <c r="D33" s="60" t="s">
        <v>167</v>
      </c>
      <c r="E33" s="61" t="s">
        <v>188</v>
      </c>
      <c r="F33" s="29" t="s">
        <v>168</v>
      </c>
      <c r="G33" s="60">
        <v>5729368014</v>
      </c>
      <c r="H33" s="202" t="s">
        <v>241</v>
      </c>
      <c r="I33" s="194" t="s">
        <v>244</v>
      </c>
      <c r="J33" s="194" t="s">
        <v>248</v>
      </c>
      <c r="K33" s="195" t="s">
        <v>251</v>
      </c>
      <c r="L33" s="194" t="s">
        <v>276</v>
      </c>
      <c r="M33" s="29" t="s">
        <v>62</v>
      </c>
      <c r="N33" s="29" t="s">
        <v>63</v>
      </c>
      <c r="O33" s="29" t="s">
        <v>86</v>
      </c>
      <c r="P33" s="29" t="s">
        <v>87</v>
      </c>
      <c r="Q33" s="29" t="s">
        <v>169</v>
      </c>
      <c r="R33" s="190">
        <v>45078</v>
      </c>
      <c r="S33" s="63">
        <v>650000</v>
      </c>
      <c r="T33" s="186">
        <v>45083.779166666667</v>
      </c>
      <c r="U33" s="63">
        <v>0</v>
      </c>
      <c r="V33" s="181" t="s">
        <v>50</v>
      </c>
    </row>
    <row r="34" spans="2:22">
      <c r="B34" s="29">
        <v>1985002</v>
      </c>
      <c r="C34" s="29">
        <v>117</v>
      </c>
      <c r="D34" s="60" t="s">
        <v>167</v>
      </c>
      <c r="E34" s="61" t="s">
        <v>188</v>
      </c>
      <c r="F34" s="29" t="s">
        <v>168</v>
      </c>
      <c r="G34" s="60">
        <v>5729368014</v>
      </c>
      <c r="H34" s="202" t="s">
        <v>241</v>
      </c>
      <c r="I34" s="194" t="s">
        <v>244</v>
      </c>
      <c r="J34" s="194" t="s">
        <v>248</v>
      </c>
      <c r="K34" s="195" t="s">
        <v>251</v>
      </c>
      <c r="L34" s="194" t="s">
        <v>276</v>
      </c>
      <c r="M34" s="29" t="s">
        <v>44</v>
      </c>
      <c r="N34" s="29" t="s">
        <v>45</v>
      </c>
      <c r="O34" s="29" t="s">
        <v>46</v>
      </c>
      <c r="P34" s="29" t="s">
        <v>47</v>
      </c>
      <c r="Q34" s="29" t="s">
        <v>51</v>
      </c>
      <c r="R34" s="190">
        <v>45078</v>
      </c>
      <c r="S34" s="63">
        <v>220000</v>
      </c>
      <c r="T34" s="186">
        <v>45083.779166666667</v>
      </c>
      <c r="U34" s="63">
        <v>0</v>
      </c>
      <c r="V34" s="181" t="s">
        <v>50</v>
      </c>
    </row>
    <row r="35" spans="2:22">
      <c r="B35" s="29">
        <v>1985003</v>
      </c>
      <c r="C35" s="29">
        <v>117</v>
      </c>
      <c r="D35" s="60" t="s">
        <v>167</v>
      </c>
      <c r="E35" s="61" t="s">
        <v>188</v>
      </c>
      <c r="F35" s="29" t="s">
        <v>168</v>
      </c>
      <c r="G35" s="60">
        <v>5729368014</v>
      </c>
      <c r="H35" s="202" t="s">
        <v>241</v>
      </c>
      <c r="I35" s="194" t="s">
        <v>244</v>
      </c>
      <c r="J35" s="202" t="s">
        <v>248</v>
      </c>
      <c r="K35" s="194" t="s">
        <v>251</v>
      </c>
      <c r="L35" s="230" t="s">
        <v>276</v>
      </c>
      <c r="M35" s="29" t="s">
        <v>110</v>
      </c>
      <c r="N35" s="29" t="s">
        <v>111</v>
      </c>
      <c r="O35" s="29" t="s">
        <v>20</v>
      </c>
      <c r="P35" s="29" t="s">
        <v>21</v>
      </c>
      <c r="Q35" s="29" t="s">
        <v>172</v>
      </c>
      <c r="R35" s="84">
        <v>45144</v>
      </c>
      <c r="S35" s="63">
        <v>3203000</v>
      </c>
      <c r="T35" s="29" t="s">
        <v>173</v>
      </c>
      <c r="U35" s="63">
        <f t="shared" ref="U35" si="6">37% *S35</f>
        <v>1185110</v>
      </c>
      <c r="V35" s="29" t="s">
        <v>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33A7-C00D-43C5-8D5E-F936E18194E3}">
  <dimension ref="B3:AC67"/>
  <sheetViews>
    <sheetView topLeftCell="D1" zoomScale="60" zoomScaleNormal="60" workbookViewId="0">
      <selection activeCell="R73" sqref="R73"/>
    </sheetView>
  </sheetViews>
  <sheetFormatPr defaultRowHeight="14.25"/>
  <cols>
    <col min="2" max="2" width="25.28515625" bestFit="1" customWidth="1"/>
    <col min="3" max="3" width="22.5703125" bestFit="1" customWidth="1"/>
    <col min="4" max="4" width="25.140625" bestFit="1" customWidth="1"/>
    <col min="5" max="5" width="17.140625" bestFit="1" customWidth="1"/>
    <col min="6" max="6" width="27.85546875" bestFit="1" customWidth="1"/>
    <col min="7" max="7" width="21.85546875" bestFit="1" customWidth="1"/>
    <col min="8" max="8" width="25.140625" bestFit="1" customWidth="1"/>
    <col min="9" max="9" width="22.5703125" bestFit="1" customWidth="1"/>
    <col min="10" max="10" width="17.140625" bestFit="1" customWidth="1"/>
    <col min="11" max="11" width="15" bestFit="1" customWidth="1"/>
    <col min="12" max="12" width="31.85546875" bestFit="1" customWidth="1"/>
    <col min="13" max="13" width="17.42578125" bestFit="1" customWidth="1"/>
    <col min="14" max="14" width="30.7109375" bestFit="1" customWidth="1"/>
    <col min="15" max="15" width="18.28515625" bestFit="1" customWidth="1"/>
    <col min="16" max="16" width="11.28515625" customWidth="1"/>
    <col min="17" max="17" width="22.5703125" bestFit="1" customWidth="1"/>
    <col min="18" max="18" width="27.7109375" bestFit="1" customWidth="1"/>
    <col min="19" max="19" width="9.28515625" bestFit="1" customWidth="1"/>
    <col min="20" max="20" width="21" bestFit="1" customWidth="1"/>
    <col min="21" max="21" width="25" bestFit="1" customWidth="1"/>
    <col min="22" max="22" width="24.7109375" bestFit="1" customWidth="1"/>
    <col min="23" max="23" width="20" bestFit="1" customWidth="1"/>
    <col min="24" max="24" width="11.140625" bestFit="1" customWidth="1"/>
    <col min="25" max="25" width="14.42578125" bestFit="1" customWidth="1"/>
    <col min="26" max="26" width="11.7109375" bestFit="1" customWidth="1"/>
    <col min="27" max="27" width="13.5703125" bestFit="1" customWidth="1"/>
    <col min="28" max="28" width="28.7109375" bestFit="1" customWidth="1"/>
    <col min="29" max="29" width="16" bestFit="1" customWidth="1"/>
  </cols>
  <sheetData>
    <row r="3" spans="2:13" ht="15.4">
      <c r="B3" s="51" t="s">
        <v>191</v>
      </c>
      <c r="C3" s="24"/>
      <c r="D3" s="24"/>
      <c r="E3" s="24"/>
      <c r="F3" s="24"/>
      <c r="G3" s="24"/>
      <c r="H3" s="24"/>
    </row>
    <row r="4" spans="2:13">
      <c r="B4" s="310" t="s">
        <v>194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</row>
    <row r="5" spans="2:13" ht="15">
      <c r="B5" s="86" t="s">
        <v>198</v>
      </c>
      <c r="C5" s="204" t="s">
        <v>2</v>
      </c>
      <c r="D5" s="204" t="s">
        <v>3</v>
      </c>
      <c r="E5" s="204" t="s">
        <v>4</v>
      </c>
      <c r="F5" s="204" t="s">
        <v>5</v>
      </c>
      <c r="G5" s="204" t="s">
        <v>174</v>
      </c>
      <c r="H5" s="205" t="s">
        <v>212</v>
      </c>
      <c r="I5" s="205" t="s">
        <v>209</v>
      </c>
      <c r="J5" s="205" t="s">
        <v>243</v>
      </c>
      <c r="K5" s="205" t="s">
        <v>210</v>
      </c>
      <c r="L5" s="204" t="s">
        <v>212</v>
      </c>
      <c r="M5" s="204" t="s">
        <v>13</v>
      </c>
    </row>
    <row r="6" spans="2:13" ht="15.4">
      <c r="B6" s="45">
        <v>1984981</v>
      </c>
      <c r="C6" s="45">
        <v>101</v>
      </c>
      <c r="D6" s="45" t="s">
        <v>16</v>
      </c>
      <c r="E6" s="80" t="s">
        <v>175</v>
      </c>
      <c r="F6" s="45" t="s">
        <v>17</v>
      </c>
      <c r="G6" s="79">
        <v>1062539478</v>
      </c>
      <c r="H6" s="200" t="s">
        <v>213</v>
      </c>
      <c r="I6" s="200" t="s">
        <v>244</v>
      </c>
      <c r="J6" s="200" t="s">
        <v>245</v>
      </c>
      <c r="K6" s="200" t="s">
        <v>246</v>
      </c>
      <c r="L6" s="200" t="s">
        <v>247</v>
      </c>
      <c r="M6" s="96">
        <v>44960.520833333336</v>
      </c>
    </row>
    <row r="7" spans="2:13" ht="15.4">
      <c r="B7" s="45">
        <v>1984982</v>
      </c>
      <c r="C7" s="45">
        <v>101</v>
      </c>
      <c r="D7" s="45" t="s">
        <v>16</v>
      </c>
      <c r="E7" s="80" t="s">
        <v>175</v>
      </c>
      <c r="F7" s="45" t="s">
        <v>17</v>
      </c>
      <c r="G7" s="79">
        <v>1062539478</v>
      </c>
      <c r="H7" s="200" t="s">
        <v>213</v>
      </c>
      <c r="I7" s="200" t="s">
        <v>244</v>
      </c>
      <c r="J7" s="200" t="s">
        <v>245</v>
      </c>
      <c r="K7" s="200" t="s">
        <v>246</v>
      </c>
      <c r="L7" s="200" t="s">
        <v>247</v>
      </c>
      <c r="M7" s="45" t="s">
        <v>41</v>
      </c>
    </row>
    <row r="8" spans="2:13" ht="15.4">
      <c r="B8" s="45">
        <v>1984983</v>
      </c>
      <c r="C8" s="45">
        <v>102</v>
      </c>
      <c r="D8" s="79" t="s">
        <v>42</v>
      </c>
      <c r="E8" s="80" t="s">
        <v>176</v>
      </c>
      <c r="F8" s="45" t="s">
        <v>43</v>
      </c>
      <c r="G8" s="79">
        <v>5487102936</v>
      </c>
      <c r="H8" s="200" t="s">
        <v>215</v>
      </c>
      <c r="I8" s="200" t="s">
        <v>244</v>
      </c>
      <c r="J8" s="200" t="s">
        <v>248</v>
      </c>
      <c r="K8" s="200" t="s">
        <v>249</v>
      </c>
      <c r="L8" s="45" t="s">
        <v>250</v>
      </c>
      <c r="M8" s="45" t="s">
        <v>49</v>
      </c>
    </row>
    <row r="9" spans="2:13" ht="15.4">
      <c r="B9" s="45">
        <v>1984984</v>
      </c>
      <c r="C9" s="45">
        <v>103</v>
      </c>
      <c r="D9" s="79" t="s">
        <v>53</v>
      </c>
      <c r="E9" s="80" t="s">
        <v>177</v>
      </c>
      <c r="F9" s="45" t="s">
        <v>54</v>
      </c>
      <c r="G9" s="79">
        <v>3216549870</v>
      </c>
      <c r="H9" s="200" t="s">
        <v>217</v>
      </c>
      <c r="I9" s="200" t="s">
        <v>244</v>
      </c>
      <c r="J9" s="200" t="s">
        <v>248</v>
      </c>
      <c r="K9" s="200" t="s">
        <v>251</v>
      </c>
      <c r="L9" s="200" t="s">
        <v>252</v>
      </c>
      <c r="M9" s="45" t="s">
        <v>59</v>
      </c>
    </row>
    <row r="10" spans="2:13" ht="15.4">
      <c r="B10" s="45">
        <v>1984985</v>
      </c>
      <c r="C10" s="45">
        <v>103</v>
      </c>
      <c r="D10" s="79" t="s">
        <v>53</v>
      </c>
      <c r="E10" s="80" t="s">
        <v>177</v>
      </c>
      <c r="F10" s="45" t="s">
        <v>54</v>
      </c>
      <c r="G10" s="79">
        <v>3216549870</v>
      </c>
      <c r="H10" s="200" t="s">
        <v>217</v>
      </c>
      <c r="I10" s="200" t="s">
        <v>244</v>
      </c>
      <c r="J10" s="200" t="s">
        <v>248</v>
      </c>
      <c r="K10" s="200" t="s">
        <v>251</v>
      </c>
      <c r="L10" s="200" t="s">
        <v>252</v>
      </c>
      <c r="M10" s="45" t="s">
        <v>67</v>
      </c>
    </row>
    <row r="11" spans="2:13" ht="15.75">
      <c r="B11" s="45">
        <v>1984986</v>
      </c>
      <c r="C11" s="45">
        <v>103</v>
      </c>
      <c r="D11" s="79" t="s">
        <v>53</v>
      </c>
      <c r="E11" s="80" t="s">
        <v>177</v>
      </c>
      <c r="F11" s="45" t="s">
        <v>54</v>
      </c>
      <c r="G11" s="79">
        <v>3216549870</v>
      </c>
      <c r="H11" s="200" t="s">
        <v>217</v>
      </c>
      <c r="I11" s="200" t="s">
        <v>244</v>
      </c>
      <c r="J11" s="200" t="s">
        <v>248</v>
      </c>
      <c r="K11" s="200" t="s">
        <v>251</v>
      </c>
      <c r="L11" s="200" t="s">
        <v>252</v>
      </c>
      <c r="M11" s="203">
        <v>45048.708333333336</v>
      </c>
    </row>
    <row r="12" spans="2:13" ht="15.75">
      <c r="B12" s="45">
        <v>1984987</v>
      </c>
      <c r="C12" s="45">
        <v>106</v>
      </c>
      <c r="D12" s="79" t="s">
        <v>76</v>
      </c>
      <c r="E12" s="80" t="s">
        <v>178</v>
      </c>
      <c r="F12" s="45" t="s">
        <v>77</v>
      </c>
      <c r="G12" s="79">
        <v>4657890321</v>
      </c>
      <c r="H12" s="200" t="s">
        <v>219</v>
      </c>
      <c r="I12" s="200" t="s">
        <v>244</v>
      </c>
      <c r="J12" s="200" t="s">
        <v>253</v>
      </c>
      <c r="K12" s="200" t="s">
        <v>254</v>
      </c>
      <c r="L12" s="200" t="s">
        <v>255</v>
      </c>
      <c r="M12" s="203">
        <v>44988.416666666664</v>
      </c>
    </row>
    <row r="13" spans="2:13" ht="15.75">
      <c r="B13" s="45">
        <v>1984988</v>
      </c>
      <c r="C13" s="45">
        <v>107</v>
      </c>
      <c r="D13" s="79" t="s">
        <v>82</v>
      </c>
      <c r="E13" s="80" t="s">
        <v>179</v>
      </c>
      <c r="F13" s="45" t="s">
        <v>83</v>
      </c>
      <c r="G13" s="79">
        <v>2389041567</v>
      </c>
      <c r="H13" s="200" t="s">
        <v>221</v>
      </c>
      <c r="I13" s="200" t="s">
        <v>244</v>
      </c>
      <c r="J13" s="200" t="s">
        <v>245</v>
      </c>
      <c r="K13" s="200" t="s">
        <v>256</v>
      </c>
      <c r="L13" s="200" t="s">
        <v>257</v>
      </c>
      <c r="M13" s="203">
        <v>45142.125</v>
      </c>
    </row>
    <row r="14" spans="2:13" ht="15.75">
      <c r="B14" s="45">
        <v>1984989</v>
      </c>
      <c r="C14" s="45">
        <v>108</v>
      </c>
      <c r="D14" s="79" t="s">
        <v>89</v>
      </c>
      <c r="E14" s="80" t="s">
        <v>180</v>
      </c>
      <c r="F14" s="45" t="s">
        <v>90</v>
      </c>
      <c r="G14" s="79">
        <v>6741298305</v>
      </c>
      <c r="H14" s="200" t="s">
        <v>223</v>
      </c>
      <c r="I14" s="200" t="s">
        <v>244</v>
      </c>
      <c r="J14" s="200" t="s">
        <v>258</v>
      </c>
      <c r="K14" s="200" t="s">
        <v>259</v>
      </c>
      <c r="L14" s="200" t="s">
        <v>260</v>
      </c>
      <c r="M14" s="203">
        <v>45028.523611111108</v>
      </c>
    </row>
    <row r="15" spans="2:13" ht="15.75">
      <c r="B15" s="45">
        <v>1984990</v>
      </c>
      <c r="C15" s="45">
        <v>109</v>
      </c>
      <c r="D15" s="79" t="s">
        <v>94</v>
      </c>
      <c r="E15" s="80" t="s">
        <v>181</v>
      </c>
      <c r="F15" s="45" t="s">
        <v>95</v>
      </c>
      <c r="G15" s="79">
        <v>5426701983</v>
      </c>
      <c r="H15" s="200" t="s">
        <v>225</v>
      </c>
      <c r="I15" s="200" t="s">
        <v>244</v>
      </c>
      <c r="J15" s="200" t="s">
        <v>245</v>
      </c>
      <c r="K15" s="200" t="s">
        <v>246</v>
      </c>
      <c r="L15" s="200" t="s">
        <v>261</v>
      </c>
      <c r="M15" s="45" t="s">
        <v>98</v>
      </c>
    </row>
    <row r="16" spans="2:13" ht="15.75">
      <c r="B16" s="45">
        <v>1984991</v>
      </c>
      <c r="C16" s="45">
        <v>110</v>
      </c>
      <c r="D16" s="79" t="s">
        <v>101</v>
      </c>
      <c r="E16" s="80" t="s">
        <v>182</v>
      </c>
      <c r="F16" s="45" t="s">
        <v>102</v>
      </c>
      <c r="G16" s="79">
        <v>6890142573</v>
      </c>
      <c r="H16" s="200" t="s">
        <v>227</v>
      </c>
      <c r="I16" s="200" t="s">
        <v>244</v>
      </c>
      <c r="J16" s="200" t="s">
        <v>253</v>
      </c>
      <c r="K16" s="200" t="s">
        <v>262</v>
      </c>
      <c r="L16" s="200" t="s">
        <v>263</v>
      </c>
      <c r="M16" s="45" t="s">
        <v>104</v>
      </c>
    </row>
    <row r="17" spans="2:18" ht="15.75">
      <c r="B17" s="45">
        <v>1984991</v>
      </c>
      <c r="C17" s="45">
        <v>110</v>
      </c>
      <c r="D17" s="79" t="s">
        <v>101</v>
      </c>
      <c r="E17" s="80" t="s">
        <v>182</v>
      </c>
      <c r="F17" s="45" t="s">
        <v>102</v>
      </c>
      <c r="G17" s="79">
        <v>6890142573</v>
      </c>
      <c r="H17" s="200" t="s">
        <v>227</v>
      </c>
      <c r="I17" s="200" t="s">
        <v>244</v>
      </c>
      <c r="J17" s="200" t="s">
        <v>253</v>
      </c>
      <c r="K17" s="200" t="s">
        <v>262</v>
      </c>
      <c r="L17" s="200" t="s">
        <v>263</v>
      </c>
      <c r="M17" s="97">
        <v>45203.811805555553</v>
      </c>
    </row>
    <row r="18" spans="2:18" ht="15.75">
      <c r="B18" s="45">
        <v>1984992</v>
      </c>
      <c r="C18" s="45">
        <v>111</v>
      </c>
      <c r="D18" s="79" t="s">
        <v>108</v>
      </c>
      <c r="E18" s="80" t="s">
        <v>183</v>
      </c>
      <c r="F18" s="45" t="s">
        <v>109</v>
      </c>
      <c r="G18" s="79">
        <v>4738251690</v>
      </c>
      <c r="H18" s="200" t="s">
        <v>229</v>
      </c>
      <c r="I18" s="200" t="s">
        <v>244</v>
      </c>
      <c r="J18" s="200" t="s">
        <v>264</v>
      </c>
      <c r="K18" s="200" t="s">
        <v>265</v>
      </c>
      <c r="L18" s="200" t="s">
        <v>266</v>
      </c>
      <c r="M18" s="45" t="s">
        <v>114</v>
      </c>
    </row>
    <row r="19" spans="2:18" ht="15.75">
      <c r="B19" s="45">
        <v>1984993</v>
      </c>
      <c r="C19" s="45">
        <v>111</v>
      </c>
      <c r="D19" s="79" t="s">
        <v>108</v>
      </c>
      <c r="E19" s="80" t="s">
        <v>183</v>
      </c>
      <c r="F19" s="45" t="s">
        <v>109</v>
      </c>
      <c r="G19" s="79">
        <v>4738251690</v>
      </c>
      <c r="H19" s="200" t="s">
        <v>229</v>
      </c>
      <c r="I19" s="200" t="s">
        <v>244</v>
      </c>
      <c r="J19" s="200" t="s">
        <v>264</v>
      </c>
      <c r="K19" s="200" t="s">
        <v>265</v>
      </c>
      <c r="L19" s="200" t="s">
        <v>266</v>
      </c>
      <c r="M19" s="45" t="s">
        <v>121</v>
      </c>
    </row>
    <row r="20" spans="2:18" ht="15.75">
      <c r="B20" s="45">
        <v>1984994</v>
      </c>
      <c r="C20" s="45">
        <v>111</v>
      </c>
      <c r="D20" s="79" t="s">
        <v>108</v>
      </c>
      <c r="E20" s="80" t="s">
        <v>183</v>
      </c>
      <c r="F20" s="45" t="s">
        <v>109</v>
      </c>
      <c r="G20" s="79">
        <v>4738251690</v>
      </c>
      <c r="H20" s="200" t="s">
        <v>229</v>
      </c>
      <c r="I20" s="200" t="s">
        <v>244</v>
      </c>
      <c r="J20" s="200" t="s">
        <v>264</v>
      </c>
      <c r="K20" s="200" t="s">
        <v>265</v>
      </c>
      <c r="L20" s="200" t="s">
        <v>266</v>
      </c>
      <c r="M20" s="45" t="s">
        <v>126</v>
      </c>
    </row>
    <row r="21" spans="2:18" ht="15.75">
      <c r="B21" s="45">
        <v>1984995</v>
      </c>
      <c r="C21" s="45">
        <v>112</v>
      </c>
      <c r="D21" s="79" t="s">
        <v>127</v>
      </c>
      <c r="E21" s="80" t="s">
        <v>184</v>
      </c>
      <c r="F21" s="45" t="s">
        <v>128</v>
      </c>
      <c r="G21" s="79">
        <v>5973618204</v>
      </c>
      <c r="H21" s="200" t="s">
        <v>231</v>
      </c>
      <c r="I21" s="200" t="s">
        <v>244</v>
      </c>
      <c r="J21" s="200" t="s">
        <v>264</v>
      </c>
      <c r="K21" s="200" t="s">
        <v>267</v>
      </c>
      <c r="L21" s="200" t="s">
        <v>268</v>
      </c>
      <c r="M21" s="45" t="s">
        <v>131</v>
      </c>
    </row>
    <row r="22" spans="2:18" ht="15.75">
      <c r="B22" s="45">
        <v>1984996</v>
      </c>
      <c r="C22" s="45">
        <v>113</v>
      </c>
      <c r="D22" s="79" t="s">
        <v>134</v>
      </c>
      <c r="E22" s="80" t="s">
        <v>183</v>
      </c>
      <c r="F22" s="45" t="s">
        <v>135</v>
      </c>
      <c r="G22" s="79">
        <v>1245897063</v>
      </c>
      <c r="H22" s="200" t="s">
        <v>233</v>
      </c>
      <c r="I22" s="200" t="s">
        <v>244</v>
      </c>
      <c r="J22" s="200" t="s">
        <v>264</v>
      </c>
      <c r="K22" s="200" t="s">
        <v>269</v>
      </c>
      <c r="L22" s="200" t="s">
        <v>270</v>
      </c>
      <c r="M22" s="45" t="s">
        <v>137</v>
      </c>
    </row>
    <row r="23" spans="2:18" ht="15.75">
      <c r="B23" s="45">
        <v>1984997</v>
      </c>
      <c r="C23" s="45">
        <v>114</v>
      </c>
      <c r="D23" s="79" t="s">
        <v>138</v>
      </c>
      <c r="E23" s="80" t="s">
        <v>185</v>
      </c>
      <c r="F23" s="45" t="s">
        <v>139</v>
      </c>
      <c r="G23" s="79">
        <v>7658902143</v>
      </c>
      <c r="H23" s="200" t="s">
        <v>235</v>
      </c>
      <c r="I23" s="200" t="s">
        <v>244</v>
      </c>
      <c r="J23" s="200" t="s">
        <v>245</v>
      </c>
      <c r="K23" s="200" t="s">
        <v>271</v>
      </c>
      <c r="L23" s="200" t="s">
        <v>272</v>
      </c>
      <c r="M23" s="45" t="s">
        <v>144</v>
      </c>
    </row>
    <row r="24" spans="2:18" ht="15.4">
      <c r="B24" s="45">
        <v>1984998</v>
      </c>
      <c r="C24" s="45">
        <v>114</v>
      </c>
      <c r="D24" s="79" t="s">
        <v>138</v>
      </c>
      <c r="E24" s="80" t="s">
        <v>185</v>
      </c>
      <c r="F24" s="45" t="s">
        <v>139</v>
      </c>
      <c r="G24" s="79">
        <v>7658902143</v>
      </c>
      <c r="H24" s="200" t="s">
        <v>235</v>
      </c>
      <c r="I24" s="200" t="s">
        <v>244</v>
      </c>
      <c r="J24" s="200" t="s">
        <v>245</v>
      </c>
      <c r="K24" s="200" t="s">
        <v>271</v>
      </c>
      <c r="L24" s="200" t="s">
        <v>272</v>
      </c>
      <c r="M24" s="45" t="s">
        <v>149</v>
      </c>
    </row>
    <row r="25" spans="2:18" ht="15.4">
      <c r="B25" s="45">
        <v>1984999</v>
      </c>
      <c r="C25" s="45">
        <v>115</v>
      </c>
      <c r="D25" s="79" t="s">
        <v>150</v>
      </c>
      <c r="E25" s="80" t="s">
        <v>186</v>
      </c>
      <c r="F25" s="45" t="s">
        <v>151</v>
      </c>
      <c r="G25" s="79">
        <v>9845623107</v>
      </c>
      <c r="H25" s="200" t="s">
        <v>237</v>
      </c>
      <c r="I25" s="200" t="s">
        <v>244</v>
      </c>
      <c r="J25" s="200" t="s">
        <v>245</v>
      </c>
      <c r="K25" s="200" t="s">
        <v>273</v>
      </c>
      <c r="L25" s="200" t="s">
        <v>274</v>
      </c>
      <c r="M25" s="45" t="s">
        <v>154</v>
      </c>
    </row>
    <row r="26" spans="2:18" ht="15.4">
      <c r="B26" s="45">
        <v>1985000</v>
      </c>
      <c r="C26" s="45">
        <v>116</v>
      </c>
      <c r="D26" s="79" t="s">
        <v>156</v>
      </c>
      <c r="E26" s="80" t="s">
        <v>187</v>
      </c>
      <c r="F26" s="45" t="s">
        <v>157</v>
      </c>
      <c r="G26" s="79">
        <v>7265048193</v>
      </c>
      <c r="H26" s="200" t="s">
        <v>239</v>
      </c>
      <c r="I26" s="200" t="s">
        <v>244</v>
      </c>
      <c r="J26" s="200" t="s">
        <v>253</v>
      </c>
      <c r="K26" s="200" t="s">
        <v>254</v>
      </c>
      <c r="L26" s="200" t="s">
        <v>275</v>
      </c>
      <c r="M26" s="45" t="s">
        <v>159</v>
      </c>
    </row>
    <row r="27" spans="2:18" ht="15.4">
      <c r="B27" s="45">
        <v>1985001</v>
      </c>
      <c r="C27" s="45">
        <v>116</v>
      </c>
      <c r="D27" s="79" t="s">
        <v>156</v>
      </c>
      <c r="E27" s="80" t="s">
        <v>187</v>
      </c>
      <c r="F27" s="45" t="s">
        <v>157</v>
      </c>
      <c r="G27" s="79">
        <v>7265048193</v>
      </c>
      <c r="H27" s="200" t="s">
        <v>239</v>
      </c>
      <c r="I27" s="200" t="s">
        <v>244</v>
      </c>
      <c r="J27" s="200" t="s">
        <v>253</v>
      </c>
      <c r="K27" s="200" t="s">
        <v>254</v>
      </c>
      <c r="L27" s="200" t="s">
        <v>275</v>
      </c>
      <c r="M27" s="203">
        <v>44991.720138888886</v>
      </c>
    </row>
    <row r="28" spans="2:18" ht="15.4">
      <c r="B28" s="45">
        <v>1985002</v>
      </c>
      <c r="C28" s="45">
        <v>117</v>
      </c>
      <c r="D28" s="79" t="s">
        <v>167</v>
      </c>
      <c r="E28" s="80" t="s">
        <v>188</v>
      </c>
      <c r="F28" s="45" t="s">
        <v>168</v>
      </c>
      <c r="G28" s="79">
        <v>5729368014</v>
      </c>
      <c r="H28" s="200" t="s">
        <v>241</v>
      </c>
      <c r="I28" s="200" t="s">
        <v>244</v>
      </c>
      <c r="J28" s="200" t="s">
        <v>248</v>
      </c>
      <c r="K28" s="200" t="s">
        <v>251</v>
      </c>
      <c r="L28" s="200" t="s">
        <v>276</v>
      </c>
      <c r="M28" s="203">
        <v>45083.779166666667</v>
      </c>
    </row>
    <row r="29" spans="2:18" ht="15.4">
      <c r="B29" s="45">
        <v>1985003</v>
      </c>
      <c r="C29" s="45">
        <v>117</v>
      </c>
      <c r="D29" s="79" t="s">
        <v>167</v>
      </c>
      <c r="E29" s="80" t="s">
        <v>188</v>
      </c>
      <c r="F29" s="45" t="s">
        <v>168</v>
      </c>
      <c r="G29" s="79">
        <v>5729368014</v>
      </c>
      <c r="H29" s="200" t="s">
        <v>241</v>
      </c>
      <c r="I29" s="200" t="s">
        <v>244</v>
      </c>
      <c r="J29" s="200" t="s">
        <v>248</v>
      </c>
      <c r="K29" s="200" t="s">
        <v>251</v>
      </c>
      <c r="L29" s="200" t="s">
        <v>276</v>
      </c>
      <c r="M29" s="45" t="s">
        <v>173</v>
      </c>
    </row>
    <row r="30" spans="2:18" ht="15.4">
      <c r="I30" s="147"/>
    </row>
    <row r="31" spans="2:18" ht="15.4" customHeight="1">
      <c r="B31" s="309" t="s">
        <v>197</v>
      </c>
      <c r="C31" s="309"/>
      <c r="D31" s="309"/>
      <c r="E31" s="309"/>
      <c r="F31" s="309"/>
      <c r="H31" s="399" t="s">
        <v>201</v>
      </c>
      <c r="I31" s="400"/>
      <c r="J31" s="401"/>
      <c r="L31" s="398" t="s">
        <v>192</v>
      </c>
      <c r="M31" s="312"/>
      <c r="N31" s="312"/>
      <c r="O31" s="313"/>
      <c r="Q31" s="396" t="s">
        <v>193</v>
      </c>
      <c r="R31" s="397"/>
    </row>
    <row r="32" spans="2:18" ht="15.75">
      <c r="B32" s="86" t="s">
        <v>198</v>
      </c>
      <c r="C32" s="86" t="s">
        <v>199</v>
      </c>
      <c r="D32" s="86" t="s">
        <v>200</v>
      </c>
      <c r="E32" s="231" t="s">
        <v>14</v>
      </c>
      <c r="F32" s="231" t="s">
        <v>15</v>
      </c>
      <c r="H32" s="86" t="s">
        <v>200</v>
      </c>
      <c r="I32" s="86" t="s">
        <v>199</v>
      </c>
      <c r="J32" s="107" t="s">
        <v>12</v>
      </c>
      <c r="L32" s="161" t="s">
        <v>200</v>
      </c>
      <c r="M32" s="163" t="s">
        <v>8</v>
      </c>
      <c r="N32" s="100" t="s">
        <v>9</v>
      </c>
      <c r="O32" s="100" t="s">
        <v>11</v>
      </c>
      <c r="Q32" s="86" t="s">
        <v>199</v>
      </c>
      <c r="R32" s="105" t="s">
        <v>7</v>
      </c>
    </row>
    <row r="33" spans="2:29" ht="15.75">
      <c r="B33" s="18">
        <v>1984981</v>
      </c>
      <c r="C33" s="18" t="s">
        <v>18</v>
      </c>
      <c r="D33" s="18" t="s">
        <v>22</v>
      </c>
      <c r="E33" s="59" t="s">
        <v>24</v>
      </c>
      <c r="F33" s="18" t="s">
        <v>25</v>
      </c>
      <c r="H33" s="108" t="s">
        <v>22</v>
      </c>
      <c r="I33" s="108" t="s">
        <v>18</v>
      </c>
      <c r="J33" s="109" t="s">
        <v>23</v>
      </c>
      <c r="L33" s="162" t="s">
        <v>22</v>
      </c>
      <c r="M33" s="157" t="s">
        <v>20</v>
      </c>
      <c r="N33" s="101" t="s">
        <v>21</v>
      </c>
      <c r="O33" s="102">
        <v>44973</v>
      </c>
      <c r="Q33" s="87" t="s">
        <v>18</v>
      </c>
      <c r="R33" s="87" t="s">
        <v>19</v>
      </c>
    </row>
    <row r="34" spans="2:29" ht="15.75">
      <c r="B34" s="18">
        <v>1984981</v>
      </c>
      <c r="C34" s="18" t="s">
        <v>26</v>
      </c>
      <c r="D34" s="18" t="s">
        <v>30</v>
      </c>
      <c r="E34" s="59" t="s">
        <v>32</v>
      </c>
      <c r="F34" s="18" t="s">
        <v>25</v>
      </c>
      <c r="H34" s="108" t="s">
        <v>30</v>
      </c>
      <c r="I34" s="108" t="s">
        <v>26</v>
      </c>
      <c r="J34" s="109" t="s">
        <v>31</v>
      </c>
      <c r="L34" s="162" t="s">
        <v>30</v>
      </c>
      <c r="M34" s="157" t="s">
        <v>28</v>
      </c>
      <c r="N34" s="89" t="s">
        <v>29</v>
      </c>
      <c r="O34" s="102">
        <v>44977</v>
      </c>
      <c r="Q34" s="87" t="s">
        <v>26</v>
      </c>
      <c r="R34" s="87" t="s">
        <v>27</v>
      </c>
    </row>
    <row r="35" spans="2:29" ht="15.75">
      <c r="B35" s="18">
        <v>1984982</v>
      </c>
      <c r="C35" s="18" t="s">
        <v>35</v>
      </c>
      <c r="D35" s="18" t="s">
        <v>39</v>
      </c>
      <c r="E35" s="59">
        <v>300000</v>
      </c>
      <c r="F35" s="18" t="s">
        <v>25</v>
      </c>
      <c r="H35" s="108" t="s">
        <v>39</v>
      </c>
      <c r="I35" s="108" t="s">
        <v>35</v>
      </c>
      <c r="J35" s="109">
        <v>1000000</v>
      </c>
      <c r="L35" s="162" t="s">
        <v>39</v>
      </c>
      <c r="M35" s="157" t="s">
        <v>37</v>
      </c>
      <c r="N35" s="89" t="s">
        <v>38</v>
      </c>
      <c r="O35" s="102" t="s">
        <v>40</v>
      </c>
      <c r="Q35" s="87" t="s">
        <v>35</v>
      </c>
      <c r="R35" s="87" t="s">
        <v>36</v>
      </c>
    </row>
    <row r="36" spans="2:29" ht="15.75">
      <c r="B36" s="18">
        <v>1984983</v>
      </c>
      <c r="C36" s="18" t="s">
        <v>44</v>
      </c>
      <c r="D36" s="18" t="s">
        <v>48</v>
      </c>
      <c r="E36" s="59">
        <v>0</v>
      </c>
      <c r="F36" s="18" t="s">
        <v>50</v>
      </c>
      <c r="H36" s="108" t="s">
        <v>48</v>
      </c>
      <c r="I36" s="108" t="s">
        <v>44</v>
      </c>
      <c r="J36" s="109">
        <v>70000</v>
      </c>
      <c r="L36" s="162" t="s">
        <v>48</v>
      </c>
      <c r="M36" s="157" t="s">
        <v>46</v>
      </c>
      <c r="N36" s="89" t="s">
        <v>47</v>
      </c>
      <c r="O36" s="102">
        <v>44985</v>
      </c>
      <c r="Q36" s="87" t="s">
        <v>44</v>
      </c>
      <c r="R36" s="87" t="s">
        <v>45</v>
      </c>
    </row>
    <row r="37" spans="2:29" ht="15.75">
      <c r="B37" s="18">
        <v>1984983</v>
      </c>
      <c r="C37" s="18" t="s">
        <v>44</v>
      </c>
      <c r="D37" s="18" t="s">
        <v>51</v>
      </c>
      <c r="E37" s="59">
        <v>16500</v>
      </c>
      <c r="F37" s="18" t="s">
        <v>25</v>
      </c>
      <c r="H37" s="108" t="s">
        <v>51</v>
      </c>
      <c r="I37" s="108" t="s">
        <v>44</v>
      </c>
      <c r="J37" s="109">
        <v>55000</v>
      </c>
      <c r="L37" s="162" t="s">
        <v>51</v>
      </c>
      <c r="M37" s="157" t="s">
        <v>46</v>
      </c>
      <c r="N37" s="89" t="s">
        <v>47</v>
      </c>
      <c r="O37" s="102" t="s">
        <v>52</v>
      </c>
      <c r="Q37" s="87" t="s">
        <v>55</v>
      </c>
      <c r="R37" s="87" t="s">
        <v>56</v>
      </c>
    </row>
    <row r="38" spans="2:29" ht="15.75">
      <c r="B38" s="18">
        <v>1984984</v>
      </c>
      <c r="C38" s="18" t="s">
        <v>55</v>
      </c>
      <c r="D38" s="18" t="s">
        <v>57</v>
      </c>
      <c r="E38" s="59">
        <v>2263000</v>
      </c>
      <c r="F38" s="18" t="s">
        <v>25</v>
      </c>
      <c r="H38" s="108" t="s">
        <v>57</v>
      </c>
      <c r="I38" s="108" t="s">
        <v>55</v>
      </c>
      <c r="J38" s="109">
        <v>7300000</v>
      </c>
      <c r="L38" s="162" t="s">
        <v>57</v>
      </c>
      <c r="M38" s="157" t="s">
        <v>20</v>
      </c>
      <c r="N38" s="89" t="s">
        <v>21</v>
      </c>
      <c r="O38" s="102" t="s">
        <v>58</v>
      </c>
      <c r="Q38" s="87" t="s">
        <v>91</v>
      </c>
      <c r="R38" s="87" t="s">
        <v>92</v>
      </c>
    </row>
    <row r="39" spans="2:29" ht="15.75">
      <c r="B39" s="18">
        <v>1984985</v>
      </c>
      <c r="C39" s="18" t="s">
        <v>62</v>
      </c>
      <c r="D39" s="18" t="s">
        <v>55</v>
      </c>
      <c r="E39" s="59">
        <v>0</v>
      </c>
      <c r="F39" s="18" t="s">
        <v>50</v>
      </c>
      <c r="H39" s="108" t="s">
        <v>55</v>
      </c>
      <c r="I39" s="108" t="s">
        <v>62</v>
      </c>
      <c r="J39" s="109">
        <v>432500</v>
      </c>
      <c r="L39" s="162" t="s">
        <v>55</v>
      </c>
      <c r="M39" s="157" t="s">
        <v>64</v>
      </c>
      <c r="N39" s="89" t="s">
        <v>65</v>
      </c>
      <c r="O39" s="102" t="s">
        <v>66</v>
      </c>
      <c r="Q39" s="87" t="s">
        <v>62</v>
      </c>
      <c r="R39" s="87" t="s">
        <v>63</v>
      </c>
    </row>
    <row r="40" spans="2:29" ht="15.75">
      <c r="B40" s="18">
        <v>1984986</v>
      </c>
      <c r="C40" s="18" t="s">
        <v>18</v>
      </c>
      <c r="D40" s="18" t="s">
        <v>72</v>
      </c>
      <c r="E40" s="59">
        <v>72540</v>
      </c>
      <c r="F40" s="18" t="s">
        <v>25</v>
      </c>
      <c r="H40" s="108" t="s">
        <v>72</v>
      </c>
      <c r="I40" s="108" t="s">
        <v>18</v>
      </c>
      <c r="J40" s="109">
        <v>234000</v>
      </c>
      <c r="L40" s="162" t="s">
        <v>72</v>
      </c>
      <c r="M40" s="157" t="s">
        <v>70</v>
      </c>
      <c r="N40" s="89" t="s">
        <v>71</v>
      </c>
      <c r="O40" s="102">
        <v>44961</v>
      </c>
      <c r="Q40" s="87" t="s">
        <v>84</v>
      </c>
      <c r="R40" s="87" t="s">
        <v>85</v>
      </c>
    </row>
    <row r="41" spans="2:29" ht="15.75">
      <c r="B41" s="18">
        <v>1984986</v>
      </c>
      <c r="C41" s="18" t="s">
        <v>44</v>
      </c>
      <c r="D41" s="18" t="s">
        <v>72</v>
      </c>
      <c r="E41" s="59">
        <v>0</v>
      </c>
      <c r="F41" s="18" t="s">
        <v>50</v>
      </c>
      <c r="H41" s="108" t="s">
        <v>72</v>
      </c>
      <c r="I41" s="108" t="s">
        <v>44</v>
      </c>
      <c r="J41" s="109">
        <v>100000</v>
      </c>
      <c r="L41" s="162" t="s">
        <v>80</v>
      </c>
      <c r="M41" s="157" t="s">
        <v>78</v>
      </c>
      <c r="N41" s="89" t="s">
        <v>79</v>
      </c>
      <c r="O41" s="102">
        <v>44959</v>
      </c>
      <c r="Q41" s="87" t="s">
        <v>99</v>
      </c>
      <c r="R41" s="87" t="s">
        <v>100</v>
      </c>
    </row>
    <row r="42" spans="2:29" ht="15.75">
      <c r="B42" s="18">
        <v>1984987</v>
      </c>
      <c r="C42" s="18" t="s">
        <v>35</v>
      </c>
      <c r="D42" s="18" t="s">
        <v>80</v>
      </c>
      <c r="E42" s="59">
        <v>155000</v>
      </c>
      <c r="F42" s="18" t="s">
        <v>25</v>
      </c>
      <c r="H42" s="108" t="s">
        <v>80</v>
      </c>
      <c r="I42" s="108" t="s">
        <v>35</v>
      </c>
      <c r="J42" s="109">
        <v>500000</v>
      </c>
      <c r="L42" s="162" t="s">
        <v>88</v>
      </c>
      <c r="M42" s="157" t="s">
        <v>86</v>
      </c>
      <c r="N42" s="89" t="s">
        <v>87</v>
      </c>
      <c r="O42" s="103">
        <v>44961</v>
      </c>
      <c r="Q42" s="87" t="s">
        <v>110</v>
      </c>
      <c r="R42" s="87" t="s">
        <v>111</v>
      </c>
    </row>
    <row r="43" spans="2:29" ht="15.75">
      <c r="B43" s="18">
        <v>1984987</v>
      </c>
      <c r="C43" s="18" t="s">
        <v>44</v>
      </c>
      <c r="D43" s="18" t="s">
        <v>80</v>
      </c>
      <c r="E43" s="59">
        <v>93000</v>
      </c>
      <c r="F43" s="18" t="s">
        <v>25</v>
      </c>
      <c r="H43" s="108" t="s">
        <v>80</v>
      </c>
      <c r="I43" s="108" t="s">
        <v>44</v>
      </c>
      <c r="J43" s="109">
        <v>300000</v>
      </c>
      <c r="L43" s="162" t="s">
        <v>93</v>
      </c>
      <c r="M43" s="157" t="s">
        <v>28</v>
      </c>
      <c r="N43" s="89" t="s">
        <v>29</v>
      </c>
      <c r="O43" s="102">
        <v>45264</v>
      </c>
      <c r="Q43" s="87" t="s">
        <v>117</v>
      </c>
      <c r="R43" s="87" t="s">
        <v>118</v>
      </c>
      <c r="S43" s="136"/>
      <c r="T43" s="136"/>
      <c r="U43" s="136"/>
      <c r="V43" s="136"/>
      <c r="W43" s="136"/>
      <c r="X43" s="206"/>
      <c r="Y43" s="206"/>
      <c r="Z43" s="206"/>
      <c r="AA43" s="206"/>
      <c r="AB43" s="206"/>
      <c r="AC43" s="136"/>
    </row>
    <row r="44" spans="2:29" ht="15.4">
      <c r="B44" s="18">
        <v>1984988</v>
      </c>
      <c r="C44" s="18" t="s">
        <v>84</v>
      </c>
      <c r="D44" s="18" t="s">
        <v>88</v>
      </c>
      <c r="E44" s="59">
        <v>8199999.9999999991</v>
      </c>
      <c r="F44" s="18" t="s">
        <v>25</v>
      </c>
      <c r="H44" s="108" t="s">
        <v>88</v>
      </c>
      <c r="I44" s="108" t="s">
        <v>84</v>
      </c>
      <c r="J44" s="109">
        <v>20000000</v>
      </c>
      <c r="L44" s="162" t="s">
        <v>46</v>
      </c>
      <c r="M44" s="157" t="s">
        <v>96</v>
      </c>
      <c r="N44" s="89" t="s">
        <v>97</v>
      </c>
      <c r="O44" s="102">
        <v>44988</v>
      </c>
      <c r="R44" s="137"/>
      <c r="S44" s="137"/>
      <c r="T44" s="137"/>
      <c r="U44" s="146"/>
      <c r="V44" s="137"/>
      <c r="W44" s="152"/>
      <c r="X44" s="207"/>
      <c r="Y44" s="207"/>
      <c r="Z44" s="207"/>
      <c r="AA44" s="207"/>
      <c r="AB44" s="207"/>
      <c r="AC44" s="150"/>
    </row>
    <row r="45" spans="2:29" ht="15.4">
      <c r="B45" s="18">
        <v>1984989</v>
      </c>
      <c r="C45" s="18" t="s">
        <v>91</v>
      </c>
      <c r="D45" s="18" t="s">
        <v>93</v>
      </c>
      <c r="E45" s="59">
        <v>0</v>
      </c>
      <c r="F45" s="18" t="s">
        <v>50</v>
      </c>
      <c r="H45" s="108" t="s">
        <v>93</v>
      </c>
      <c r="I45" s="108" t="s">
        <v>91</v>
      </c>
      <c r="J45" s="109">
        <v>1000000</v>
      </c>
      <c r="L45" s="162" t="s">
        <v>103</v>
      </c>
      <c r="M45" s="157" t="s">
        <v>37</v>
      </c>
      <c r="N45" s="89" t="s">
        <v>38</v>
      </c>
      <c r="O45" s="102">
        <v>45028</v>
      </c>
      <c r="R45" s="137"/>
      <c r="S45" s="137"/>
      <c r="T45" s="137"/>
      <c r="U45" s="146"/>
      <c r="V45" s="137"/>
      <c r="W45" s="152"/>
      <c r="X45" s="207"/>
      <c r="Y45" s="207"/>
      <c r="Z45" s="207"/>
      <c r="AA45" s="207"/>
      <c r="AB45" s="207"/>
      <c r="AC45" s="137"/>
    </row>
    <row r="46" spans="2:29" ht="15.4">
      <c r="B46" s="18">
        <v>1984990</v>
      </c>
      <c r="C46" s="18" t="s">
        <v>55</v>
      </c>
      <c r="D46" s="18" t="s">
        <v>46</v>
      </c>
      <c r="E46" s="59">
        <v>2049999.9999999998</v>
      </c>
      <c r="F46" s="18" t="s">
        <v>25</v>
      </c>
      <c r="H46" s="108" t="s">
        <v>46</v>
      </c>
      <c r="I46" s="108" t="s">
        <v>55</v>
      </c>
      <c r="J46" s="109">
        <v>5000000</v>
      </c>
      <c r="L46" s="162" t="s">
        <v>107</v>
      </c>
      <c r="M46" s="157" t="s">
        <v>105</v>
      </c>
      <c r="N46" s="89" t="s">
        <v>106</v>
      </c>
      <c r="O46" s="102">
        <v>45017</v>
      </c>
      <c r="R46" s="137"/>
      <c r="S46" s="137"/>
      <c r="T46" s="152"/>
      <c r="U46" s="146"/>
      <c r="V46" s="137"/>
      <c r="W46" s="152"/>
      <c r="X46" s="207"/>
      <c r="Y46" s="207"/>
      <c r="Z46" s="207"/>
      <c r="AA46" s="207"/>
      <c r="AB46" s="137"/>
      <c r="AC46" s="137"/>
    </row>
    <row r="47" spans="2:29" ht="15.4">
      <c r="B47" s="18">
        <v>1984990</v>
      </c>
      <c r="C47" s="18" t="s">
        <v>99</v>
      </c>
      <c r="D47" s="18" t="s">
        <v>46</v>
      </c>
      <c r="E47" s="59">
        <v>615000</v>
      </c>
      <c r="F47" s="18" t="s">
        <v>25</v>
      </c>
      <c r="H47" s="108" t="s">
        <v>46</v>
      </c>
      <c r="I47" s="108" t="s">
        <v>99</v>
      </c>
      <c r="J47" s="109">
        <v>1500000</v>
      </c>
      <c r="L47" s="162" t="s">
        <v>112</v>
      </c>
      <c r="M47" s="157" t="s">
        <v>20</v>
      </c>
      <c r="N47" s="89" t="s">
        <v>21</v>
      </c>
      <c r="O47" s="102" t="s">
        <v>113</v>
      </c>
      <c r="R47" s="137"/>
      <c r="S47" s="137"/>
      <c r="T47" s="152"/>
      <c r="U47" s="146"/>
      <c r="V47" s="137"/>
      <c r="W47" s="152"/>
      <c r="X47" s="207"/>
      <c r="Y47" s="207"/>
      <c r="Z47" s="207"/>
      <c r="AA47" s="207"/>
      <c r="AB47" s="207"/>
      <c r="AC47" s="137"/>
    </row>
    <row r="48" spans="2:29" ht="15.4">
      <c r="B48" s="18">
        <v>1984991</v>
      </c>
      <c r="C48" s="18" t="s">
        <v>62</v>
      </c>
      <c r="D48" s="18" t="s">
        <v>103</v>
      </c>
      <c r="E48" s="59">
        <v>128000</v>
      </c>
      <c r="F48" s="18" t="s">
        <v>25</v>
      </c>
      <c r="H48" s="108" t="s">
        <v>103</v>
      </c>
      <c r="I48" s="108" t="s">
        <v>62</v>
      </c>
      <c r="J48" s="109">
        <v>320000</v>
      </c>
      <c r="L48" s="162" t="s">
        <v>119</v>
      </c>
      <c r="M48" s="157" t="s">
        <v>70</v>
      </c>
      <c r="N48" s="89" t="s">
        <v>71</v>
      </c>
      <c r="O48" s="102" t="s">
        <v>120</v>
      </c>
      <c r="R48" s="137"/>
      <c r="S48" s="137"/>
      <c r="T48" s="152"/>
      <c r="U48" s="146"/>
      <c r="V48" s="137"/>
      <c r="W48" s="152"/>
      <c r="X48" s="207"/>
      <c r="Y48" s="207"/>
      <c r="Z48" s="207"/>
      <c r="AA48" s="207"/>
      <c r="AB48" s="207"/>
      <c r="AC48" s="137"/>
    </row>
    <row r="49" spans="2:29" ht="15.4">
      <c r="B49" s="18">
        <v>1984991</v>
      </c>
      <c r="C49" s="18" t="s">
        <v>44</v>
      </c>
      <c r="D49" s="18" t="s">
        <v>107</v>
      </c>
      <c r="E49" s="59">
        <v>48000</v>
      </c>
      <c r="F49" s="18" t="s">
        <v>25</v>
      </c>
      <c r="H49" s="108" t="s">
        <v>107</v>
      </c>
      <c r="I49" s="108" t="s">
        <v>44</v>
      </c>
      <c r="J49" s="109">
        <v>120000</v>
      </c>
      <c r="L49" s="162" t="s">
        <v>124</v>
      </c>
      <c r="M49" s="157" t="s">
        <v>78</v>
      </c>
      <c r="N49" s="89" t="s">
        <v>79</v>
      </c>
      <c r="O49" s="102" t="s">
        <v>125</v>
      </c>
      <c r="R49" s="137"/>
      <c r="S49" s="137"/>
      <c r="T49" s="152"/>
      <c r="U49" s="146"/>
      <c r="V49" s="137"/>
      <c r="W49" s="152"/>
      <c r="X49" s="207"/>
      <c r="Y49" s="207"/>
      <c r="Z49" s="207"/>
      <c r="AA49" s="207"/>
      <c r="AB49" s="207"/>
      <c r="AC49" s="208"/>
    </row>
    <row r="50" spans="2:29" ht="15.4">
      <c r="B50" s="18">
        <v>1984992</v>
      </c>
      <c r="C50" s="18" t="s">
        <v>110</v>
      </c>
      <c r="D50" s="18" t="s">
        <v>112</v>
      </c>
      <c r="E50" s="59">
        <v>1298600</v>
      </c>
      <c r="F50" s="18" t="s">
        <v>25</v>
      </c>
      <c r="H50" s="108" t="s">
        <v>112</v>
      </c>
      <c r="I50" s="108" t="s">
        <v>110</v>
      </c>
      <c r="J50" s="109">
        <v>3020000</v>
      </c>
      <c r="L50" s="162" t="s">
        <v>129</v>
      </c>
      <c r="M50" s="157" t="s">
        <v>86</v>
      </c>
      <c r="N50" s="89" t="s">
        <v>87</v>
      </c>
      <c r="O50" s="102" t="s">
        <v>130</v>
      </c>
      <c r="R50" s="137"/>
      <c r="S50" s="137"/>
      <c r="T50" s="152"/>
      <c r="U50" s="146"/>
      <c r="V50" s="137"/>
      <c r="W50" s="152"/>
      <c r="X50" s="207"/>
      <c r="Y50" s="207"/>
      <c r="Z50" s="207"/>
      <c r="AA50" s="207"/>
      <c r="AB50" s="207"/>
      <c r="AC50" s="208"/>
    </row>
    <row r="51" spans="2:29" ht="15.4">
      <c r="B51" s="18">
        <v>1984993</v>
      </c>
      <c r="C51" s="18" t="s">
        <v>117</v>
      </c>
      <c r="D51" s="18" t="s">
        <v>119</v>
      </c>
      <c r="E51" s="59">
        <v>984700</v>
      </c>
      <c r="F51" s="18" t="s">
        <v>25</v>
      </c>
      <c r="H51" s="108" t="s">
        <v>119</v>
      </c>
      <c r="I51" s="108" t="s">
        <v>117</v>
      </c>
      <c r="J51" s="109">
        <v>2290000</v>
      </c>
      <c r="L51" s="162" t="s">
        <v>133</v>
      </c>
      <c r="M51" s="157" t="s">
        <v>20</v>
      </c>
      <c r="N51" s="89" t="s">
        <v>21</v>
      </c>
      <c r="O51" s="102" t="s">
        <v>130</v>
      </c>
      <c r="R51" s="137"/>
      <c r="S51" s="137"/>
      <c r="T51" s="152"/>
      <c r="U51" s="146"/>
      <c r="V51" s="137"/>
      <c r="W51" s="152"/>
      <c r="X51" s="207"/>
      <c r="Y51" s="207"/>
      <c r="Z51" s="207"/>
      <c r="AA51" s="207"/>
      <c r="AB51" s="207"/>
      <c r="AC51" s="208"/>
    </row>
    <row r="52" spans="2:29" ht="15.4">
      <c r="B52" s="18">
        <v>1984994</v>
      </c>
      <c r="C52" s="18" t="s">
        <v>35</v>
      </c>
      <c r="D52" s="18" t="s">
        <v>124</v>
      </c>
      <c r="E52" s="59">
        <v>528900</v>
      </c>
      <c r="F52" s="18" t="s">
        <v>25</v>
      </c>
      <c r="H52" s="108" t="s">
        <v>124</v>
      </c>
      <c r="I52" s="108" t="s">
        <v>35</v>
      </c>
      <c r="J52" s="109">
        <v>1230000</v>
      </c>
      <c r="L52" s="162" t="s">
        <v>136</v>
      </c>
      <c r="M52" s="157" t="s">
        <v>37</v>
      </c>
      <c r="N52" s="89" t="s">
        <v>38</v>
      </c>
      <c r="O52" s="102">
        <v>45056</v>
      </c>
      <c r="R52" s="137"/>
      <c r="S52" s="137"/>
      <c r="T52" s="152"/>
      <c r="U52" s="146"/>
      <c r="V52" s="137"/>
      <c r="W52" s="152"/>
      <c r="X52" s="207"/>
      <c r="Y52" s="207"/>
      <c r="Z52" s="207"/>
      <c r="AA52" s="207"/>
      <c r="AB52" s="207"/>
      <c r="AC52" s="208"/>
    </row>
    <row r="53" spans="2:29" ht="15.4">
      <c r="B53" s="18">
        <v>1984995</v>
      </c>
      <c r="C53" s="18" t="s">
        <v>62</v>
      </c>
      <c r="D53" s="18" t="s">
        <v>129</v>
      </c>
      <c r="E53" s="59">
        <v>98900</v>
      </c>
      <c r="F53" s="18" t="s">
        <v>25</v>
      </c>
      <c r="H53" s="108" t="s">
        <v>129</v>
      </c>
      <c r="I53" s="108" t="s">
        <v>62</v>
      </c>
      <c r="J53" s="109">
        <v>230000</v>
      </c>
      <c r="L53" s="162" t="s">
        <v>142</v>
      </c>
      <c r="M53" s="157" t="s">
        <v>140</v>
      </c>
      <c r="N53" s="89" t="s">
        <v>141</v>
      </c>
      <c r="O53" s="102" t="s">
        <v>143</v>
      </c>
      <c r="R53" s="137"/>
      <c r="S53" s="137"/>
      <c r="T53" s="152"/>
      <c r="U53" s="146"/>
      <c r="V53" s="137"/>
      <c r="W53" s="152"/>
      <c r="X53" s="207"/>
      <c r="Y53" s="207"/>
      <c r="Z53" s="207"/>
      <c r="AA53" s="207"/>
      <c r="AB53" s="207"/>
      <c r="AC53" s="137"/>
    </row>
    <row r="54" spans="2:29" ht="15.4">
      <c r="B54" s="18">
        <v>1984995</v>
      </c>
      <c r="C54" s="18" t="s">
        <v>91</v>
      </c>
      <c r="D54" s="18" t="s">
        <v>133</v>
      </c>
      <c r="E54" s="59">
        <v>137600</v>
      </c>
      <c r="F54" s="18" t="s">
        <v>25</v>
      </c>
      <c r="H54" s="108" t="s">
        <v>133</v>
      </c>
      <c r="I54" s="108" t="s">
        <v>91</v>
      </c>
      <c r="J54" s="109">
        <v>320000</v>
      </c>
      <c r="L54" s="162" t="s">
        <v>147</v>
      </c>
      <c r="M54" s="157" t="s">
        <v>28</v>
      </c>
      <c r="N54" s="89" t="s">
        <v>29</v>
      </c>
      <c r="O54" s="102" t="s">
        <v>148</v>
      </c>
      <c r="R54" s="137"/>
      <c r="S54" s="137"/>
      <c r="T54" s="152"/>
      <c r="U54" s="146"/>
      <c r="V54" s="137"/>
      <c r="W54" s="152"/>
      <c r="X54" s="207"/>
      <c r="Y54" s="207"/>
      <c r="Z54" s="207"/>
      <c r="AA54" s="207"/>
      <c r="AB54" s="207"/>
      <c r="AC54" s="137"/>
    </row>
    <row r="55" spans="2:29" ht="15.4">
      <c r="B55" s="18">
        <v>1984996</v>
      </c>
      <c r="C55" s="18" t="s">
        <v>55</v>
      </c>
      <c r="D55" s="18" t="s">
        <v>136</v>
      </c>
      <c r="E55" s="59">
        <v>1818900</v>
      </c>
      <c r="F55" s="18" t="s">
        <v>25</v>
      </c>
      <c r="H55" s="108" t="s">
        <v>136</v>
      </c>
      <c r="I55" s="108" t="s">
        <v>55</v>
      </c>
      <c r="J55" s="109">
        <v>4230000</v>
      </c>
      <c r="L55" s="162" t="s">
        <v>152</v>
      </c>
      <c r="M55" s="157" t="s">
        <v>28</v>
      </c>
      <c r="N55" s="89" t="s">
        <v>29</v>
      </c>
      <c r="O55" s="102" t="s">
        <v>153</v>
      </c>
      <c r="R55" s="137"/>
      <c r="S55" s="137"/>
      <c r="T55" s="152"/>
      <c r="U55" s="146"/>
      <c r="V55" s="137"/>
      <c r="W55" s="152"/>
      <c r="X55" s="207"/>
      <c r="Y55" s="207"/>
      <c r="Z55" s="207"/>
      <c r="AA55" s="207"/>
      <c r="AB55" s="207"/>
      <c r="AC55" s="153"/>
    </row>
    <row r="56" spans="2:29" ht="15.4">
      <c r="B56" s="18">
        <v>1984997</v>
      </c>
      <c r="C56" s="18" t="s">
        <v>84</v>
      </c>
      <c r="D56" s="18" t="s">
        <v>142</v>
      </c>
      <c r="E56" s="59">
        <v>10560000</v>
      </c>
      <c r="F56" s="18" t="s">
        <v>25</v>
      </c>
      <c r="H56" s="108" t="s">
        <v>142</v>
      </c>
      <c r="I56" s="108" t="s">
        <v>84</v>
      </c>
      <c r="J56" s="109">
        <v>32000000</v>
      </c>
      <c r="L56" s="162" t="s">
        <v>158</v>
      </c>
      <c r="M56" s="157" t="s">
        <v>37</v>
      </c>
      <c r="N56" s="89" t="s">
        <v>38</v>
      </c>
      <c r="O56" s="102" t="s">
        <v>148</v>
      </c>
      <c r="R56" s="137"/>
      <c r="S56" s="137"/>
      <c r="T56" s="152"/>
      <c r="U56" s="146"/>
      <c r="V56" s="137"/>
      <c r="W56" s="152"/>
      <c r="X56" s="207"/>
      <c r="Y56" s="207"/>
      <c r="Z56" s="207"/>
      <c r="AA56" s="207"/>
      <c r="AB56" s="207"/>
      <c r="AC56" s="137"/>
    </row>
    <row r="57" spans="2:29" ht="15.4">
      <c r="B57" s="18">
        <v>1984998</v>
      </c>
      <c r="C57" s="18" t="s">
        <v>18</v>
      </c>
      <c r="D57" s="18" t="s">
        <v>147</v>
      </c>
      <c r="E57" s="59">
        <v>0</v>
      </c>
      <c r="F57" s="18" t="s">
        <v>50</v>
      </c>
      <c r="H57" s="108" t="s">
        <v>147</v>
      </c>
      <c r="I57" s="108" t="s">
        <v>18</v>
      </c>
      <c r="J57" s="109">
        <v>323000</v>
      </c>
      <c r="L57" s="162" t="s">
        <v>162</v>
      </c>
      <c r="M57" s="157" t="s">
        <v>160</v>
      </c>
      <c r="N57" s="89" t="s">
        <v>161</v>
      </c>
      <c r="O57" s="102" t="s">
        <v>148</v>
      </c>
      <c r="R57" s="137"/>
      <c r="S57" s="137"/>
      <c r="T57" s="152"/>
      <c r="U57" s="146"/>
      <c r="V57" s="137"/>
      <c r="W57" s="152"/>
      <c r="X57" s="207"/>
      <c r="Y57" s="207"/>
      <c r="Z57" s="207"/>
      <c r="AA57" s="207"/>
      <c r="AB57" s="207"/>
      <c r="AC57" s="137"/>
    </row>
    <row r="58" spans="2:29" ht="15.4">
      <c r="B58" s="18">
        <v>1984999</v>
      </c>
      <c r="C58" s="18" t="s">
        <v>117</v>
      </c>
      <c r="D58" s="18" t="s">
        <v>152</v>
      </c>
      <c r="E58" s="59">
        <v>0</v>
      </c>
      <c r="F58" s="18" t="s">
        <v>50</v>
      </c>
      <c r="H58" s="108" t="s">
        <v>152</v>
      </c>
      <c r="I58" s="108" t="s">
        <v>117</v>
      </c>
      <c r="J58" s="109">
        <v>200000</v>
      </c>
      <c r="L58" s="162" t="s">
        <v>165</v>
      </c>
      <c r="M58" s="157" t="s">
        <v>64</v>
      </c>
      <c r="N58" s="89" t="s">
        <v>65</v>
      </c>
      <c r="O58" s="103" t="s">
        <v>166</v>
      </c>
      <c r="R58" s="137"/>
      <c r="S58" s="137"/>
      <c r="T58" s="152"/>
      <c r="U58" s="146"/>
      <c r="V58" s="137"/>
      <c r="W58" s="152"/>
      <c r="X58" s="207"/>
      <c r="Y58" s="207"/>
      <c r="Z58" s="207"/>
      <c r="AA58" s="207"/>
      <c r="AB58" s="207"/>
      <c r="AC58" s="137"/>
    </row>
    <row r="59" spans="2:29" ht="15.4">
      <c r="B59" s="18">
        <v>1984999</v>
      </c>
      <c r="C59" s="18" t="s">
        <v>35</v>
      </c>
      <c r="D59" s="18" t="s">
        <v>152</v>
      </c>
      <c r="E59" s="59">
        <v>111870</v>
      </c>
      <c r="F59" s="18" t="s">
        <v>25</v>
      </c>
      <c r="H59" s="108" t="s">
        <v>152</v>
      </c>
      <c r="I59" s="108" t="s">
        <v>35</v>
      </c>
      <c r="J59" s="109">
        <v>339000</v>
      </c>
      <c r="L59" s="162" t="s">
        <v>169</v>
      </c>
      <c r="M59" s="157" t="s">
        <v>86</v>
      </c>
      <c r="N59" s="89" t="s">
        <v>87</v>
      </c>
      <c r="O59" s="103">
        <v>45078</v>
      </c>
      <c r="R59" s="137"/>
      <c r="S59" s="137"/>
      <c r="T59" s="152"/>
      <c r="U59" s="146"/>
      <c r="V59" s="137"/>
      <c r="W59" s="152"/>
      <c r="X59" s="207"/>
      <c r="Y59" s="207"/>
      <c r="Z59" s="207"/>
      <c r="AA59" s="207"/>
      <c r="AB59" s="207"/>
      <c r="AC59" s="137"/>
    </row>
    <row r="60" spans="2:29" ht="15.4">
      <c r="B60" s="18">
        <v>1985000</v>
      </c>
      <c r="C60" s="18" t="s">
        <v>55</v>
      </c>
      <c r="D60" s="18" t="s">
        <v>158</v>
      </c>
      <c r="E60" s="59">
        <v>3542264</v>
      </c>
      <c r="F60" s="18" t="s">
        <v>25</v>
      </c>
      <c r="H60" s="108" t="s">
        <v>158</v>
      </c>
      <c r="I60" s="108" t="s">
        <v>55</v>
      </c>
      <c r="J60" s="109">
        <v>8050600</v>
      </c>
      <c r="L60" s="162" t="s">
        <v>51</v>
      </c>
      <c r="M60" s="157" t="s">
        <v>46</v>
      </c>
      <c r="N60" s="89" t="s">
        <v>47</v>
      </c>
      <c r="O60" s="103">
        <v>45078</v>
      </c>
      <c r="R60" s="137"/>
      <c r="S60" s="137"/>
      <c r="T60" s="152"/>
      <c r="U60" s="146"/>
      <c r="V60" s="137"/>
      <c r="W60" s="152"/>
      <c r="X60" s="207"/>
      <c r="Y60" s="207"/>
      <c r="Z60" s="207"/>
      <c r="AA60" s="207"/>
      <c r="AB60" s="207"/>
      <c r="AC60" s="137"/>
    </row>
    <row r="61" spans="2:29" ht="15.4">
      <c r="B61" s="18">
        <v>1985000</v>
      </c>
      <c r="C61" s="18" t="s">
        <v>44</v>
      </c>
      <c r="D61" s="18" t="s">
        <v>162</v>
      </c>
      <c r="E61" s="59">
        <v>44000</v>
      </c>
      <c r="F61" s="18" t="s">
        <v>25</v>
      </c>
      <c r="H61" s="108" t="s">
        <v>162</v>
      </c>
      <c r="I61" s="108" t="s">
        <v>44</v>
      </c>
      <c r="J61" s="109">
        <v>100000</v>
      </c>
      <c r="L61" s="162" t="s">
        <v>172</v>
      </c>
      <c r="M61" s="157" t="s">
        <v>20</v>
      </c>
      <c r="N61" s="89" t="s">
        <v>21</v>
      </c>
      <c r="O61" s="104">
        <v>45144</v>
      </c>
      <c r="R61" s="137"/>
      <c r="S61" s="137"/>
      <c r="T61" s="152"/>
      <c r="U61" s="146"/>
      <c r="V61" s="137"/>
      <c r="W61" s="152"/>
      <c r="X61" s="207"/>
      <c r="Y61" s="207"/>
      <c r="Z61" s="207"/>
      <c r="AA61" s="207"/>
      <c r="AB61" s="207"/>
      <c r="AC61" s="137"/>
    </row>
    <row r="62" spans="2:29" ht="15.4">
      <c r="B62" s="18">
        <v>1985001</v>
      </c>
      <c r="C62" s="18" t="s">
        <v>26</v>
      </c>
      <c r="D62" s="18" t="s">
        <v>165</v>
      </c>
      <c r="E62" s="59">
        <v>1328800</v>
      </c>
      <c r="F62" s="18" t="s">
        <v>25</v>
      </c>
      <c r="H62" s="108" t="s">
        <v>165</v>
      </c>
      <c r="I62" s="108" t="s">
        <v>26</v>
      </c>
      <c r="J62" s="109">
        <v>3020000</v>
      </c>
      <c r="R62" s="137"/>
      <c r="S62" s="137"/>
      <c r="T62" s="152"/>
      <c r="U62" s="146"/>
      <c r="V62" s="137"/>
      <c r="W62" s="152"/>
      <c r="X62" s="207"/>
      <c r="Y62" s="207"/>
      <c r="Z62" s="207"/>
      <c r="AA62" s="207"/>
      <c r="AB62" s="207"/>
      <c r="AC62" s="137"/>
    </row>
    <row r="63" spans="2:29" ht="15.4">
      <c r="B63" s="18">
        <v>1985002</v>
      </c>
      <c r="C63" s="18" t="s">
        <v>62</v>
      </c>
      <c r="D63" s="18" t="s">
        <v>169</v>
      </c>
      <c r="E63" s="59">
        <v>0</v>
      </c>
      <c r="F63" s="18" t="s">
        <v>50</v>
      </c>
      <c r="H63" s="108" t="s">
        <v>169</v>
      </c>
      <c r="I63" s="108" t="s">
        <v>62</v>
      </c>
      <c r="J63" s="109">
        <v>650000</v>
      </c>
      <c r="R63" s="137"/>
      <c r="S63" s="137"/>
      <c r="T63" s="152"/>
      <c r="U63" s="146"/>
      <c r="V63" s="137"/>
      <c r="W63" s="152"/>
      <c r="X63" s="207"/>
      <c r="Y63" s="207"/>
      <c r="Z63" s="207"/>
      <c r="AA63" s="207"/>
      <c r="AB63" s="207"/>
      <c r="AC63" s="137"/>
    </row>
    <row r="64" spans="2:29" ht="15.4">
      <c r="B64" s="18">
        <v>1985002</v>
      </c>
      <c r="C64" s="18" t="s">
        <v>44</v>
      </c>
      <c r="D64" s="18" t="s">
        <v>51</v>
      </c>
      <c r="E64" s="59">
        <v>0</v>
      </c>
      <c r="F64" s="18" t="s">
        <v>50</v>
      </c>
      <c r="H64" s="108" t="s">
        <v>51</v>
      </c>
      <c r="I64" s="108" t="s">
        <v>44</v>
      </c>
      <c r="J64" s="109">
        <v>220000</v>
      </c>
      <c r="R64" s="137"/>
      <c r="S64" s="137"/>
      <c r="T64" s="152"/>
      <c r="U64" s="146"/>
      <c r="V64" s="137"/>
      <c r="W64" s="152"/>
      <c r="X64" s="207"/>
      <c r="Y64" s="207"/>
      <c r="Z64" s="207"/>
      <c r="AA64" s="207"/>
      <c r="AB64" s="207"/>
      <c r="AC64" s="137"/>
    </row>
    <row r="65" spans="2:29" ht="15.4">
      <c r="B65" s="18">
        <v>1985003</v>
      </c>
      <c r="C65" s="18" t="s">
        <v>110</v>
      </c>
      <c r="D65" s="18" t="s">
        <v>172</v>
      </c>
      <c r="E65" s="59">
        <v>1185110</v>
      </c>
      <c r="F65" s="18" t="s">
        <v>25</v>
      </c>
      <c r="H65" s="108" t="s">
        <v>172</v>
      </c>
      <c r="I65" s="108" t="s">
        <v>110</v>
      </c>
      <c r="J65" s="109">
        <v>3203000</v>
      </c>
      <c r="R65" s="137"/>
      <c r="S65" s="137"/>
      <c r="T65" s="152"/>
      <c r="U65" s="146"/>
      <c r="V65" s="137"/>
      <c r="W65" s="152"/>
      <c r="X65" s="207"/>
      <c r="Y65" s="207"/>
      <c r="Z65" s="207"/>
      <c r="AA65" s="207"/>
      <c r="AB65" s="207"/>
      <c r="AC65" s="208"/>
    </row>
    <row r="66" spans="2:29" ht="15.4">
      <c r="R66" s="137"/>
      <c r="S66" s="137"/>
      <c r="T66" s="152"/>
      <c r="U66" s="146"/>
      <c r="V66" s="137"/>
      <c r="W66" s="152"/>
      <c r="X66" s="207"/>
      <c r="Y66" s="207"/>
      <c r="Z66" s="207"/>
      <c r="AA66" s="207"/>
      <c r="AB66" s="207"/>
      <c r="AC66" s="208"/>
    </row>
    <row r="67" spans="2:29" ht="15.4">
      <c r="R67" s="137"/>
      <c r="S67" s="137"/>
      <c r="T67" s="152"/>
      <c r="U67" s="146"/>
      <c r="V67" s="137"/>
      <c r="W67" s="152"/>
      <c r="X67" s="207"/>
      <c r="Y67" s="207"/>
      <c r="Z67" s="207"/>
      <c r="AA67" s="207"/>
      <c r="AB67" s="207"/>
      <c r="AC67" s="137"/>
    </row>
  </sheetData>
  <mergeCells count="5">
    <mergeCell ref="Q31:R31"/>
    <mergeCell ref="B31:F31"/>
    <mergeCell ref="L31:O31"/>
    <mergeCell ref="B4:M4"/>
    <mergeCell ref="H31:J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fa769b-23f1-4ee7-a0da-6826d3cf12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E258E30BDBE49B7C8B64FE6EDE82F" ma:contentTypeVersion="14" ma:contentTypeDescription="Create a new document." ma:contentTypeScope="" ma:versionID="909c6175599b2519fa35021494c8a2d1">
  <xsd:schema xmlns:xsd="http://www.w3.org/2001/XMLSchema" xmlns:xs="http://www.w3.org/2001/XMLSchema" xmlns:p="http://schemas.microsoft.com/office/2006/metadata/properties" xmlns:ns3="0dfa769b-23f1-4ee7-a0da-6826d3cf12af" xmlns:ns4="a2e6d2be-fe5e-4690-ba28-6161490c1fa3" targetNamespace="http://schemas.microsoft.com/office/2006/metadata/properties" ma:root="true" ma:fieldsID="c1fa001cf5afafd6ab0e415e2e0aa417" ns3:_="" ns4:_="">
    <xsd:import namespace="0dfa769b-23f1-4ee7-a0da-6826d3cf12af"/>
    <xsd:import namespace="a2e6d2be-fe5e-4690-ba28-6161490c1f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a769b-23f1-4ee7-a0da-6826d3cf12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6d2be-fe5e-4690-ba28-6161490c1f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E07C9A-2476-45E7-87F0-AB62B09218B1}"/>
</file>

<file path=customXml/itemProps2.xml><?xml version="1.0" encoding="utf-8"?>
<ds:datastoreItem xmlns:ds="http://schemas.openxmlformats.org/officeDocument/2006/customXml" ds:itemID="{5A9A856D-86F1-4637-829D-C53CAA16A082}"/>
</file>

<file path=customXml/itemProps3.xml><?xml version="1.0" encoding="utf-8"?>
<ds:datastoreItem xmlns:ds="http://schemas.openxmlformats.org/officeDocument/2006/customXml" ds:itemID="{2ACFC368-6411-4329-8ED1-1B6EE2E15373}"/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EVELYNE WIJAYA</dc:creator>
  <cp:keywords/>
  <dc:description/>
  <cp:lastModifiedBy/>
  <cp:revision/>
  <dcterms:created xsi:type="dcterms:W3CDTF">2023-11-16T14:52:17Z</dcterms:created>
  <dcterms:modified xsi:type="dcterms:W3CDTF">2024-04-03T16:25:26Z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0x010100718E258E30BDBE49B7C8B64FE6EDE82F</vt:lpwstr>
  </property>
</Properties>
</file>