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Luisa Paré Lab/CPP1/"/>
    </mc:Choice>
  </mc:AlternateContent>
  <bookViews>
    <workbookView xWindow="0" yWindow="460" windowWidth="25600" windowHeight="14460" tabRatio="500"/>
  </bookViews>
  <sheets>
    <sheet name="CPP Forma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6" i="1" l="1"/>
  <c r="AI16" i="1"/>
  <c r="AH16" i="1"/>
  <c r="AG16" i="1"/>
  <c r="AF21" i="1"/>
  <c r="AE21" i="1"/>
  <c r="AD23" i="1"/>
  <c r="AC23" i="1"/>
  <c r="AA35" i="1"/>
  <c r="Z9" i="1"/>
  <c r="Y9" i="1"/>
  <c r="W20" i="1"/>
  <c r="X20" i="1"/>
  <c r="V15" i="1"/>
  <c r="U15" i="1"/>
  <c r="T14" i="1"/>
  <c r="S14" i="1"/>
  <c r="R18" i="1"/>
  <c r="Q18" i="1"/>
  <c r="O23" i="1"/>
  <c r="P23" i="1"/>
  <c r="L12" i="1"/>
  <c r="K12" i="1"/>
  <c r="J16" i="1"/>
  <c r="I16" i="1"/>
  <c r="H18" i="1"/>
  <c r="G18" i="1"/>
  <c r="E8" i="1"/>
</calcChain>
</file>

<file path=xl/sharedStrings.xml><?xml version="1.0" encoding="utf-8"?>
<sst xmlns="http://schemas.openxmlformats.org/spreadsheetml/2006/main" count="568" uniqueCount="289">
  <si>
    <t xml:space="preserve">Animal ID </t>
  </si>
  <si>
    <t xml:space="preserve">Transition </t>
  </si>
  <si>
    <t>Times</t>
  </si>
  <si>
    <t xml:space="preserve">Total </t>
  </si>
  <si>
    <t>Time</t>
  </si>
  <si>
    <t>Each Part</t>
  </si>
  <si>
    <t>Percent in</t>
  </si>
  <si>
    <t>P = x %</t>
  </si>
  <si>
    <t>B = x %</t>
  </si>
  <si>
    <t xml:space="preserve">Average Across </t>
  </si>
  <si>
    <t>Subjects</t>
  </si>
  <si>
    <t>Session 1</t>
  </si>
  <si>
    <t>CPP5</t>
  </si>
  <si>
    <t>CPP3</t>
  </si>
  <si>
    <t>CPP6</t>
  </si>
  <si>
    <t>CPP7</t>
  </si>
  <si>
    <t>CPP8</t>
  </si>
  <si>
    <t>CPP9</t>
  </si>
  <si>
    <t>CPP10</t>
  </si>
  <si>
    <t>CPP11</t>
  </si>
  <si>
    <t>* P = pink / B = blue *</t>
  </si>
  <si>
    <r>
      <t xml:space="preserve">2) B - </t>
    </r>
    <r>
      <rPr>
        <i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minutes w/ seconds</t>
    </r>
  </si>
  <si>
    <r>
      <t xml:space="preserve">1) P - </t>
    </r>
    <r>
      <rPr>
        <i/>
        <sz val="12"/>
        <color theme="1"/>
        <rFont val="Calibri"/>
        <family val="2"/>
        <scheme val="minor"/>
      </rPr>
      <t xml:space="preserve">x </t>
    </r>
    <r>
      <rPr>
        <sz val="12"/>
        <color theme="1"/>
        <rFont val="Calibri"/>
        <family val="2"/>
        <scheme val="minor"/>
      </rPr>
      <t>minutes w/ seconds</t>
    </r>
  </si>
  <si>
    <t>CPP12</t>
  </si>
  <si>
    <t>CPP14</t>
  </si>
  <si>
    <t>CPP15</t>
  </si>
  <si>
    <t>CPP16</t>
  </si>
  <si>
    <t xml:space="preserve">3) B - </t>
  </si>
  <si>
    <t xml:space="preserve">4) P - </t>
  </si>
  <si>
    <t>P - .13</t>
  </si>
  <si>
    <t>B - .22</t>
  </si>
  <si>
    <t>P - .35</t>
  </si>
  <si>
    <t>B - .21</t>
  </si>
  <si>
    <t>.xx = sec's</t>
  </si>
  <si>
    <t>x.xx = min w/ sec's</t>
  </si>
  <si>
    <t>P - 5.00</t>
  </si>
  <si>
    <t>B - .38</t>
  </si>
  <si>
    <t>P - 1.24</t>
  </si>
  <si>
    <t>P - .37</t>
  </si>
  <si>
    <t>B - .11</t>
  </si>
  <si>
    <t>B - .37</t>
  </si>
  <si>
    <t>P - .28</t>
  </si>
  <si>
    <t>B - 0</t>
  </si>
  <si>
    <t>https://www.timecalculator.net/</t>
  </si>
  <si>
    <t>https://www.dollartimes.com/calculators/hours-minutes-calculator.htm</t>
  </si>
  <si>
    <t>P(tot)%</t>
  </si>
  <si>
    <t>B(tot)%</t>
  </si>
  <si>
    <t>Notes:</t>
  </si>
  <si>
    <t>CPP1*</t>
  </si>
  <si>
    <t>CPP2*</t>
  </si>
  <si>
    <t>CPP4*</t>
  </si>
  <si>
    <t>10.26*</t>
  </si>
  <si>
    <t>P - .43</t>
  </si>
  <si>
    <t>B - .13</t>
  </si>
  <si>
    <t>P - .11</t>
  </si>
  <si>
    <t>B - .18</t>
  </si>
  <si>
    <t>P - .10</t>
  </si>
  <si>
    <t>B - .09</t>
  </si>
  <si>
    <t>P - .46</t>
  </si>
  <si>
    <t>B - .15</t>
  </si>
  <si>
    <t>P - .12</t>
  </si>
  <si>
    <t>B - .08</t>
  </si>
  <si>
    <t>P - .32</t>
  </si>
  <si>
    <t>B - .06</t>
  </si>
  <si>
    <t>P - .06</t>
  </si>
  <si>
    <t>B - .24</t>
  </si>
  <si>
    <t>P - .22</t>
  </si>
  <si>
    <t>B - .36</t>
  </si>
  <si>
    <t>P - .53</t>
  </si>
  <si>
    <t>B - .17</t>
  </si>
  <si>
    <t>P - .25</t>
  </si>
  <si>
    <t>B - .25</t>
  </si>
  <si>
    <t>P - .08</t>
  </si>
  <si>
    <t>P - .20</t>
  </si>
  <si>
    <t>10.40*</t>
  </si>
  <si>
    <t>P - 65%</t>
  </si>
  <si>
    <t>B - 35%</t>
  </si>
  <si>
    <t>https://rechneronline.de/add-time/time-percentage.php</t>
  </si>
  <si>
    <t>P - 79.39%</t>
  </si>
  <si>
    <t>B - 20.61%</t>
  </si>
  <si>
    <t>B - .12</t>
  </si>
  <si>
    <t>P - .29</t>
  </si>
  <si>
    <t>B - .28</t>
  </si>
  <si>
    <t>P - .27</t>
  </si>
  <si>
    <t>B - .29</t>
  </si>
  <si>
    <t>P - .21</t>
  </si>
  <si>
    <t>B - .10</t>
  </si>
  <si>
    <t>B - .16</t>
  </si>
  <si>
    <t>P - .19</t>
  </si>
  <si>
    <t>B - .49</t>
  </si>
  <si>
    <t>P - .18</t>
  </si>
  <si>
    <t>P - .16</t>
  </si>
  <si>
    <t>P - .51</t>
  </si>
  <si>
    <t>B - .04</t>
  </si>
  <si>
    <t>P - 0</t>
  </si>
  <si>
    <t>10.12*</t>
  </si>
  <si>
    <t>B - 50.16%</t>
  </si>
  <si>
    <t>P - 49.84%</t>
  </si>
  <si>
    <t>P - 14.43</t>
  </si>
  <si>
    <t>B - .07</t>
  </si>
  <si>
    <t>P - 3.24</t>
  </si>
  <si>
    <t>B - .53</t>
  </si>
  <si>
    <t>P - .14</t>
  </si>
  <si>
    <t>P - 1.04</t>
  </si>
  <si>
    <t>B - .50</t>
  </si>
  <si>
    <t>P - .40</t>
  </si>
  <si>
    <t>P - 4.18</t>
  </si>
  <si>
    <t>B - .19</t>
  </si>
  <si>
    <t>P - .15</t>
  </si>
  <si>
    <t>P - 1.20</t>
  </si>
  <si>
    <t>B - .03</t>
  </si>
  <si>
    <t>P - 88.67%</t>
  </si>
  <si>
    <t>B - 11.33%</t>
  </si>
  <si>
    <t>P - 5.11</t>
  </si>
  <si>
    <t>B - .26</t>
  </si>
  <si>
    <t>B - 18</t>
  </si>
  <si>
    <t>B - .43</t>
  </si>
  <si>
    <t>B - .34</t>
  </si>
  <si>
    <t>P - 10.36</t>
  </si>
  <si>
    <t>B - 6.87%</t>
  </si>
  <si>
    <t>P - 93.13%</t>
  </si>
  <si>
    <t>P - .39</t>
  </si>
  <si>
    <t>B - .20</t>
  </si>
  <si>
    <t>P - .44</t>
  </si>
  <si>
    <t>P - .30</t>
  </si>
  <si>
    <t>P - .26</t>
  </si>
  <si>
    <t>B -.37</t>
  </si>
  <si>
    <t>B - .33</t>
  </si>
  <si>
    <t>P - .23</t>
  </si>
  <si>
    <t>B -.05</t>
  </si>
  <si>
    <t>B - .23</t>
  </si>
  <si>
    <t>B - .31</t>
  </si>
  <si>
    <t>B - 1.10</t>
  </si>
  <si>
    <t>P - 2.06</t>
  </si>
  <si>
    <t>B - .05</t>
  </si>
  <si>
    <t>P - 1.25</t>
  </si>
  <si>
    <t>B - 1.08</t>
  </si>
  <si>
    <t>P - 1.11</t>
  </si>
  <si>
    <t>B - 1.03</t>
  </si>
  <si>
    <t>B - 2.12</t>
  </si>
  <si>
    <t>P - 1.08</t>
  </si>
  <si>
    <t>B - 1.39</t>
  </si>
  <si>
    <t>P - 1.00</t>
  </si>
  <si>
    <t>B - 3.09</t>
  </si>
  <si>
    <t>P - 10.19</t>
  </si>
  <si>
    <t>P - 1.01</t>
  </si>
  <si>
    <t>P - 47.3%</t>
  </si>
  <si>
    <t>B - 52.7%</t>
  </si>
  <si>
    <t>B - .02</t>
  </si>
  <si>
    <t>B - .27</t>
  </si>
  <si>
    <t>P - .17</t>
  </si>
  <si>
    <t>P - 1.19</t>
  </si>
  <si>
    <t>B - .42</t>
  </si>
  <si>
    <t>P - 1.14</t>
  </si>
  <si>
    <t>P - 2.00</t>
  </si>
  <si>
    <t>P - 15.24</t>
  </si>
  <si>
    <t>B - 18.17%</t>
  </si>
  <si>
    <t>P - 81.83%</t>
  </si>
  <si>
    <t>P - .56</t>
  </si>
  <si>
    <t>B - 1.07</t>
  </si>
  <si>
    <t>B - .40</t>
  </si>
  <si>
    <t>P - .45</t>
  </si>
  <si>
    <t>B - 1.58</t>
  </si>
  <si>
    <t>P - 1.12</t>
  </si>
  <si>
    <t>P - .07</t>
  </si>
  <si>
    <t>B - 1.34</t>
  </si>
  <si>
    <t>P - .34</t>
  </si>
  <si>
    <t>P - .54</t>
  </si>
  <si>
    <t>B - 1.32</t>
  </si>
  <si>
    <t>P - 3.26</t>
  </si>
  <si>
    <t>B - 1.52</t>
  </si>
  <si>
    <t>P - 1.10</t>
  </si>
  <si>
    <t>B - 1.54</t>
  </si>
  <si>
    <t>P - 7.49</t>
  </si>
  <si>
    <t>P - 59.94%</t>
  </si>
  <si>
    <t>B - 40.06%</t>
  </si>
  <si>
    <t>B - 6.58</t>
  </si>
  <si>
    <t>B - .14</t>
  </si>
  <si>
    <t>B - .30</t>
  </si>
  <si>
    <t>B - 1.20</t>
  </si>
  <si>
    <t>P - 2.27</t>
  </si>
  <si>
    <t>P - 2.19</t>
  </si>
  <si>
    <t>P - .02</t>
  </si>
  <si>
    <t>P - 5.01</t>
  </si>
  <si>
    <t>B - .59</t>
  </si>
  <si>
    <t>P - 4.30</t>
  </si>
  <si>
    <t>B - 41.45%</t>
  </si>
  <si>
    <t>P - 58.55%</t>
  </si>
  <si>
    <t xml:space="preserve">B - .35 </t>
  </si>
  <si>
    <t>P - .31</t>
  </si>
  <si>
    <t>B - .48</t>
  </si>
  <si>
    <t>P - 1.03</t>
  </si>
  <si>
    <t>P - 1.13</t>
  </si>
  <si>
    <t>P - 1.44</t>
  </si>
  <si>
    <t>P - .49</t>
  </si>
  <si>
    <t>P - 2.02</t>
  </si>
  <si>
    <t>P - .42</t>
  </si>
  <si>
    <t>P - 4.45</t>
  </si>
  <si>
    <t>P - .09</t>
  </si>
  <si>
    <t>B - 1.41</t>
  </si>
  <si>
    <t>B - .47</t>
  </si>
  <si>
    <t>P - 2.26</t>
  </si>
  <si>
    <t>P - 2.53</t>
  </si>
  <si>
    <t>B - 29.51%</t>
  </si>
  <si>
    <t>P - 70.49%</t>
  </si>
  <si>
    <t>P - 14.29</t>
  </si>
  <si>
    <t>B - 1.59</t>
  </si>
  <si>
    <t>P - 1.35</t>
  </si>
  <si>
    <t>P - 3.16</t>
  </si>
  <si>
    <t>P - 5.47</t>
  </si>
  <si>
    <t>P - 83.38%</t>
  </si>
  <si>
    <t>B - 16.62%</t>
  </si>
  <si>
    <t>B -.04</t>
  </si>
  <si>
    <t>P - 1.05</t>
  </si>
  <si>
    <t>P - .04</t>
  </si>
  <si>
    <t>P - .59</t>
  </si>
  <si>
    <t>P - 1.21</t>
  </si>
  <si>
    <t>B - 2.45</t>
  </si>
  <si>
    <t>P - .38</t>
  </si>
  <si>
    <t>B - 1.13</t>
  </si>
  <si>
    <t>B - 48.7%</t>
  </si>
  <si>
    <t>P - 51.3%</t>
  </si>
  <si>
    <t>P - .03</t>
  </si>
  <si>
    <t>P - .33</t>
  </si>
  <si>
    <t>B - .45</t>
  </si>
  <si>
    <t>P - .24</t>
  </si>
  <si>
    <t>P - .50</t>
  </si>
  <si>
    <t>B - 1.24</t>
  </si>
  <si>
    <t>B - 1.43</t>
  </si>
  <si>
    <t>P - 3.18</t>
  </si>
  <si>
    <t>B - 1.06</t>
  </si>
  <si>
    <t>P - 1.42</t>
  </si>
  <si>
    <t>P - 3.20</t>
  </si>
  <si>
    <t>P - 2.35</t>
  </si>
  <si>
    <t>CPP13</t>
  </si>
  <si>
    <t>P - 64.62%</t>
  </si>
  <si>
    <t>B - 35.38%</t>
  </si>
  <si>
    <t>B - 4.29</t>
  </si>
  <si>
    <t>B - .32</t>
  </si>
  <si>
    <t>B - 26</t>
  </si>
  <si>
    <t>B - 1.09</t>
  </si>
  <si>
    <t>B - .46</t>
  </si>
  <si>
    <t>P - .36</t>
  </si>
  <si>
    <t>B - 1.11</t>
  </si>
  <si>
    <t>B - 1.55</t>
  </si>
  <si>
    <t>P - 1.40</t>
  </si>
  <si>
    <t>P - 1.52</t>
  </si>
  <si>
    <t>B - 5.02</t>
  </si>
  <si>
    <t>B - 1.17</t>
  </si>
  <si>
    <t>B - 64.46%</t>
  </si>
  <si>
    <t>P - 35.54%</t>
  </si>
  <si>
    <t>P - 2.51</t>
  </si>
  <si>
    <t>P - .47</t>
  </si>
  <si>
    <t>B - .35</t>
  </si>
  <si>
    <t>B - .57</t>
  </si>
  <si>
    <t>B - .55</t>
  </si>
  <si>
    <t>P - 2.29</t>
  </si>
  <si>
    <t>P - 1.39</t>
  </si>
  <si>
    <t>P - 1.45</t>
  </si>
  <si>
    <t>B - .44</t>
  </si>
  <si>
    <t>P - .52</t>
  </si>
  <si>
    <t>B - 1.00</t>
  </si>
  <si>
    <t>P - 5.56</t>
  </si>
  <si>
    <t>B - 3.04</t>
  </si>
  <si>
    <t>B -.43</t>
  </si>
  <si>
    <t>B - 1.22</t>
  </si>
  <si>
    <t>P - 61.57%</t>
  </si>
  <si>
    <t>B - 38.43%</t>
  </si>
  <si>
    <t>P - 5.43</t>
  </si>
  <si>
    <t>B - 1.26</t>
  </si>
  <si>
    <t>P - 7.09</t>
  </si>
  <si>
    <t>B - 1.38</t>
  </si>
  <si>
    <t>P - 2.25</t>
  </si>
  <si>
    <t>B - 27.97%</t>
  </si>
  <si>
    <t>P - 72.03%</t>
  </si>
  <si>
    <t>P = 4.46.43</t>
  </si>
  <si>
    <t>B = 2.23.58</t>
  </si>
  <si>
    <t>∑(tot) = 7.10.41</t>
  </si>
  <si>
    <t>P = 66.57%</t>
  </si>
  <si>
    <t>B = 33.43%</t>
  </si>
  <si>
    <t>∑(tot)</t>
  </si>
  <si>
    <t>∑(tot)P =</t>
  </si>
  <si>
    <t xml:space="preserve">∑(tot)B = </t>
  </si>
  <si>
    <t xml:space="preserve">∑(tot)P+B = </t>
  </si>
  <si>
    <t xml:space="preserve">Initial placement: 8P = 8B </t>
  </si>
  <si>
    <t>P = x minutes w/ seconds</t>
  </si>
  <si>
    <t>B = x minutes w/ seconds</t>
  </si>
  <si>
    <t>∑(tot) ≈ 30 mintues</t>
  </si>
  <si>
    <t>x.xx.xx = hours, min's, and sec's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</si>
</sst>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9C4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0" fillId="4" borderId="12" xfId="0" applyFill="1" applyBorder="1"/>
    <xf numFmtId="0" fontId="0" fillId="4" borderId="6" xfId="0" applyFill="1" applyBorder="1"/>
    <xf numFmtId="0" fontId="1" fillId="2" borderId="0" xfId="0" applyFont="1" applyFill="1" applyBorder="1" applyAlignment="1">
      <alignment horizontal="center"/>
    </xf>
    <xf numFmtId="0" fontId="0" fillId="4" borderId="1" xfId="0" applyFill="1" applyBorder="1"/>
    <xf numFmtId="0" fontId="9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E9C4FF"/>
      <color rgb="FFF6EBFF"/>
      <color rgb="FFEDB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mecalculator.net/" TargetMode="External"/><Relationship Id="rId2" Type="http://schemas.openxmlformats.org/officeDocument/2006/relationships/hyperlink" Target="https://www.dollartimes.com/calculators/hours-minutes-calculator.htm" TargetMode="External"/><Relationship Id="rId3" Type="http://schemas.openxmlformats.org/officeDocument/2006/relationships/hyperlink" Target="https://rechneronline.de/add-time/time-percentag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zoomScale="125" workbookViewId="0"/>
  </sheetViews>
  <sheetFormatPr baseColWidth="10" defaultRowHeight="16" x14ac:dyDescent="0.2"/>
  <cols>
    <col min="1" max="1" width="15.83203125" customWidth="1"/>
    <col min="2" max="3" width="23.1640625" customWidth="1"/>
    <col min="4" max="4" width="15.83203125" customWidth="1"/>
    <col min="5" max="6" width="11.6640625" customWidth="1"/>
    <col min="7" max="8" width="10.83203125" customWidth="1"/>
    <col min="9" max="10" width="10.6640625" customWidth="1"/>
  </cols>
  <sheetData>
    <row r="1" spans="1:38" x14ac:dyDescent="0.2">
      <c r="B1" s="37" t="s">
        <v>0</v>
      </c>
      <c r="C1" s="38"/>
      <c r="D1" s="11" t="s">
        <v>11</v>
      </c>
      <c r="E1" s="35" t="s">
        <v>48</v>
      </c>
      <c r="F1" s="36"/>
      <c r="G1" s="35" t="s">
        <v>49</v>
      </c>
      <c r="H1" s="36"/>
      <c r="I1" s="35" t="s">
        <v>50</v>
      </c>
      <c r="J1" s="36"/>
      <c r="K1" s="32" t="s">
        <v>12</v>
      </c>
      <c r="L1" s="36"/>
      <c r="M1" s="32" t="s">
        <v>13</v>
      </c>
      <c r="N1" s="36"/>
      <c r="O1" s="32" t="s">
        <v>14</v>
      </c>
      <c r="P1" s="36"/>
      <c r="Q1" s="32" t="s">
        <v>15</v>
      </c>
      <c r="R1" s="36"/>
      <c r="S1" s="32" t="s">
        <v>16</v>
      </c>
      <c r="T1" s="36"/>
      <c r="U1" s="35" t="s">
        <v>17</v>
      </c>
      <c r="V1" s="36"/>
      <c r="W1" s="35" t="s">
        <v>18</v>
      </c>
      <c r="X1" s="36"/>
      <c r="Y1" s="35" t="s">
        <v>19</v>
      </c>
      <c r="Z1" s="36"/>
      <c r="AA1" s="35" t="s">
        <v>23</v>
      </c>
      <c r="AB1" s="36"/>
      <c r="AC1" s="35" t="s">
        <v>234</v>
      </c>
      <c r="AD1" s="36"/>
      <c r="AE1" s="35" t="s">
        <v>24</v>
      </c>
      <c r="AF1" s="36"/>
      <c r="AG1" s="35" t="s">
        <v>25</v>
      </c>
      <c r="AH1" s="36"/>
      <c r="AI1" s="35" t="s">
        <v>26</v>
      </c>
      <c r="AJ1" s="36"/>
      <c r="AK1" s="12"/>
      <c r="AL1" s="12"/>
    </row>
    <row r="2" spans="1:38" x14ac:dyDescent="0.2">
      <c r="A2" s="1" t="s">
        <v>1</v>
      </c>
      <c r="B2" t="s">
        <v>22</v>
      </c>
      <c r="C2" t="s">
        <v>21</v>
      </c>
      <c r="E2" s="3" t="s">
        <v>29</v>
      </c>
      <c r="F2" s="4" t="s">
        <v>30</v>
      </c>
      <c r="G2" s="6" t="s">
        <v>52</v>
      </c>
      <c r="H2" s="6" t="s">
        <v>39</v>
      </c>
      <c r="I2" s="3" t="s">
        <v>80</v>
      </c>
      <c r="J2" s="6" t="s">
        <v>81</v>
      </c>
      <c r="K2" s="7" t="s">
        <v>98</v>
      </c>
      <c r="L2" s="10" t="s">
        <v>99</v>
      </c>
      <c r="M2" s="7" t="s">
        <v>110</v>
      </c>
      <c r="N2" s="10" t="s">
        <v>113</v>
      </c>
      <c r="O2" s="7" t="s">
        <v>121</v>
      </c>
      <c r="P2" s="10" t="s">
        <v>122</v>
      </c>
      <c r="Q2" s="7" t="s">
        <v>148</v>
      </c>
      <c r="R2" s="10" t="s">
        <v>85</v>
      </c>
      <c r="S2" s="7" t="s">
        <v>158</v>
      </c>
      <c r="T2" s="8" t="s">
        <v>87</v>
      </c>
      <c r="U2" s="6" t="s">
        <v>176</v>
      </c>
      <c r="V2" s="8" t="s">
        <v>128</v>
      </c>
      <c r="W2" s="6" t="s">
        <v>188</v>
      </c>
      <c r="X2" s="4" t="s">
        <v>108</v>
      </c>
      <c r="Y2" s="7" t="s">
        <v>205</v>
      </c>
      <c r="Z2" s="8" t="s">
        <v>104</v>
      </c>
      <c r="AA2" s="6" t="s">
        <v>132</v>
      </c>
      <c r="AB2" s="4" t="s">
        <v>88</v>
      </c>
      <c r="AC2" s="7" t="s">
        <v>222</v>
      </c>
      <c r="AD2" s="8" t="s">
        <v>59</v>
      </c>
      <c r="AE2" s="6" t="s">
        <v>237</v>
      </c>
      <c r="AF2" s="4" t="s">
        <v>108</v>
      </c>
      <c r="AG2" s="7" t="s">
        <v>251</v>
      </c>
      <c r="AH2" s="8" t="s">
        <v>87</v>
      </c>
      <c r="AI2" s="6" t="s">
        <v>53</v>
      </c>
      <c r="AJ2" s="4" t="s">
        <v>91</v>
      </c>
    </row>
    <row r="3" spans="1:38" x14ac:dyDescent="0.2">
      <c r="A3" s="2" t="s">
        <v>2</v>
      </c>
      <c r="B3" t="s">
        <v>27</v>
      </c>
      <c r="C3" t="s">
        <v>28</v>
      </c>
      <c r="E3" s="3" t="s">
        <v>31</v>
      </c>
      <c r="F3" s="4" t="s">
        <v>32</v>
      </c>
      <c r="G3" s="3" t="s">
        <v>41</v>
      </c>
      <c r="H3" s="4" t="s">
        <v>53</v>
      </c>
      <c r="I3" s="3" t="s">
        <v>82</v>
      </c>
      <c r="J3" s="4" t="s">
        <v>83</v>
      </c>
      <c r="K3" s="5" t="s">
        <v>100</v>
      </c>
      <c r="L3" s="4" t="s">
        <v>101</v>
      </c>
      <c r="M3" s="5" t="s">
        <v>114</v>
      </c>
      <c r="N3" s="4" t="s">
        <v>92</v>
      </c>
      <c r="O3" s="5" t="s">
        <v>123</v>
      </c>
      <c r="P3" s="4" t="s">
        <v>32</v>
      </c>
      <c r="Q3" s="5" t="s">
        <v>71</v>
      </c>
      <c r="R3" s="4" t="s">
        <v>41</v>
      </c>
      <c r="S3" s="5" t="s">
        <v>70</v>
      </c>
      <c r="T3" s="4" t="s">
        <v>159</v>
      </c>
      <c r="U3" s="3" t="s">
        <v>177</v>
      </c>
      <c r="V3" s="4" t="s">
        <v>91</v>
      </c>
      <c r="W3" s="3" t="s">
        <v>87</v>
      </c>
      <c r="X3" s="4" t="s">
        <v>189</v>
      </c>
      <c r="Y3" s="5" t="s">
        <v>164</v>
      </c>
      <c r="Z3" s="4" t="s">
        <v>206</v>
      </c>
      <c r="AA3" s="3" t="s">
        <v>65</v>
      </c>
      <c r="AB3" s="4" t="s">
        <v>150</v>
      </c>
      <c r="AC3" s="5" t="s">
        <v>223</v>
      </c>
      <c r="AD3" s="4" t="s">
        <v>71</v>
      </c>
      <c r="AE3" s="3" t="s">
        <v>53</v>
      </c>
      <c r="AF3" s="4" t="s">
        <v>88</v>
      </c>
      <c r="AG3" s="5" t="s">
        <v>91</v>
      </c>
      <c r="AH3" s="4" t="s">
        <v>82</v>
      </c>
      <c r="AI3" s="3" t="s">
        <v>61</v>
      </c>
      <c r="AJ3" s="4" t="s">
        <v>91</v>
      </c>
    </row>
    <row r="4" spans="1:38" x14ac:dyDescent="0.2">
      <c r="E4" s="3" t="s">
        <v>35</v>
      </c>
      <c r="F4" s="4" t="s">
        <v>36</v>
      </c>
      <c r="G4" s="3" t="s">
        <v>52</v>
      </c>
      <c r="H4" s="4" t="s">
        <v>53</v>
      </c>
      <c r="I4" s="3" t="s">
        <v>84</v>
      </c>
      <c r="J4" s="4" t="s">
        <v>70</v>
      </c>
      <c r="K4" s="3" t="s">
        <v>91</v>
      </c>
      <c r="L4" s="4" t="s">
        <v>69</v>
      </c>
      <c r="M4" s="3" t="s">
        <v>115</v>
      </c>
      <c r="N4" s="4" t="s">
        <v>103</v>
      </c>
      <c r="O4" s="3" t="s">
        <v>29</v>
      </c>
      <c r="P4" s="4" t="s">
        <v>82</v>
      </c>
      <c r="Q4" s="3" t="s">
        <v>149</v>
      </c>
      <c r="R4" s="4" t="s">
        <v>150</v>
      </c>
      <c r="S4" s="3" t="s">
        <v>41</v>
      </c>
      <c r="T4" s="4" t="s">
        <v>160</v>
      </c>
      <c r="U4" s="3" t="s">
        <v>86</v>
      </c>
      <c r="V4" s="4" t="s">
        <v>81</v>
      </c>
      <c r="W4" s="3" t="s">
        <v>177</v>
      </c>
      <c r="X4" s="4" t="s">
        <v>62</v>
      </c>
      <c r="Y4" s="3" t="s">
        <v>83</v>
      </c>
      <c r="Z4" s="4" t="s">
        <v>200</v>
      </c>
      <c r="AA4" s="3" t="s">
        <v>55</v>
      </c>
      <c r="AB4" s="4" t="s">
        <v>83</v>
      </c>
      <c r="AC4" s="3" t="s">
        <v>164</v>
      </c>
      <c r="AD4" s="4" t="s">
        <v>122</v>
      </c>
      <c r="AE4" s="3" t="s">
        <v>107</v>
      </c>
      <c r="AF4" s="4" t="s">
        <v>88</v>
      </c>
      <c r="AG4" s="3" t="s">
        <v>105</v>
      </c>
      <c r="AH4" s="4" t="s">
        <v>36</v>
      </c>
      <c r="AI4" s="3" t="s">
        <v>134</v>
      </c>
      <c r="AJ4" s="4" t="s">
        <v>91</v>
      </c>
    </row>
    <row r="5" spans="1:38" x14ac:dyDescent="0.2">
      <c r="B5" s="28" t="s">
        <v>20</v>
      </c>
      <c r="C5" s="29"/>
      <c r="E5" s="3" t="s">
        <v>37</v>
      </c>
      <c r="F5" s="4" t="s">
        <v>39</v>
      </c>
      <c r="G5" s="3" t="s">
        <v>54</v>
      </c>
      <c r="H5" s="4" t="s">
        <v>55</v>
      </c>
      <c r="I5" s="3" t="s">
        <v>69</v>
      </c>
      <c r="J5" s="4" t="s">
        <v>85</v>
      </c>
      <c r="K5" s="3" t="s">
        <v>102</v>
      </c>
      <c r="L5" s="4" t="s">
        <v>30</v>
      </c>
      <c r="M5" s="3" t="s">
        <v>116</v>
      </c>
      <c r="N5" s="4" t="s">
        <v>144</v>
      </c>
      <c r="O5" s="3" t="s">
        <v>124</v>
      </c>
      <c r="P5" s="4" t="s">
        <v>65</v>
      </c>
      <c r="Q5" s="3" t="s">
        <v>69</v>
      </c>
      <c r="R5" s="4" t="s">
        <v>85</v>
      </c>
      <c r="S5" s="3" t="s">
        <v>66</v>
      </c>
      <c r="T5" s="4" t="s">
        <v>40</v>
      </c>
      <c r="U5" s="3" t="s">
        <v>82</v>
      </c>
      <c r="V5" s="4" t="s">
        <v>73</v>
      </c>
      <c r="W5" s="3" t="s">
        <v>190</v>
      </c>
      <c r="X5" s="4" t="s">
        <v>38</v>
      </c>
      <c r="Y5" s="3" t="s">
        <v>207</v>
      </c>
      <c r="Z5" s="4" t="s">
        <v>40</v>
      </c>
      <c r="AA5" s="3" t="s">
        <v>212</v>
      </c>
      <c r="AB5" s="4" t="s">
        <v>121</v>
      </c>
      <c r="AC5" s="3" t="s">
        <v>85</v>
      </c>
      <c r="AD5" s="4" t="s">
        <v>224</v>
      </c>
      <c r="AE5" s="3" t="s">
        <v>238</v>
      </c>
      <c r="AF5" s="4" t="s">
        <v>223</v>
      </c>
      <c r="AG5" s="3" t="s">
        <v>252</v>
      </c>
      <c r="AH5" s="4" t="s">
        <v>253</v>
      </c>
      <c r="AI5" s="3" t="s">
        <v>67</v>
      </c>
      <c r="AJ5" s="4" t="s">
        <v>124</v>
      </c>
    </row>
    <row r="6" spans="1:38" x14ac:dyDescent="0.2">
      <c r="E6" s="3" t="s">
        <v>38</v>
      </c>
      <c r="F6" s="4" t="s">
        <v>40</v>
      </c>
      <c r="G6" s="3" t="s">
        <v>56</v>
      </c>
      <c r="H6" s="4" t="s">
        <v>57</v>
      </c>
      <c r="I6" s="3" t="s">
        <v>86</v>
      </c>
      <c r="J6" s="4" t="s">
        <v>66</v>
      </c>
      <c r="K6" s="3" t="s">
        <v>103</v>
      </c>
      <c r="L6" s="4" t="s">
        <v>104</v>
      </c>
      <c r="M6" s="3" t="s">
        <v>117</v>
      </c>
      <c r="N6" s="4" t="s">
        <v>118</v>
      </c>
      <c r="O6" s="3" t="s">
        <v>125</v>
      </c>
      <c r="P6" s="4" t="s">
        <v>126</v>
      </c>
      <c r="Q6" s="3" t="s">
        <v>86</v>
      </c>
      <c r="R6" s="4" t="s">
        <v>66</v>
      </c>
      <c r="S6" s="3" t="s">
        <v>161</v>
      </c>
      <c r="T6" s="4" t="s">
        <v>162</v>
      </c>
      <c r="U6" s="3" t="s">
        <v>57</v>
      </c>
      <c r="V6" s="4" t="s">
        <v>91</v>
      </c>
      <c r="W6" s="3" t="s">
        <v>114</v>
      </c>
      <c r="X6" s="4" t="s">
        <v>191</v>
      </c>
      <c r="Y6" s="3" t="s">
        <v>166</v>
      </c>
      <c r="Z6" s="4" t="s">
        <v>178</v>
      </c>
      <c r="AA6" s="3" t="s">
        <v>200</v>
      </c>
      <c r="AB6" s="4" t="s">
        <v>56</v>
      </c>
      <c r="AC6" s="3" t="s">
        <v>88</v>
      </c>
      <c r="AD6" s="4" t="s">
        <v>80</v>
      </c>
      <c r="AE6" s="3" t="s">
        <v>59</v>
      </c>
      <c r="AF6" s="4" t="s">
        <v>90</v>
      </c>
      <c r="AG6" s="3" t="s">
        <v>125</v>
      </c>
      <c r="AH6" s="4" t="s">
        <v>254</v>
      </c>
      <c r="AI6" s="3" t="s">
        <v>80</v>
      </c>
      <c r="AJ6" s="4" t="s">
        <v>62</v>
      </c>
    </row>
    <row r="7" spans="1:38" x14ac:dyDescent="0.2">
      <c r="A7" s="1" t="s">
        <v>3</v>
      </c>
      <c r="B7" t="s">
        <v>285</v>
      </c>
      <c r="C7" t="s">
        <v>286</v>
      </c>
      <c r="E7" s="3" t="s">
        <v>41</v>
      </c>
      <c r="F7" s="4" t="s">
        <v>42</v>
      </c>
      <c r="G7" s="3" t="s">
        <v>58</v>
      </c>
      <c r="H7" s="4" t="s">
        <v>39</v>
      </c>
      <c r="I7" s="3" t="s">
        <v>87</v>
      </c>
      <c r="J7" s="4" t="s">
        <v>88</v>
      </c>
      <c r="K7" s="3" t="s">
        <v>105</v>
      </c>
      <c r="L7" s="4" t="s">
        <v>59</v>
      </c>
      <c r="M7" s="3">
        <v>2.04</v>
      </c>
      <c r="N7" s="4">
        <v>28.01</v>
      </c>
      <c r="O7" s="3" t="s">
        <v>125</v>
      </c>
      <c r="P7" s="4" t="s">
        <v>127</v>
      </c>
      <c r="Q7" s="3" t="s">
        <v>122</v>
      </c>
      <c r="R7" s="4" t="s">
        <v>52</v>
      </c>
      <c r="S7" s="3" t="s">
        <v>163</v>
      </c>
      <c r="T7" s="4" t="s">
        <v>63</v>
      </c>
      <c r="U7" s="3" t="s">
        <v>178</v>
      </c>
      <c r="V7" s="4" t="s">
        <v>66</v>
      </c>
      <c r="W7" s="3" t="s">
        <v>57</v>
      </c>
      <c r="X7" s="4" t="s">
        <v>192</v>
      </c>
      <c r="Y7" s="3" t="s">
        <v>208</v>
      </c>
      <c r="Z7" s="4" t="s">
        <v>131</v>
      </c>
      <c r="AA7" s="3" t="s">
        <v>39</v>
      </c>
      <c r="AB7" s="4" t="s">
        <v>123</v>
      </c>
      <c r="AC7" s="3" t="s">
        <v>164</v>
      </c>
      <c r="AD7" s="4" t="s">
        <v>114</v>
      </c>
      <c r="AE7" s="3" t="s">
        <v>239</v>
      </c>
      <c r="AF7" s="4" t="s">
        <v>123</v>
      </c>
      <c r="AG7" s="3" t="s">
        <v>124</v>
      </c>
      <c r="AH7" s="4" t="s">
        <v>255</v>
      </c>
      <c r="AI7" s="3" t="s">
        <v>55</v>
      </c>
      <c r="AJ7" s="4" t="s">
        <v>108</v>
      </c>
    </row>
    <row r="8" spans="1:38" x14ac:dyDescent="0.2">
      <c r="A8" s="2" t="s">
        <v>4</v>
      </c>
      <c r="B8" s="39" t="s">
        <v>43</v>
      </c>
      <c r="C8" s="40"/>
      <c r="E8" s="3">
        <f xml:space="preserve"> 8.17</f>
        <v>8.17</v>
      </c>
      <c r="F8" s="4">
        <v>2.09</v>
      </c>
      <c r="G8" s="3" t="s">
        <v>58</v>
      </c>
      <c r="H8" s="4" t="s">
        <v>59</v>
      </c>
      <c r="I8" s="3" t="s">
        <v>89</v>
      </c>
      <c r="J8" s="4" t="s">
        <v>41</v>
      </c>
      <c r="K8" s="3" t="s">
        <v>106</v>
      </c>
      <c r="L8" s="4" t="s">
        <v>107</v>
      </c>
      <c r="M8" s="28">
        <v>30.05</v>
      </c>
      <c r="N8" s="29"/>
      <c r="O8" s="3" t="s">
        <v>128</v>
      </c>
      <c r="P8" s="4" t="s">
        <v>129</v>
      </c>
      <c r="Q8" s="3" t="s">
        <v>87</v>
      </c>
      <c r="R8" s="4" t="s">
        <v>85</v>
      </c>
      <c r="S8" s="3" t="s">
        <v>164</v>
      </c>
      <c r="T8" s="4" t="s">
        <v>165</v>
      </c>
      <c r="U8" s="3" t="s">
        <v>179</v>
      </c>
      <c r="V8" s="4" t="s">
        <v>163</v>
      </c>
      <c r="W8" s="3" t="s">
        <v>32</v>
      </c>
      <c r="X8" s="4" t="s">
        <v>161</v>
      </c>
      <c r="Y8" s="3" t="s">
        <v>209</v>
      </c>
      <c r="Z8" s="4" t="s">
        <v>42</v>
      </c>
      <c r="AA8" s="3" t="s">
        <v>32</v>
      </c>
      <c r="AB8" s="4" t="s">
        <v>192</v>
      </c>
      <c r="AC8" s="3" t="s">
        <v>225</v>
      </c>
      <c r="AD8" s="4" t="s">
        <v>67</v>
      </c>
      <c r="AE8" s="3" t="s">
        <v>240</v>
      </c>
      <c r="AF8" s="4" t="s">
        <v>58</v>
      </c>
      <c r="AG8" s="3" t="s">
        <v>256</v>
      </c>
      <c r="AH8" s="4" t="s">
        <v>82</v>
      </c>
      <c r="AI8" s="3" t="s">
        <v>84</v>
      </c>
      <c r="AJ8" s="4" t="s">
        <v>242</v>
      </c>
    </row>
    <row r="9" spans="1:38" x14ac:dyDescent="0.2">
      <c r="B9" s="28" t="s">
        <v>287</v>
      </c>
      <c r="C9" s="29"/>
      <c r="E9" s="28" t="s">
        <v>51</v>
      </c>
      <c r="F9" s="29"/>
      <c r="G9" s="3" t="s">
        <v>60</v>
      </c>
      <c r="H9" s="4" t="s">
        <v>61</v>
      </c>
      <c r="I9" s="3" t="s">
        <v>67</v>
      </c>
      <c r="J9" s="4" t="s">
        <v>90</v>
      </c>
      <c r="K9" s="3" t="s">
        <v>108</v>
      </c>
      <c r="L9" s="4" t="s">
        <v>69</v>
      </c>
      <c r="M9" s="16" t="s">
        <v>119</v>
      </c>
      <c r="N9" s="14" t="s">
        <v>120</v>
      </c>
      <c r="O9" s="3" t="s">
        <v>70</v>
      </c>
      <c r="P9" s="4" t="s">
        <v>130</v>
      </c>
      <c r="Q9" s="3" t="s">
        <v>84</v>
      </c>
      <c r="R9" s="4" t="s">
        <v>124</v>
      </c>
      <c r="S9" s="3" t="s">
        <v>166</v>
      </c>
      <c r="T9" s="4" t="s">
        <v>131</v>
      </c>
      <c r="U9" s="3" t="s">
        <v>69</v>
      </c>
      <c r="V9" s="4" t="s">
        <v>180</v>
      </c>
      <c r="W9" s="3" t="s">
        <v>122</v>
      </c>
      <c r="X9" s="4" t="s">
        <v>72</v>
      </c>
      <c r="Y9" s="3">
        <f xml:space="preserve"> 26.15</f>
        <v>26.15</v>
      </c>
      <c r="Z9" s="4">
        <f xml:space="preserve"> 5.14</f>
        <v>5.14</v>
      </c>
      <c r="AA9" s="3" t="s">
        <v>86</v>
      </c>
      <c r="AB9" s="4" t="s">
        <v>213</v>
      </c>
      <c r="AC9" s="3" t="s">
        <v>226</v>
      </c>
      <c r="AD9" s="4" t="s">
        <v>131</v>
      </c>
      <c r="AE9" s="3" t="s">
        <v>69</v>
      </c>
      <c r="AF9" s="4" t="s">
        <v>38</v>
      </c>
      <c r="AG9" s="3" t="s">
        <v>257</v>
      </c>
      <c r="AH9" s="4" t="s">
        <v>80</v>
      </c>
      <c r="AI9" s="3" t="s">
        <v>55</v>
      </c>
      <c r="AJ9" s="4" t="s">
        <v>252</v>
      </c>
    </row>
    <row r="10" spans="1:38" x14ac:dyDescent="0.2">
      <c r="B10" s="41" t="s">
        <v>44</v>
      </c>
      <c r="C10" s="41"/>
      <c r="E10" s="16" t="s">
        <v>78</v>
      </c>
      <c r="F10" s="14" t="s">
        <v>79</v>
      </c>
      <c r="G10" s="3" t="s">
        <v>62</v>
      </c>
      <c r="H10" s="4" t="s">
        <v>63</v>
      </c>
      <c r="I10" s="3" t="s">
        <v>84</v>
      </c>
      <c r="J10" s="4" t="s">
        <v>91</v>
      </c>
      <c r="K10" s="3" t="s">
        <v>109</v>
      </c>
      <c r="L10" s="4" t="s">
        <v>110</v>
      </c>
      <c r="M10" s="3"/>
      <c r="N10" s="4"/>
      <c r="O10" s="3" t="s">
        <v>124</v>
      </c>
      <c r="P10" s="4" t="s">
        <v>131</v>
      </c>
      <c r="Q10" s="3" t="s">
        <v>80</v>
      </c>
      <c r="R10" s="4" t="s">
        <v>52</v>
      </c>
      <c r="S10" s="3" t="s">
        <v>167</v>
      </c>
      <c r="T10" s="4" t="s">
        <v>168</v>
      </c>
      <c r="U10" s="3" t="s">
        <v>101</v>
      </c>
      <c r="V10" s="4" t="s">
        <v>181</v>
      </c>
      <c r="W10" s="3" t="s">
        <v>131</v>
      </c>
      <c r="X10" s="4" t="s">
        <v>189</v>
      </c>
      <c r="Y10" s="28">
        <v>31.29</v>
      </c>
      <c r="Z10" s="29"/>
      <c r="AA10" s="3" t="s">
        <v>69</v>
      </c>
      <c r="AB10" s="4" t="s">
        <v>124</v>
      </c>
      <c r="AC10" s="3" t="s">
        <v>72</v>
      </c>
      <c r="AD10" s="4" t="s">
        <v>82</v>
      </c>
      <c r="AE10" s="3" t="s">
        <v>241</v>
      </c>
      <c r="AF10" s="4" t="s">
        <v>242</v>
      </c>
      <c r="AG10" s="3" t="s">
        <v>258</v>
      </c>
      <c r="AH10" s="4" t="s">
        <v>259</v>
      </c>
      <c r="AI10" s="3" t="s">
        <v>253</v>
      </c>
      <c r="AJ10" s="4" t="s">
        <v>153</v>
      </c>
    </row>
    <row r="11" spans="1:38" x14ac:dyDescent="0.2">
      <c r="B11" s="13" t="s">
        <v>45</v>
      </c>
      <c r="C11" s="13" t="s">
        <v>46</v>
      </c>
      <c r="E11" s="7"/>
      <c r="F11" s="8"/>
      <c r="G11" s="3" t="s">
        <v>64</v>
      </c>
      <c r="H11" s="4" t="s">
        <v>65</v>
      </c>
      <c r="I11" s="3" t="s">
        <v>65</v>
      </c>
      <c r="J11" s="4" t="s">
        <v>83</v>
      </c>
      <c r="K11" s="3" t="s">
        <v>108</v>
      </c>
      <c r="L11" s="4" t="s">
        <v>42</v>
      </c>
      <c r="M11" s="3"/>
      <c r="N11" s="4"/>
      <c r="O11" s="3" t="s">
        <v>105</v>
      </c>
      <c r="P11" s="4" t="s">
        <v>107</v>
      </c>
      <c r="Q11" s="3" t="s">
        <v>131</v>
      </c>
      <c r="R11" s="4" t="s">
        <v>66</v>
      </c>
      <c r="S11" s="3" t="s">
        <v>169</v>
      </c>
      <c r="T11" s="4" t="s">
        <v>170</v>
      </c>
      <c r="U11" s="3" t="s">
        <v>57</v>
      </c>
      <c r="V11" s="4" t="s">
        <v>54</v>
      </c>
      <c r="W11" s="3" t="s">
        <v>55</v>
      </c>
      <c r="X11" s="4" t="s">
        <v>193</v>
      </c>
      <c r="Y11" s="16" t="s">
        <v>210</v>
      </c>
      <c r="Z11" s="14" t="s">
        <v>211</v>
      </c>
      <c r="AA11" s="3" t="s">
        <v>148</v>
      </c>
      <c r="AB11" s="4" t="s">
        <v>103</v>
      </c>
      <c r="AC11" s="3" t="s">
        <v>218</v>
      </c>
      <c r="AD11" s="4" t="s">
        <v>99</v>
      </c>
      <c r="AE11" s="3" t="s">
        <v>55</v>
      </c>
      <c r="AF11" s="4" t="s">
        <v>54</v>
      </c>
      <c r="AG11" s="3" t="s">
        <v>260</v>
      </c>
      <c r="AH11" s="4" t="s">
        <v>261</v>
      </c>
      <c r="AI11" s="3" t="s">
        <v>89</v>
      </c>
      <c r="AJ11" s="4" t="s">
        <v>123</v>
      </c>
    </row>
    <row r="12" spans="1:38" x14ac:dyDescent="0.2">
      <c r="B12" s="41" t="s">
        <v>77</v>
      </c>
      <c r="C12" s="42"/>
      <c r="E12" s="5"/>
      <c r="F12" s="4"/>
      <c r="G12" s="3" t="s">
        <v>66</v>
      </c>
      <c r="H12" s="4" t="s">
        <v>67</v>
      </c>
      <c r="I12" s="3" t="s">
        <v>71</v>
      </c>
      <c r="J12" s="4" t="s">
        <v>73</v>
      </c>
      <c r="K12" s="3">
        <f xml:space="preserve"> 26.29</f>
        <v>26.29</v>
      </c>
      <c r="L12" s="4">
        <f xml:space="preserve"> 3.23</f>
        <v>3.23</v>
      </c>
      <c r="M12" s="3"/>
      <c r="N12" s="4"/>
      <c r="O12" s="3" t="s">
        <v>83</v>
      </c>
      <c r="P12" s="4" t="s">
        <v>132</v>
      </c>
      <c r="Q12" s="3" t="s">
        <v>122</v>
      </c>
      <c r="R12" s="4" t="s">
        <v>52</v>
      </c>
      <c r="S12" s="3" t="s">
        <v>171</v>
      </c>
      <c r="T12" s="4" t="s">
        <v>172</v>
      </c>
      <c r="U12" s="3" t="s">
        <v>30</v>
      </c>
      <c r="V12" s="4" t="s">
        <v>182</v>
      </c>
      <c r="W12" s="3" t="s">
        <v>61</v>
      </c>
      <c r="X12" s="4" t="s">
        <v>194</v>
      </c>
      <c r="Y12" s="3"/>
      <c r="Z12" s="4"/>
      <c r="AA12" s="3" t="s">
        <v>130</v>
      </c>
      <c r="AB12" s="4" t="s">
        <v>196</v>
      </c>
      <c r="AC12" s="3" t="s">
        <v>124</v>
      </c>
      <c r="AD12" s="4" t="s">
        <v>69</v>
      </c>
      <c r="AE12" s="3" t="s">
        <v>149</v>
      </c>
      <c r="AF12" s="4" t="s">
        <v>142</v>
      </c>
      <c r="AG12" s="3" t="s">
        <v>262</v>
      </c>
      <c r="AH12" s="4" t="s">
        <v>30</v>
      </c>
      <c r="AI12" s="3" t="s">
        <v>138</v>
      </c>
      <c r="AJ12" s="4" t="s">
        <v>193</v>
      </c>
    </row>
    <row r="13" spans="1:38" x14ac:dyDescent="0.2">
      <c r="A13" s="1" t="s">
        <v>9</v>
      </c>
      <c r="B13" t="s">
        <v>281</v>
      </c>
      <c r="C13" t="s">
        <v>282</v>
      </c>
      <c r="E13" s="3"/>
      <c r="F13" s="4"/>
      <c r="G13" s="3" t="s">
        <v>54</v>
      </c>
      <c r="H13" s="4" t="s">
        <v>57</v>
      </c>
      <c r="I13" s="3" t="s">
        <v>59</v>
      </c>
      <c r="J13" s="4" t="s">
        <v>52</v>
      </c>
      <c r="K13" s="28">
        <v>29.52</v>
      </c>
      <c r="L13" s="29"/>
      <c r="M13" s="3"/>
      <c r="N13" s="4"/>
      <c r="O13" s="3" t="s">
        <v>133</v>
      </c>
      <c r="P13" s="4" t="s">
        <v>134</v>
      </c>
      <c r="Q13" s="3" t="s">
        <v>59</v>
      </c>
      <c r="R13" s="4" t="s">
        <v>151</v>
      </c>
      <c r="S13" s="3" t="s">
        <v>173</v>
      </c>
      <c r="T13" s="4" t="s">
        <v>42</v>
      </c>
      <c r="U13" s="3" t="s">
        <v>99</v>
      </c>
      <c r="V13" s="4" t="s">
        <v>183</v>
      </c>
      <c r="W13" s="3" t="s">
        <v>152</v>
      </c>
      <c r="X13" s="4" t="s">
        <v>195</v>
      </c>
      <c r="Y13" s="3"/>
      <c r="Z13" s="4"/>
      <c r="AA13" s="3" t="s">
        <v>57</v>
      </c>
      <c r="AB13" s="4" t="s">
        <v>164</v>
      </c>
      <c r="AC13" s="3" t="s">
        <v>216</v>
      </c>
      <c r="AD13" s="4" t="s">
        <v>149</v>
      </c>
      <c r="AE13" s="3" t="s">
        <v>243</v>
      </c>
      <c r="AF13" s="4" t="s">
        <v>52</v>
      </c>
      <c r="AG13" s="3" t="s">
        <v>125</v>
      </c>
      <c r="AH13" s="4" t="s">
        <v>263</v>
      </c>
      <c r="AI13" s="3" t="s">
        <v>101</v>
      </c>
      <c r="AJ13" s="4" t="s">
        <v>268</v>
      </c>
    </row>
    <row r="14" spans="1:38" x14ac:dyDescent="0.2">
      <c r="A14" s="2" t="s">
        <v>10</v>
      </c>
      <c r="B14" s="18" t="s">
        <v>283</v>
      </c>
      <c r="C14" s="18"/>
      <c r="E14" s="3"/>
      <c r="F14" s="4"/>
      <c r="G14" s="3" t="s">
        <v>68</v>
      </c>
      <c r="H14" s="4" t="s">
        <v>69</v>
      </c>
      <c r="I14" s="3" t="s">
        <v>53</v>
      </c>
      <c r="J14" s="4" t="s">
        <v>56</v>
      </c>
      <c r="K14" s="16" t="s">
        <v>111</v>
      </c>
      <c r="L14" s="14" t="s">
        <v>112</v>
      </c>
      <c r="M14" s="3"/>
      <c r="N14" s="4"/>
      <c r="O14" s="3" t="s">
        <v>102</v>
      </c>
      <c r="P14" s="4" t="s">
        <v>40</v>
      </c>
      <c r="Q14" s="3" t="s">
        <v>152</v>
      </c>
      <c r="R14" s="4" t="s">
        <v>153</v>
      </c>
      <c r="S14" s="3">
        <f xml:space="preserve"> 18.08</f>
        <v>18.079999999999998</v>
      </c>
      <c r="T14" s="4">
        <f xml:space="preserve"> 12.07</f>
        <v>12.07</v>
      </c>
      <c r="U14" s="3" t="s">
        <v>184</v>
      </c>
      <c r="V14" s="4" t="s">
        <v>185</v>
      </c>
      <c r="W14" s="3" t="s">
        <v>32</v>
      </c>
      <c r="X14" s="4" t="s">
        <v>196</v>
      </c>
      <c r="Y14" s="3"/>
      <c r="Z14" s="4"/>
      <c r="AA14" s="3" t="s">
        <v>86</v>
      </c>
      <c r="AB14" s="4" t="s">
        <v>73</v>
      </c>
      <c r="AC14" s="3" t="s">
        <v>81</v>
      </c>
      <c r="AD14" s="4" t="s">
        <v>87</v>
      </c>
      <c r="AE14" s="3" t="s">
        <v>69</v>
      </c>
      <c r="AF14" s="4" t="s">
        <v>150</v>
      </c>
      <c r="AG14" s="3" t="s">
        <v>72</v>
      </c>
      <c r="AH14" s="4" t="s">
        <v>264</v>
      </c>
      <c r="AI14" s="3" t="s">
        <v>269</v>
      </c>
      <c r="AJ14" s="4" t="s">
        <v>270</v>
      </c>
    </row>
    <row r="15" spans="1:38" x14ac:dyDescent="0.2">
      <c r="E15" s="3"/>
      <c r="F15" s="4"/>
      <c r="G15" s="3" t="s">
        <v>70</v>
      </c>
      <c r="H15" s="4" t="s">
        <v>71</v>
      </c>
      <c r="I15" s="3" t="s">
        <v>93</v>
      </c>
      <c r="J15" s="4" t="s">
        <v>94</v>
      </c>
      <c r="K15" s="3"/>
      <c r="L15" s="4"/>
      <c r="M15" s="3"/>
      <c r="N15" s="4"/>
      <c r="O15" s="3" t="s">
        <v>135</v>
      </c>
      <c r="P15" s="4" t="s">
        <v>89</v>
      </c>
      <c r="Q15" s="3" t="s">
        <v>67</v>
      </c>
      <c r="R15" s="4" t="s">
        <v>102</v>
      </c>
      <c r="S15" s="28">
        <v>30.15</v>
      </c>
      <c r="T15" s="29"/>
      <c r="U15" s="3">
        <f xml:space="preserve"> 12.36</f>
        <v>12.36</v>
      </c>
      <c r="V15" s="4">
        <f xml:space="preserve"> 17.48</f>
        <v>17.48</v>
      </c>
      <c r="W15" s="3" t="s">
        <v>114</v>
      </c>
      <c r="X15" s="4" t="s">
        <v>197</v>
      </c>
      <c r="Y15" s="3"/>
      <c r="Z15" s="4"/>
      <c r="AA15" s="3" t="s">
        <v>67</v>
      </c>
      <c r="AB15" s="4" t="s">
        <v>31</v>
      </c>
      <c r="AC15" s="3" t="s">
        <v>191</v>
      </c>
      <c r="AD15" s="4" t="s">
        <v>227</v>
      </c>
      <c r="AE15" s="3" t="s">
        <v>244</v>
      </c>
      <c r="AF15" s="4" t="s">
        <v>245</v>
      </c>
      <c r="AG15" s="3" t="s">
        <v>222</v>
      </c>
      <c r="AH15" s="4" t="s">
        <v>265</v>
      </c>
      <c r="AI15" s="3" t="s">
        <v>271</v>
      </c>
      <c r="AJ15" s="4" t="s">
        <v>272</v>
      </c>
    </row>
    <row r="16" spans="1:38" x14ac:dyDescent="0.2">
      <c r="A16" s="1" t="s">
        <v>6</v>
      </c>
      <c r="B16" t="s">
        <v>7</v>
      </c>
      <c r="C16" t="s">
        <v>8</v>
      </c>
      <c r="E16" s="3"/>
      <c r="F16" s="4"/>
      <c r="G16" s="3" t="s">
        <v>72</v>
      </c>
      <c r="H16" s="4" t="s">
        <v>57</v>
      </c>
      <c r="I16" s="3">
        <f xml:space="preserve"> 5.07</f>
        <v>5.07</v>
      </c>
      <c r="J16" s="4">
        <f xml:space="preserve"> 5.05</f>
        <v>5.05</v>
      </c>
      <c r="K16" s="3"/>
      <c r="L16" s="4"/>
      <c r="M16" s="3"/>
      <c r="N16" s="4"/>
      <c r="O16" s="3" t="s">
        <v>62</v>
      </c>
      <c r="P16" s="4" t="s">
        <v>136</v>
      </c>
      <c r="Q16" s="3" t="s">
        <v>69</v>
      </c>
      <c r="R16" s="4" t="s">
        <v>154</v>
      </c>
      <c r="S16" s="16" t="s">
        <v>174</v>
      </c>
      <c r="T16" s="14" t="s">
        <v>175</v>
      </c>
      <c r="U16" s="28">
        <v>30.24</v>
      </c>
      <c r="V16" s="29"/>
      <c r="W16" s="3" t="s">
        <v>99</v>
      </c>
      <c r="X16" s="4" t="s">
        <v>198</v>
      </c>
      <c r="Y16" s="3"/>
      <c r="Z16" s="4"/>
      <c r="AA16" s="3" t="s">
        <v>160</v>
      </c>
      <c r="AB16" s="4" t="s">
        <v>214</v>
      </c>
      <c r="AC16" s="3" t="s">
        <v>102</v>
      </c>
      <c r="AD16" s="4" t="s">
        <v>228</v>
      </c>
      <c r="AE16" s="3" t="s">
        <v>36</v>
      </c>
      <c r="AF16" s="4" t="s">
        <v>90</v>
      </c>
      <c r="AG16" s="3">
        <f xml:space="preserve"> 18.48</f>
        <v>18.48</v>
      </c>
      <c r="AH16" s="4">
        <f xml:space="preserve"> 11.44</f>
        <v>11.44</v>
      </c>
      <c r="AI16" s="3">
        <f xml:space="preserve"> 8.43</f>
        <v>8.43</v>
      </c>
      <c r="AJ16" s="4">
        <f xml:space="preserve"> 22.27</f>
        <v>22.27</v>
      </c>
    </row>
    <row r="17" spans="1:36" x14ac:dyDescent="0.2">
      <c r="A17" s="2" t="s">
        <v>5</v>
      </c>
      <c r="E17" s="3"/>
      <c r="F17" s="4"/>
      <c r="G17" s="3" t="s">
        <v>73</v>
      </c>
      <c r="H17" s="4" t="s">
        <v>42</v>
      </c>
      <c r="I17" s="28" t="s">
        <v>95</v>
      </c>
      <c r="J17" s="29"/>
      <c r="K17" s="3"/>
      <c r="L17" s="4"/>
      <c r="M17" s="3"/>
      <c r="N17" s="4"/>
      <c r="O17" s="3" t="s">
        <v>137</v>
      </c>
      <c r="P17" s="4" t="s">
        <v>138</v>
      </c>
      <c r="Q17" s="3" t="s">
        <v>107</v>
      </c>
      <c r="R17" s="4" t="s">
        <v>155</v>
      </c>
      <c r="S17" s="3"/>
      <c r="T17" s="4"/>
      <c r="U17" s="16" t="s">
        <v>186</v>
      </c>
      <c r="V17" s="14" t="s">
        <v>187</v>
      </c>
      <c r="W17" s="3" t="s">
        <v>199</v>
      </c>
      <c r="X17" s="4" t="s">
        <v>73</v>
      </c>
      <c r="Y17" s="3"/>
      <c r="Z17" s="4"/>
      <c r="AA17" s="3" t="s">
        <v>93</v>
      </c>
      <c r="AB17" s="4" t="s">
        <v>215</v>
      </c>
      <c r="AC17" s="3" t="s">
        <v>229</v>
      </c>
      <c r="AD17" s="4" t="s">
        <v>32</v>
      </c>
      <c r="AE17" s="3" t="s">
        <v>57</v>
      </c>
      <c r="AF17" s="4" t="s">
        <v>246</v>
      </c>
      <c r="AG17" s="28">
        <v>30.32</v>
      </c>
      <c r="AH17" s="29"/>
      <c r="AI17" s="30">
        <v>31.1</v>
      </c>
      <c r="AJ17" s="31"/>
    </row>
    <row r="18" spans="1:36" x14ac:dyDescent="0.2">
      <c r="E18" s="3"/>
      <c r="F18" s="4"/>
      <c r="G18" s="3">
        <f xml:space="preserve"> 6.56</f>
        <v>6.56</v>
      </c>
      <c r="H18" s="4">
        <f xml:space="preserve"> 3.44</f>
        <v>3.44</v>
      </c>
      <c r="I18" s="16" t="s">
        <v>96</v>
      </c>
      <c r="J18" s="14" t="s">
        <v>97</v>
      </c>
      <c r="K18" s="3"/>
      <c r="L18" s="4"/>
      <c r="M18" s="3"/>
      <c r="N18" s="4"/>
      <c r="O18" s="3" t="s">
        <v>91</v>
      </c>
      <c r="P18" s="4" t="s">
        <v>59</v>
      </c>
      <c r="Q18" s="3">
        <f xml:space="preserve"> 5.38</f>
        <v>5.38</v>
      </c>
      <c r="R18" s="4">
        <f xml:space="preserve"> 25.22</f>
        <v>25.22</v>
      </c>
      <c r="S18" s="3"/>
      <c r="T18" s="4"/>
      <c r="U18" s="3"/>
      <c r="V18" s="4"/>
      <c r="W18" s="3" t="s">
        <v>200</v>
      </c>
      <c r="X18" s="4" t="s">
        <v>201</v>
      </c>
      <c r="Y18" s="3"/>
      <c r="Z18" s="4"/>
      <c r="AA18" s="3" t="s">
        <v>177</v>
      </c>
      <c r="AB18" s="4" t="s">
        <v>91</v>
      </c>
      <c r="AC18" s="3" t="s">
        <v>163</v>
      </c>
      <c r="AD18" s="4" t="s">
        <v>230</v>
      </c>
      <c r="AE18" s="3" t="s">
        <v>247</v>
      </c>
      <c r="AF18" s="4" t="s">
        <v>73</v>
      </c>
      <c r="AG18" s="16" t="s">
        <v>266</v>
      </c>
      <c r="AH18" s="14" t="s">
        <v>267</v>
      </c>
      <c r="AI18" s="16" t="s">
        <v>273</v>
      </c>
      <c r="AJ18" s="14" t="s">
        <v>274</v>
      </c>
    </row>
    <row r="19" spans="1:36" x14ac:dyDescent="0.2">
      <c r="A19" s="15" t="s">
        <v>47</v>
      </c>
      <c r="B19" s="18" t="s">
        <v>33</v>
      </c>
      <c r="C19" s="18"/>
      <c r="E19" s="3"/>
      <c r="F19" s="4"/>
      <c r="G19" s="28" t="s">
        <v>74</v>
      </c>
      <c r="H19" s="29"/>
      <c r="I19" s="3"/>
      <c r="J19" s="4"/>
      <c r="K19" s="3"/>
      <c r="L19" s="4"/>
      <c r="M19" s="3"/>
      <c r="N19" s="4"/>
      <c r="O19" s="3" t="s">
        <v>83</v>
      </c>
      <c r="P19" s="4" t="s">
        <v>139</v>
      </c>
      <c r="Q19" s="28">
        <v>31</v>
      </c>
      <c r="R19" s="29"/>
      <c r="S19" s="3"/>
      <c r="T19" s="4"/>
      <c r="U19" s="3"/>
      <c r="V19" s="4"/>
      <c r="W19" s="3" t="s">
        <v>190</v>
      </c>
      <c r="X19" s="4" t="s">
        <v>202</v>
      </c>
      <c r="Y19" s="3"/>
      <c r="Z19" s="4"/>
      <c r="AA19" s="3" t="s">
        <v>57</v>
      </c>
      <c r="AB19" s="4" t="s">
        <v>41</v>
      </c>
      <c r="AC19" s="3" t="s">
        <v>231</v>
      </c>
      <c r="AD19" s="4" t="s">
        <v>59</v>
      </c>
      <c r="AE19" s="3" t="s">
        <v>59</v>
      </c>
      <c r="AF19" s="4" t="s">
        <v>54</v>
      </c>
      <c r="AG19" s="3"/>
      <c r="AH19" s="4"/>
      <c r="AI19" s="3"/>
      <c r="AJ19" s="4"/>
    </row>
    <row r="20" spans="1:36" x14ac:dyDescent="0.2">
      <c r="B20" s="18" t="s">
        <v>34</v>
      </c>
      <c r="C20" s="18"/>
      <c r="E20" s="3"/>
      <c r="F20" s="4"/>
      <c r="G20" s="16" t="s">
        <v>75</v>
      </c>
      <c r="H20" s="14" t="s">
        <v>76</v>
      </c>
      <c r="I20" s="3"/>
      <c r="J20" s="4"/>
      <c r="K20" s="3"/>
      <c r="L20" s="4"/>
      <c r="M20" s="3"/>
      <c r="N20" s="4"/>
      <c r="O20" s="3" t="s">
        <v>140</v>
      </c>
      <c r="P20" s="4" t="s">
        <v>141</v>
      </c>
      <c r="Q20" s="16" t="s">
        <v>156</v>
      </c>
      <c r="R20" s="14" t="s">
        <v>157</v>
      </c>
      <c r="S20" s="3"/>
      <c r="T20" s="4"/>
      <c r="U20" s="3"/>
      <c r="V20" s="4"/>
      <c r="W20" s="3">
        <f xml:space="preserve"> 8.58</f>
        <v>8.58</v>
      </c>
      <c r="X20" s="4">
        <f xml:space="preserve"> 21.25</f>
        <v>21.25</v>
      </c>
      <c r="Y20" s="3"/>
      <c r="Z20" s="4"/>
      <c r="AA20" s="3" t="s">
        <v>32</v>
      </c>
      <c r="AB20" s="4" t="s">
        <v>85</v>
      </c>
      <c r="AC20" s="3" t="s">
        <v>232</v>
      </c>
      <c r="AD20" s="4" t="s">
        <v>87</v>
      </c>
      <c r="AE20" s="3" t="s">
        <v>248</v>
      </c>
      <c r="AF20" s="4" t="s">
        <v>94</v>
      </c>
      <c r="AG20" s="3"/>
      <c r="AH20" s="4"/>
      <c r="AI20" s="3"/>
      <c r="AJ20" s="4"/>
    </row>
    <row r="21" spans="1:36" s="9" customFormat="1" x14ac:dyDescent="0.2">
      <c r="A21"/>
      <c r="B21" s="18" t="s">
        <v>288</v>
      </c>
      <c r="C21" s="18"/>
      <c r="O21" s="7" t="s">
        <v>142</v>
      </c>
      <c r="P21" s="4" t="s">
        <v>87</v>
      </c>
      <c r="W21" s="28">
        <v>30.23</v>
      </c>
      <c r="X21" s="29"/>
      <c r="AA21" s="3" t="s">
        <v>39</v>
      </c>
      <c r="AB21" s="4" t="s">
        <v>198</v>
      </c>
      <c r="AC21" s="3" t="s">
        <v>38</v>
      </c>
      <c r="AD21" s="4" t="s">
        <v>152</v>
      </c>
      <c r="AE21" s="3">
        <f xml:space="preserve"> 19.55</f>
        <v>19.55</v>
      </c>
      <c r="AF21" s="4">
        <f xml:space="preserve"> 10.59</f>
        <v>10.59</v>
      </c>
    </row>
    <row r="22" spans="1:36" x14ac:dyDescent="0.2">
      <c r="B22" s="18" t="s">
        <v>284</v>
      </c>
      <c r="C22" s="18"/>
      <c r="O22" s="3" t="s">
        <v>145</v>
      </c>
      <c r="P22" s="4" t="s">
        <v>143</v>
      </c>
      <c r="W22" s="16" t="s">
        <v>203</v>
      </c>
      <c r="X22" s="14" t="s">
        <v>204</v>
      </c>
      <c r="AA22" s="3" t="s">
        <v>40</v>
      </c>
      <c r="AB22" s="4" t="s">
        <v>214</v>
      </c>
      <c r="AC22" s="3" t="s">
        <v>233</v>
      </c>
      <c r="AD22" s="4" t="s">
        <v>42</v>
      </c>
      <c r="AE22" s="28">
        <v>30.54</v>
      </c>
      <c r="AF22" s="29"/>
    </row>
    <row r="23" spans="1:36" x14ac:dyDescent="0.2">
      <c r="O23" s="3">
        <f xml:space="preserve"> 14.43</f>
        <v>14.43</v>
      </c>
      <c r="P23" s="4">
        <f xml:space="preserve"> 16.24</f>
        <v>16.239999999999998</v>
      </c>
      <c r="AA23" s="3" t="s">
        <v>55</v>
      </c>
      <c r="AB23" s="4" t="s">
        <v>90</v>
      </c>
      <c r="AC23" s="3">
        <f xml:space="preserve"> 19.51</f>
        <v>19.510000000000002</v>
      </c>
      <c r="AD23" s="4">
        <f xml:space="preserve"> 10.52</f>
        <v>10.52</v>
      </c>
      <c r="AE23" s="16" t="s">
        <v>249</v>
      </c>
      <c r="AF23" s="14" t="s">
        <v>250</v>
      </c>
    </row>
    <row r="24" spans="1:36" x14ac:dyDescent="0.2">
      <c r="O24" s="28">
        <v>31.07</v>
      </c>
      <c r="P24" s="29"/>
      <c r="AA24" s="3" t="s">
        <v>30</v>
      </c>
      <c r="AB24" s="4" t="s">
        <v>214</v>
      </c>
      <c r="AC24" s="28">
        <v>30.43</v>
      </c>
      <c r="AD24" s="29"/>
    </row>
    <row r="25" spans="1:36" x14ac:dyDescent="0.2">
      <c r="O25" s="16" t="s">
        <v>146</v>
      </c>
      <c r="P25" s="14" t="s">
        <v>147</v>
      </c>
      <c r="AA25" s="3" t="s">
        <v>67</v>
      </c>
      <c r="AB25" s="4" t="s">
        <v>216</v>
      </c>
      <c r="AC25" s="16" t="s">
        <v>235</v>
      </c>
      <c r="AD25" s="14" t="s">
        <v>236</v>
      </c>
    </row>
    <row r="26" spans="1:36" x14ac:dyDescent="0.2">
      <c r="O26" s="9"/>
      <c r="P26" s="9"/>
      <c r="AA26" s="3" t="s">
        <v>55</v>
      </c>
      <c r="AB26" s="4" t="s">
        <v>103</v>
      </c>
    </row>
    <row r="27" spans="1:36" x14ac:dyDescent="0.2">
      <c r="O27" s="9"/>
      <c r="P27" s="9"/>
      <c r="AA27" s="3" t="s">
        <v>149</v>
      </c>
      <c r="AB27" s="4" t="s">
        <v>81</v>
      </c>
    </row>
    <row r="28" spans="1:36" x14ac:dyDescent="0.2">
      <c r="O28" s="9"/>
      <c r="P28" s="9"/>
      <c r="AA28" s="3" t="s">
        <v>217</v>
      </c>
      <c r="AB28" s="4" t="s">
        <v>91</v>
      </c>
    </row>
    <row r="29" spans="1:36" x14ac:dyDescent="0.2">
      <c r="O29" s="9"/>
      <c r="P29" s="9"/>
      <c r="AA29" s="3" t="s">
        <v>200</v>
      </c>
      <c r="AB29" s="4" t="s">
        <v>218</v>
      </c>
    </row>
    <row r="30" spans="1:36" x14ac:dyDescent="0.2">
      <c r="O30" s="9"/>
      <c r="P30" s="9"/>
      <c r="AA30" s="3" t="s">
        <v>67</v>
      </c>
      <c r="AB30" s="4" t="s">
        <v>91</v>
      </c>
    </row>
    <row r="31" spans="1:36" x14ac:dyDescent="0.2">
      <c r="O31" s="9"/>
      <c r="P31" s="9"/>
      <c r="AA31" s="3" t="s">
        <v>99</v>
      </c>
      <c r="AB31" s="4" t="s">
        <v>182</v>
      </c>
    </row>
    <row r="32" spans="1:36" x14ac:dyDescent="0.2">
      <c r="O32" s="9"/>
      <c r="P32" s="9"/>
      <c r="AA32" s="3" t="s">
        <v>93</v>
      </c>
      <c r="AB32" s="4" t="s">
        <v>215</v>
      </c>
    </row>
    <row r="33" spans="4:36" x14ac:dyDescent="0.2">
      <c r="O33" s="9"/>
      <c r="P33" s="9"/>
      <c r="AA33" s="3" t="s">
        <v>219</v>
      </c>
      <c r="AB33" s="4" t="s">
        <v>198</v>
      </c>
    </row>
    <row r="34" spans="4:36" x14ac:dyDescent="0.2">
      <c r="O34" s="9"/>
      <c r="P34" s="9"/>
      <c r="AA34" s="3" t="s">
        <v>84</v>
      </c>
      <c r="AB34" s="4" t="s">
        <v>94</v>
      </c>
    </row>
    <row r="35" spans="4:36" x14ac:dyDescent="0.2">
      <c r="O35" s="9"/>
      <c r="P35" s="9"/>
      <c r="AA35" s="3">
        <f xml:space="preserve"> 15.2</f>
        <v>15.2</v>
      </c>
      <c r="AB35" s="4">
        <v>16.09</v>
      </c>
    </row>
    <row r="36" spans="4:36" x14ac:dyDescent="0.2">
      <c r="O36" s="9"/>
      <c r="P36" s="9"/>
      <c r="AA36" s="28">
        <v>31.29</v>
      </c>
      <c r="AB36" s="29"/>
    </row>
    <row r="37" spans="4:36" x14ac:dyDescent="0.2">
      <c r="O37" s="9"/>
      <c r="P37" s="9"/>
      <c r="AA37" s="16" t="s">
        <v>220</v>
      </c>
      <c r="AB37" s="14" t="s">
        <v>221</v>
      </c>
    </row>
    <row r="38" spans="4:36" x14ac:dyDescent="0.2">
      <c r="AA38" s="3"/>
      <c r="AB38" s="4"/>
    </row>
    <row r="39" spans="4:36" x14ac:dyDescent="0.2">
      <c r="D39" s="17" t="s">
        <v>280</v>
      </c>
      <c r="E39" s="32" t="s">
        <v>275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4"/>
    </row>
    <row r="40" spans="4:36" x14ac:dyDescent="0.2">
      <c r="E40" s="19" t="s">
        <v>276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1"/>
    </row>
    <row r="41" spans="4:36" x14ac:dyDescent="0.2">
      <c r="E41" s="19" t="s">
        <v>277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</row>
    <row r="42" spans="4:36" x14ac:dyDescent="0.2">
      <c r="E42" s="22" t="s">
        <v>278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4"/>
    </row>
    <row r="43" spans="4:36" x14ac:dyDescent="0.2">
      <c r="E43" s="25" t="s">
        <v>279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7"/>
    </row>
    <row r="44" spans="4:36" x14ac:dyDescent="0.2">
      <c r="AA44" s="9"/>
      <c r="AB44" s="9"/>
    </row>
    <row r="45" spans="4:36" x14ac:dyDescent="0.2">
      <c r="AA45" s="9"/>
      <c r="AB45" s="9"/>
    </row>
    <row r="46" spans="4:36" x14ac:dyDescent="0.2">
      <c r="AA46" s="9"/>
      <c r="AB46" s="9"/>
    </row>
    <row r="47" spans="4:36" x14ac:dyDescent="0.2">
      <c r="AA47" s="9"/>
      <c r="AB47" s="9"/>
    </row>
    <row r="48" spans="4:36" x14ac:dyDescent="0.2">
      <c r="AA48" s="9"/>
      <c r="AB48" s="9"/>
    </row>
    <row r="49" spans="27:28" x14ac:dyDescent="0.2">
      <c r="AA49" s="9"/>
      <c r="AB49" s="9"/>
    </row>
    <row r="50" spans="27:28" x14ac:dyDescent="0.2">
      <c r="AA50" s="9"/>
      <c r="AB50" s="9"/>
    </row>
    <row r="51" spans="27:28" x14ac:dyDescent="0.2">
      <c r="AA51" s="9"/>
      <c r="AB51" s="9"/>
    </row>
    <row r="52" spans="27:28" x14ac:dyDescent="0.2">
      <c r="AA52" s="9"/>
      <c r="AB52" s="9"/>
    </row>
    <row r="53" spans="27:28" x14ac:dyDescent="0.2">
      <c r="AA53" s="9"/>
      <c r="AB53" s="9"/>
    </row>
    <row r="54" spans="27:28" x14ac:dyDescent="0.2">
      <c r="AA54" s="9"/>
      <c r="AB54" s="9"/>
    </row>
    <row r="55" spans="27:28" x14ac:dyDescent="0.2">
      <c r="AA55" s="9"/>
      <c r="AB55" s="9"/>
    </row>
    <row r="56" spans="27:28" x14ac:dyDescent="0.2">
      <c r="AA56" s="9"/>
      <c r="AB56" s="9"/>
    </row>
    <row r="57" spans="27:28" x14ac:dyDescent="0.2">
      <c r="AA57" s="9"/>
      <c r="AB57" s="9"/>
    </row>
    <row r="58" spans="27:28" x14ac:dyDescent="0.2">
      <c r="AA58" s="9"/>
      <c r="AB58" s="9"/>
    </row>
    <row r="59" spans="27:28" x14ac:dyDescent="0.2">
      <c r="AA59" s="9"/>
      <c r="AB59" s="9"/>
    </row>
    <row r="60" spans="27:28" x14ac:dyDescent="0.2">
      <c r="AA60" s="9"/>
      <c r="AB60" s="9"/>
    </row>
    <row r="61" spans="27:28" x14ac:dyDescent="0.2">
      <c r="AA61" s="9"/>
      <c r="AB61" s="9"/>
    </row>
    <row r="62" spans="27:28" x14ac:dyDescent="0.2">
      <c r="AA62" s="9"/>
      <c r="AB62" s="9"/>
    </row>
    <row r="63" spans="27:28" x14ac:dyDescent="0.2">
      <c r="AA63" s="9"/>
      <c r="AB63" s="9"/>
    </row>
    <row r="64" spans="27:28" x14ac:dyDescent="0.2">
      <c r="AA64" s="9"/>
      <c r="AB64" s="9"/>
    </row>
    <row r="65" spans="27:28" x14ac:dyDescent="0.2">
      <c r="AA65" s="9"/>
      <c r="AB65" s="9"/>
    </row>
  </sheetData>
  <mergeCells count="48">
    <mergeCell ref="Q19:R19"/>
    <mergeCell ref="S15:T15"/>
    <mergeCell ref="U16:V16"/>
    <mergeCell ref="W21:X21"/>
    <mergeCell ref="B22:C22"/>
    <mergeCell ref="B12:C12"/>
    <mergeCell ref="I17:J17"/>
    <mergeCell ref="K13:L13"/>
    <mergeCell ref="B14:C14"/>
    <mergeCell ref="B19:C19"/>
    <mergeCell ref="B9:C9"/>
    <mergeCell ref="M8:N8"/>
    <mergeCell ref="B8:C8"/>
    <mergeCell ref="B10:C10"/>
    <mergeCell ref="B5:C5"/>
    <mergeCell ref="B1:C1"/>
    <mergeCell ref="Q1:R1"/>
    <mergeCell ref="S1:T1"/>
    <mergeCell ref="U1:V1"/>
    <mergeCell ref="W1:X1"/>
    <mergeCell ref="E1:F1"/>
    <mergeCell ref="G1:H1"/>
    <mergeCell ref="I1:J1"/>
    <mergeCell ref="K1:L1"/>
    <mergeCell ref="M1:N1"/>
    <mergeCell ref="O1:P1"/>
    <mergeCell ref="AG17:AH17"/>
    <mergeCell ref="AI17:AJ17"/>
    <mergeCell ref="E39:AJ39"/>
    <mergeCell ref="E40:AJ40"/>
    <mergeCell ref="AI1:AJ1"/>
    <mergeCell ref="Y1:Z1"/>
    <mergeCell ref="AA1:AB1"/>
    <mergeCell ref="AE1:AF1"/>
    <mergeCell ref="AG1:AH1"/>
    <mergeCell ref="E9:F9"/>
    <mergeCell ref="AC1:AD1"/>
    <mergeCell ref="G19:H19"/>
    <mergeCell ref="Y10:Z10"/>
    <mergeCell ref="AA36:AB36"/>
    <mergeCell ref="AC24:AD24"/>
    <mergeCell ref="O24:P24"/>
    <mergeCell ref="B20:C20"/>
    <mergeCell ref="E41:AJ41"/>
    <mergeCell ref="E42:AJ42"/>
    <mergeCell ref="E43:AJ43"/>
    <mergeCell ref="B21:C21"/>
    <mergeCell ref="AE22:AF22"/>
  </mergeCells>
  <hyperlinks>
    <hyperlink ref="B8" r:id="rId1"/>
    <hyperlink ref="B10" r:id="rId2"/>
    <hyperlink ref="B12" r:id="rId3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CPP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</dc:creator>
  <cp:lastModifiedBy>Luisa</cp:lastModifiedBy>
  <dcterms:created xsi:type="dcterms:W3CDTF">2017-11-15T23:28:08Z</dcterms:created>
  <dcterms:modified xsi:type="dcterms:W3CDTF">2017-11-27T18:26:19Z</dcterms:modified>
</cp:coreProperties>
</file>