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roups" sheetId="1" state="visible" r:id="rId2"/>
    <sheet name="nonbonded" sheetId="2" state="visible" r:id="rId3"/>
    <sheet name="bond" sheetId="3" state="visible" r:id="rId4"/>
    <sheet name="angle" sheetId="4" state="visible" r:id="rId5"/>
    <sheet name="dihedra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<sst xmlns="http://schemas.openxmlformats.org/spreadsheetml/2006/main" count="241" uniqueCount="119">
  <si>
    <t xml:space="preserve">name</t>
  </si>
  <si>
    <t xml:space="preserve">qualifier</t>
  </si>
  <si>
    <t xml:space="preserve">long name</t>
  </si>
  <si>
    <t xml:space="preserve">molecular weight</t>
  </si>
  <si>
    <t xml:space="preserve">charge</t>
  </si>
  <si>
    <t xml:space="preserve">mass</t>
  </si>
  <si>
    <t xml:space="preserve">length</t>
  </si>
  <si>
    <t xml:space="preserve">energy</t>
  </si>
  <si>
    <t xml:space="preserve">exclusions</t>
  </si>
  <si>
    <t xml:space="preserve">Au</t>
  </si>
  <si>
    <t xml:space="preserve">atom</t>
  </si>
  <si>
    <t xml:space="preserve">gold</t>
  </si>
  <si>
    <t xml:space="preserve">amu</t>
  </si>
  <si>
    <t xml:space="preserve">angstrom</t>
  </si>
  <si>
    <t xml:space="preserve">ev</t>
  </si>
  <si>
    <t xml:space="preserve">body</t>
  </si>
  <si>
    <t xml:space="preserve">CH2</t>
  </si>
  <si>
    <t xml:space="preserve">united</t>
  </si>
  <si>
    <t xml:space="preserve">methanediyl</t>
  </si>
  <si>
    <t xml:space="preserve">bond</t>
  </si>
  <si>
    <t xml:space="preserve">S</t>
  </si>
  <si>
    <t xml:space="preserve">sulfur</t>
  </si>
  <si>
    <t xml:space="preserve">angle</t>
  </si>
  <si>
    <t xml:space="preserve">CH3</t>
  </si>
  <si>
    <t xml:space="preserve">methyl</t>
  </si>
  <si>
    <t xml:space="preserve">dihedral</t>
  </si>
  <si>
    <t xml:space="preserve">CH</t>
  </si>
  <si>
    <t xml:space="preserve">constraint</t>
  </si>
  <si>
    <t xml:space="preserve">Ethane</t>
  </si>
  <si>
    <t xml:space="preserve">ethane</t>
  </si>
  <si>
    <t xml:space="preserve">special_pair</t>
  </si>
  <si>
    <t xml:space="preserve">NH2</t>
  </si>
  <si>
    <t xml:space="preserve">amide</t>
  </si>
  <si>
    <t xml:space="preserve">HA</t>
  </si>
  <si>
    <t xml:space="preserve">hydrogen</t>
  </si>
  <si>
    <t xml:space="preserve">HB</t>
  </si>
  <si>
    <t xml:space="preserve">C</t>
  </si>
  <si>
    <t xml:space="preserve">Carbon</t>
  </si>
  <si>
    <t xml:space="preserve">cAuSub</t>
  </si>
  <si>
    <t xml:space="preserve">gold, but on the substrate</t>
  </si>
  <si>
    <t xml:space="preserve">AuSub</t>
  </si>
  <si>
    <t xml:space="preserve">an Au, but on the substrate</t>
  </si>
  <si>
    <t xml:space="preserve">param1</t>
  </si>
  <si>
    <t xml:space="preserve">param2</t>
  </si>
  <si>
    <t xml:space="preserve">numparameters</t>
  </si>
  <si>
    <t xml:space="preserve">name1</t>
  </si>
  <si>
    <t xml:space="preserve">name2</t>
  </si>
  <si>
    <t xml:space="preserve">combine1</t>
  </si>
  <si>
    <t xml:space="preserve">combine2</t>
  </si>
  <si>
    <t xml:space="preserve">has cutoff</t>
  </si>
  <si>
    <t xml:space="preserve">epsilon (eV/kB)</t>
  </si>
  <si>
    <t xml:space="preserve">sigma in A, epsilon in eV</t>
  </si>
  <si>
    <t xml:space="preserve">lj</t>
  </si>
  <si>
    <t xml:space="preserve">sigma</t>
  </si>
  <si>
    <t xml:space="preserve">epsilon</t>
  </si>
  <si>
    <t xml:space="preserve">arithmetic</t>
  </si>
  <si>
    <t xml:space="preserve">geometric</t>
  </si>
  <si>
    <t xml:space="preserve">1998 transferrable potentials for phase equilibria 1. uNited atom n-alkanes opls united atom</t>
  </si>
  <si>
    <t xml:space="preserve">S and Au still taken from nano1 klien</t>
  </si>
  <si>
    <t xml:space="preserve">Force Field for the atomistic simulation of the properties of hydrazine…, Pure Appl. Chem., 2009</t>
  </si>
  <si>
    <t xml:space="preserve">Transferrable Potentials for Phase Equilibria, JPC, 2000</t>
  </si>
  <si>
    <t xml:space="preserve">cAuSub-AuSub</t>
  </si>
  <si>
    <t xml:space="preserve">AuSub-AuSub</t>
  </si>
  <si>
    <t xml:space="preserve">cAuSub-cAuSub</t>
  </si>
  <si>
    <t xml:space="preserve">reference</t>
  </si>
  <si>
    <t xml:space="preserve">modify</t>
  </si>
  <si>
    <t xml:space="preserve">k in eV/A^2, r0 in A</t>
  </si>
  <si>
    <t xml:space="preserve">k (eV/(kB*A^2))</t>
  </si>
  <si>
    <t xml:space="preserve">harmonic</t>
  </si>
  <si>
    <t xml:space="preserve">k</t>
  </si>
  <si>
    <t xml:space="preserve">r0</t>
  </si>
  <si>
    <t xml:space="preserve">S-CH2</t>
  </si>
  <si>
    <t xml:space="preserve">Hautman klien 1989 JCP</t>
  </si>
  <si>
    <t xml:space="preserve">12000/kb30 /(3.96)^2</t>
  </si>
  <si>
    <t xml:space="preserve">CH2-CH2</t>
  </si>
  <si>
    <t xml:space="preserve">CTR-CTR1</t>
  </si>
  <si>
    <t xml:space="preserve">the strength we have been using: 30/”kb”; r0 is completely arbitrary and will be changed</t>
  </si>
  <si>
    <t xml:space="preserve">CTR-CTR2</t>
  </si>
  <si>
    <t xml:space="preserve">CTR-CTR3</t>
  </si>
  <si>
    <t xml:space="preserve">NH2-NH2</t>
  </si>
  <si>
    <t xml:space="preserve">Gutowski, Gurkan, Maginn 2009 PAC </t>
  </si>
  <si>
    <t xml:space="preserve">NH2-HA</t>
  </si>
  <si>
    <t xml:space="preserve">NH2-HB</t>
  </si>
  <si>
    <t xml:space="preserve">TST1-TST2</t>
  </si>
  <si>
    <t xml:space="preserve">rigid</t>
  </si>
  <si>
    <t xml:space="preserve">this is a test value</t>
  </si>
  <si>
    <t xml:space="preserve">k in eV/rad^2, t0 in rad</t>
  </si>
  <si>
    <t xml:space="preserve">k (eV/(kB*rad^2))</t>
  </si>
  <si>
    <t xml:space="preserve">t0</t>
  </si>
  <si>
    <t xml:space="preserve">S-CH2-CH2</t>
  </si>
  <si>
    <t xml:space="preserve">Hautman klien 1989 JCP for S angle with nano3 for rest</t>
  </si>
  <si>
    <t xml:space="preserve">CH2-CH2-CH2</t>
  </si>
  <si>
    <t xml:space="preserve">CH2-CH2-CH3</t>
  </si>
  <si>
    <t xml:space="preserve">HA-NH2-NH2</t>
  </si>
  <si>
    <t xml:space="preserve">HB-NH2-NH2</t>
  </si>
  <si>
    <t xml:space="preserve">HA-NH2-HB</t>
  </si>
  <si>
    <t xml:space="preserve">param3</t>
  </si>
  <si>
    <t xml:space="preserve">param4</t>
  </si>
  <si>
    <t xml:space="preserve">name3</t>
  </si>
  <si>
    <t xml:space="preserve">name4</t>
  </si>
  <si>
    <t xml:space="preserve">k in eV</t>
  </si>
  <si>
    <t xml:space="preserve">group1</t>
  </si>
  <si>
    <t xml:space="preserve">group2</t>
  </si>
  <si>
    <t xml:space="preserve">group3</t>
  </si>
  <si>
    <t xml:space="preserve">group4</t>
  </si>
  <si>
    <t xml:space="preserve">k1 (eV/kB)</t>
  </si>
  <si>
    <t xml:space="preserve">k2 (eV/kB)</t>
  </si>
  <si>
    <t xml:space="preserve">k3 (eV/kB)</t>
  </si>
  <si>
    <t xml:space="preserve">k4 (eV/kB)</t>
  </si>
  <si>
    <t xml:space="preserve">opls</t>
  </si>
  <si>
    <t xml:space="preserve">k1</t>
  </si>
  <si>
    <t xml:space="preserve">k2</t>
  </si>
  <si>
    <t xml:space="preserve">k3</t>
  </si>
  <si>
    <t xml:space="preserve">k4</t>
  </si>
  <si>
    <t xml:space="preserve">1-BUTENE</t>
  </si>
  <si>
    <t xml:space="preserve">CH2-CH2-CH2-CH2</t>
  </si>
  <si>
    <t xml:space="preserve">HA-NH2-NH2-HB</t>
  </si>
  <si>
    <t xml:space="preserve">HA-NH2-NH2-HA</t>
  </si>
  <si>
    <t xml:space="preserve">HB-NH2-NH2-HB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</si>
</sst>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M:M C13"/>
    </sheetView>
  </sheetViews>
  <sheetFormatPr defaultColWidth="8.25390625" defaultRowHeight="12.8" zeroHeight="false" outlineLevelRow="0" outlineLevelCol="0"/>
  <cols>
    <col collapsed="false" customWidth="false" hidden="false" outlineLevel="0" max="1" min="1" style="1" width="8.24"/>
    <col collapsed="false" customWidth="true" hidden="false" outlineLevel="0" max="2" min="2" style="1" width="10.58"/>
    <col collapsed="false" customWidth="true" hidden="false" outlineLevel="0" max="3" min="3" style="1" width="15.42"/>
    <col collapsed="false" customWidth="true" hidden="false" outlineLevel="0" max="4" min="4" style="1" width="16.39"/>
    <col collapsed="false" customWidth="false" hidden="false" outlineLevel="0" max="9" min="5" style="1" width="8.24"/>
    <col collapsed="false" customWidth="true" hidden="false" outlineLevel="0" max="10" min="10" style="1" width="11.81"/>
    <col collapsed="false" customWidth="false" hidden="false" outlineLevel="0" max="1022" min="11" style="1" width="8.24"/>
    <col collapsed="false" customWidth="true" hidden="false" outlineLevel="0" max="1024" min="102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n">
        <v>196.96657</v>
      </c>
      <c r="E2" s="4" t="n">
        <v>0</v>
      </c>
      <c r="F2" s="1" t="s">
        <v>12</v>
      </c>
      <c r="G2" s="1" t="s">
        <v>13</v>
      </c>
      <c r="H2" s="1" t="s">
        <v>14</v>
      </c>
      <c r="J2" s="1" t="s">
        <v>15</v>
      </c>
    </row>
    <row r="3" customFormat="false" ht="12.8" hidden="false" customHeight="false" outlineLevel="0" collapsed="false">
      <c r="A3" s="4" t="s">
        <v>16</v>
      </c>
      <c r="B3" s="4" t="s">
        <v>17</v>
      </c>
      <c r="C3" s="4" t="s">
        <v>18</v>
      </c>
      <c r="D3" s="4" t="n">
        <v>14.0266</v>
      </c>
      <c r="E3" s="4" t="n">
        <v>0</v>
      </c>
      <c r="J3" s="1" t="s">
        <v>19</v>
      </c>
    </row>
    <row r="4" customFormat="false" ht="12.8" hidden="false" customHeight="false" outlineLevel="0" collapsed="false">
      <c r="A4" s="4" t="s">
        <v>20</v>
      </c>
      <c r="B4" s="4" t="s">
        <v>10</v>
      </c>
      <c r="C4" s="4" t="s">
        <v>21</v>
      </c>
      <c r="D4" s="4" t="n">
        <v>33.0729</v>
      </c>
      <c r="E4" s="4" t="n">
        <v>0</v>
      </c>
      <c r="J4" s="1" t="s">
        <v>22</v>
      </c>
    </row>
    <row r="5" customFormat="false" ht="12.8" hidden="false" customHeight="false" outlineLevel="0" collapsed="false">
      <c r="A5" s="4" t="s">
        <v>23</v>
      </c>
      <c r="B5" s="4" t="s">
        <v>17</v>
      </c>
      <c r="C5" s="4" t="s">
        <v>24</v>
      </c>
      <c r="D5" s="4" t="n">
        <v>15.0345</v>
      </c>
      <c r="E5" s="4" t="n">
        <v>0</v>
      </c>
      <c r="J5" s="1" t="s">
        <v>25</v>
      </c>
    </row>
    <row r="6" customFormat="false" ht="12.8" hidden="false" customHeight="false" outlineLevel="0" collapsed="false">
      <c r="A6" s="1" t="s">
        <v>26</v>
      </c>
      <c r="B6" s="1" t="s">
        <v>17</v>
      </c>
      <c r="C6" s="1" t="s">
        <v>26</v>
      </c>
      <c r="D6" s="1" t="n">
        <v>13.0186</v>
      </c>
      <c r="E6" s="1" t="n">
        <v>0</v>
      </c>
      <c r="J6" s="1" t="s">
        <v>27</v>
      </c>
    </row>
    <row r="7" customFormat="false" ht="12.8" hidden="false" customHeight="false" outlineLevel="0" collapsed="false">
      <c r="A7" s="1" t="s">
        <v>28</v>
      </c>
      <c r="B7" s="1" t="s">
        <v>17</v>
      </c>
      <c r="C7" s="1" t="s">
        <v>29</v>
      </c>
      <c r="D7" s="1" t="n">
        <v>15.0345</v>
      </c>
      <c r="E7" s="1" t="n">
        <v>0</v>
      </c>
      <c r="J7" s="1" t="s">
        <v>30</v>
      </c>
    </row>
    <row r="8" customFormat="false" ht="12.8" hidden="false" customHeight="false" outlineLevel="0" collapsed="false">
      <c r="A8" s="1" t="s">
        <v>31</v>
      </c>
      <c r="B8" s="1" t="s">
        <v>17</v>
      </c>
      <c r="C8" s="1" t="s">
        <v>32</v>
      </c>
      <c r="D8" s="1" t="n">
        <v>14.00674</v>
      </c>
      <c r="E8" s="1" t="n">
        <v>-0.6705</v>
      </c>
    </row>
    <row r="9" customFormat="false" ht="12.8" hidden="false" customHeight="false" outlineLevel="0" collapsed="false">
      <c r="A9" s="1" t="s">
        <v>33</v>
      </c>
      <c r="B9" s="1" t="s">
        <v>10</v>
      </c>
      <c r="C9" s="1" t="s">
        <v>34</v>
      </c>
      <c r="D9" s="1" t="n">
        <v>1.0079</v>
      </c>
      <c r="E9" s="1" t="n">
        <v>0.3468</v>
      </c>
    </row>
    <row r="10" customFormat="false" ht="12.8" hidden="false" customHeight="false" outlineLevel="0" collapsed="false">
      <c r="A10" s="1" t="s">
        <v>35</v>
      </c>
      <c r="B10" s="1" t="s">
        <v>10</v>
      </c>
      <c r="C10" s="1" t="s">
        <v>34</v>
      </c>
      <c r="D10" s="1" t="n">
        <v>1.0079</v>
      </c>
      <c r="E10" s="1" t="n">
        <v>0.3237</v>
      </c>
    </row>
    <row r="11" customFormat="false" ht="12.8" hidden="false" customHeight="false" outlineLevel="0" collapsed="false">
      <c r="A11" s="1" t="s">
        <v>36</v>
      </c>
      <c r="B11" s="1" t="s">
        <v>10</v>
      </c>
      <c r="C11" s="1" t="s">
        <v>37</v>
      </c>
      <c r="D11" s="1" t="n">
        <v>12.0107</v>
      </c>
      <c r="E11" s="1" t="n">
        <v>0</v>
      </c>
    </row>
    <row r="12" customFormat="false" ht="12.8" hidden="false" customHeight="false" outlineLevel="0" collapsed="false">
      <c r="A12" s="1" t="s">
        <v>38</v>
      </c>
      <c r="B12" s="1" t="s">
        <v>10</v>
      </c>
      <c r="C12" s="1" t="s">
        <v>39</v>
      </c>
      <c r="D12" s="1" t="n">
        <v>196.9666</v>
      </c>
      <c r="E12" s="1" t="n">
        <v>0</v>
      </c>
    </row>
    <row r="13" customFormat="false" ht="12.8" hidden="false" customHeight="false" outlineLevel="0" collapsed="false">
      <c r="A13" s="1" t="s">
        <v>40</v>
      </c>
      <c r="B13" s="1" t="s">
        <v>10</v>
      </c>
      <c r="C13" s="1" t="s">
        <v>41</v>
      </c>
      <c r="D13" s="1" t="n">
        <v>196.9666</v>
      </c>
      <c r="E1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1" sqref="M:M K2"/>
    </sheetView>
  </sheetViews>
  <sheetFormatPr defaultColWidth="8.25390625" defaultRowHeight="12.8" zeroHeight="false" outlineLevelRow="0" outlineLevelCol="0"/>
  <cols>
    <col collapsed="false" customWidth="true" hidden="false" outlineLevel="0" max="1" min="1" style="1" width="19.04"/>
    <col collapsed="false" customWidth="false" hidden="false" outlineLevel="0" max="4" min="2" style="1" width="8.24"/>
    <col collapsed="false" customWidth="true" hidden="false" outlineLevel="0" max="5" min="5" style="1" width="13.63"/>
    <col collapsed="false" customWidth="true" hidden="false" outlineLevel="0" max="6" min="6" style="1" width="6.23"/>
    <col collapsed="false" customWidth="true" hidden="false" outlineLevel="0" max="7" min="7" style="1" width="7.49"/>
    <col collapsed="false" customWidth="true" hidden="false" outlineLevel="0" max="8" min="8" style="1" width="8.61"/>
    <col collapsed="false" customWidth="true" hidden="false" outlineLevel="0" max="9" min="9" style="1" width="9.59"/>
    <col collapsed="false" customWidth="true" hidden="false" outlineLevel="0" max="10" min="10" style="1" width="10.57"/>
    <col collapsed="false" customWidth="true" hidden="false" outlineLevel="0" max="11" min="11" style="1" width="8.89"/>
    <col collapsed="false" customWidth="true" hidden="false" outlineLevel="0" max="12" min="12" style="1" width="15.95"/>
    <col collapsed="false" customWidth="true" hidden="false" outlineLevel="0" max="13" min="13" style="1" width="23.08"/>
    <col collapsed="false" customWidth="false" hidden="false" outlineLevel="0" max="1022" min="14" style="1" width="8.24"/>
    <col collapsed="false" customWidth="true" hidden="false" outlineLevel="0" max="1024" min="102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3" t="s">
        <v>49</v>
      </c>
      <c r="K1" s="3"/>
      <c r="L1" s="2" t="s">
        <v>50</v>
      </c>
      <c r="M1" s="2" t="s">
        <v>51</v>
      </c>
    </row>
    <row r="2" customFormat="false" ht="12.8" hidden="false" customHeight="false" outlineLevel="0" collapsed="false">
      <c r="A2" s="4" t="s">
        <v>52</v>
      </c>
      <c r="B2" s="4" t="s">
        <v>52</v>
      </c>
      <c r="C2" s="4" t="s">
        <v>6</v>
      </c>
      <c r="D2" s="4" t="s">
        <v>7</v>
      </c>
      <c r="E2" s="1" t="n">
        <v>2</v>
      </c>
      <c r="F2" s="1" t="s">
        <v>53</v>
      </c>
      <c r="G2" s="1" t="s">
        <v>54</v>
      </c>
      <c r="H2" s="1" t="s">
        <v>55</v>
      </c>
      <c r="I2" s="1" t="s">
        <v>56</v>
      </c>
      <c r="J2" s="1" t="n">
        <v>1</v>
      </c>
      <c r="L2" s="4"/>
      <c r="M2" s="4"/>
    </row>
    <row r="3" customFormat="false" ht="12.8" hidden="false" customHeight="false" outlineLevel="0" collapsed="false">
      <c r="A3" s="4" t="s">
        <v>9</v>
      </c>
      <c r="B3" s="4" t="s">
        <v>52</v>
      </c>
      <c r="C3" s="4" t="n">
        <v>1</v>
      </c>
      <c r="D3" s="4" t="n">
        <f aca="false">L3*0.0000861733</f>
        <v>2.3266791</v>
      </c>
      <c r="L3" s="4" t="n">
        <v>27000</v>
      </c>
      <c r="M3" s="4"/>
    </row>
    <row r="4" customFormat="false" ht="12.8" hidden="false" customHeight="false" outlineLevel="0" collapsed="false">
      <c r="A4" s="4" t="s">
        <v>20</v>
      </c>
      <c r="B4" s="4" t="s">
        <v>52</v>
      </c>
      <c r="C4" s="4" t="n">
        <v>4.45</v>
      </c>
      <c r="D4" s="4" t="n">
        <f aca="false">L4*0.0000861733</f>
        <v>0.0108578358</v>
      </c>
      <c r="L4" s="4" t="n">
        <v>126</v>
      </c>
      <c r="M4" s="4"/>
    </row>
    <row r="5" customFormat="false" ht="12.8" hidden="false" customHeight="false" outlineLevel="0" collapsed="false">
      <c r="A5" s="4" t="s">
        <v>16</v>
      </c>
      <c r="B5" s="4" t="s">
        <v>52</v>
      </c>
      <c r="C5" s="4" t="n">
        <v>3.905</v>
      </c>
      <c r="D5" s="4" t="n">
        <f aca="false">L5*0.0000861733</f>
        <v>0.00511869402</v>
      </c>
      <c r="L5" s="4" t="n">
        <v>59.4</v>
      </c>
      <c r="M5" s="1" t="s">
        <v>57</v>
      </c>
    </row>
    <row r="6" customFormat="false" ht="12.8" hidden="false" customHeight="false" outlineLevel="0" collapsed="false">
      <c r="A6" s="4" t="s">
        <v>23</v>
      </c>
      <c r="B6" s="4" t="s">
        <v>52</v>
      </c>
      <c r="C6" s="4" t="n">
        <v>3.905</v>
      </c>
      <c r="D6" s="4" t="n">
        <f aca="false">L6*0.0000861733</f>
        <v>0.00759186773</v>
      </c>
      <c r="L6" s="4" t="n">
        <v>88.1</v>
      </c>
      <c r="M6" s="1" t="s">
        <v>58</v>
      </c>
    </row>
    <row r="7" customFormat="false" ht="12.8" hidden="false" customHeight="false" outlineLevel="0" collapsed="false">
      <c r="A7" s="4" t="s">
        <v>28</v>
      </c>
      <c r="B7" s="4" t="s">
        <v>52</v>
      </c>
      <c r="C7" s="1" t="n">
        <v>3.775</v>
      </c>
      <c r="D7" s="4" t="n">
        <f aca="false">L7*0.0000861733</f>
        <v>0.00897064053</v>
      </c>
      <c r="J7" s="4"/>
      <c r="K7" s="4"/>
      <c r="L7" s="1" t="n">
        <v>104.1</v>
      </c>
    </row>
    <row r="8" customFormat="false" ht="12.8" hidden="false" customHeight="false" outlineLevel="0" collapsed="false">
      <c r="A8" s="4" t="s">
        <v>31</v>
      </c>
      <c r="B8" s="4" t="s">
        <v>52</v>
      </c>
      <c r="C8" s="1" t="n">
        <v>3.368</v>
      </c>
      <c r="D8" s="4" t="n">
        <f aca="false">L8*0.0000861733</f>
        <v>0.007381604878</v>
      </c>
      <c r="J8" s="4"/>
      <c r="K8" s="4"/>
      <c r="L8" s="1" t="n">
        <v>85.66</v>
      </c>
    </row>
    <row r="9" customFormat="false" ht="12.8" hidden="false" customHeight="false" outlineLevel="0" collapsed="false">
      <c r="A9" s="4" t="s">
        <v>33</v>
      </c>
      <c r="B9" s="4" t="s">
        <v>52</v>
      </c>
      <c r="C9" s="1" t="n">
        <v>1.559</v>
      </c>
      <c r="D9" s="4" t="n">
        <f aca="false">L9*0.0000861733</f>
        <v>0.0006819754962</v>
      </c>
      <c r="J9" s="4"/>
      <c r="K9" s="4"/>
      <c r="L9" s="1" t="n">
        <v>7.914</v>
      </c>
    </row>
    <row r="10" customFormat="false" ht="12.8" hidden="false" customHeight="false" outlineLevel="0" collapsed="false">
      <c r="A10" s="4" t="s">
        <v>35</v>
      </c>
      <c r="B10" s="4" t="s">
        <v>52</v>
      </c>
      <c r="C10" s="1" t="n">
        <v>1.559</v>
      </c>
      <c r="D10" s="4" t="n">
        <f aca="false">L10*0.0000861733</f>
        <v>0.0006819754962</v>
      </c>
      <c r="J10" s="4"/>
      <c r="K10" s="4"/>
      <c r="L10" s="1" t="n">
        <v>7.914</v>
      </c>
      <c r="M10" s="1" t="s">
        <v>59</v>
      </c>
    </row>
    <row r="11" customFormat="false" ht="12.8" hidden="false" customHeight="false" outlineLevel="0" collapsed="false">
      <c r="A11" s="4" t="s">
        <v>36</v>
      </c>
      <c r="B11" s="4" t="s">
        <v>52</v>
      </c>
      <c r="C11" s="1" t="n">
        <v>3.75</v>
      </c>
      <c r="D11" s="4" t="n">
        <f aca="false">L11*0.0000861733</f>
        <v>0.00454995024</v>
      </c>
      <c r="J11" s="4"/>
      <c r="K11" s="4"/>
      <c r="L11" s="1" t="n">
        <v>52.8</v>
      </c>
    </row>
    <row r="12" customFormat="false" ht="12.8" hidden="false" customHeight="false" outlineLevel="0" collapsed="false">
      <c r="A12" s="4" t="s">
        <v>26</v>
      </c>
      <c r="B12" s="4" t="s">
        <v>52</v>
      </c>
      <c r="C12" s="1" t="n">
        <v>3.75</v>
      </c>
      <c r="D12" s="4" t="n">
        <f aca="false">L12*0.0000861733</f>
        <v>0.00477400082</v>
      </c>
      <c r="J12" s="4"/>
      <c r="K12" s="4"/>
      <c r="L12" s="1" t="n">
        <v>55.4</v>
      </c>
    </row>
    <row r="13" customFormat="false" ht="12.8" hidden="false" customHeight="false" outlineLevel="0" collapsed="false">
      <c r="A13" s="1" t="s">
        <v>38</v>
      </c>
      <c r="B13" s="1" t="s">
        <v>52</v>
      </c>
      <c r="C13" s="1" t="n">
        <v>1</v>
      </c>
      <c r="D13" s="4" t="n">
        <f aca="false">L13*0.0000861733</f>
        <v>2.3266791</v>
      </c>
      <c r="J13" s="4"/>
      <c r="K13" s="4"/>
      <c r="L13" s="1" t="n">
        <v>27000</v>
      </c>
      <c r="M13" s="1" t="s">
        <v>60</v>
      </c>
    </row>
    <row r="14" customFormat="false" ht="12.8" hidden="false" customHeight="false" outlineLevel="0" collapsed="false">
      <c r="A14" s="1" t="s">
        <v>40</v>
      </c>
      <c r="B14" s="1" t="s">
        <v>52</v>
      </c>
      <c r="C14" s="1" t="n">
        <v>1</v>
      </c>
      <c r="D14" s="4" t="n">
        <f aca="false">L14*0.0000861733</f>
        <v>2.3266791</v>
      </c>
      <c r="L14" s="1" t="n">
        <v>27000</v>
      </c>
    </row>
    <row r="15" customFormat="false" ht="12.8" hidden="false" customHeight="false" outlineLevel="0" collapsed="false">
      <c r="A15" s="1" t="s">
        <v>61</v>
      </c>
      <c r="B15" s="1" t="s">
        <v>52</v>
      </c>
      <c r="C15" s="1" t="n">
        <v>0</v>
      </c>
      <c r="D15" s="1" t="n">
        <v>0</v>
      </c>
      <c r="L15" s="1" t="n">
        <v>0</v>
      </c>
    </row>
    <row r="16" customFormat="false" ht="12.8" hidden="false" customHeight="false" outlineLevel="0" collapsed="false">
      <c r="A16" s="1" t="s">
        <v>62</v>
      </c>
      <c r="B16" s="1" t="s">
        <v>52</v>
      </c>
      <c r="C16" s="1" t="n">
        <v>0</v>
      </c>
      <c r="D16" s="1" t="n">
        <v>0</v>
      </c>
      <c r="L16" s="1" t="n">
        <v>0</v>
      </c>
    </row>
    <row r="17" customFormat="false" ht="12.8" hidden="false" customHeight="false" outlineLevel="0" collapsed="false">
      <c r="A17" s="1" t="s">
        <v>63</v>
      </c>
      <c r="B17" s="1" t="s">
        <v>52</v>
      </c>
      <c r="C17" s="1" t="n">
        <v>0</v>
      </c>
      <c r="D17" s="1" t="n">
        <v>0</v>
      </c>
      <c r="L17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M:M I1"/>
    </sheetView>
  </sheetViews>
  <sheetFormatPr defaultColWidth="8.25390625" defaultRowHeight="12.8" zeroHeight="false" outlineLevelRow="0" outlineLevelCol="0"/>
  <cols>
    <col collapsed="false" customWidth="true" hidden="false" outlineLevel="0" max="1" min="1" style="1" width="10.97"/>
    <col collapsed="false" customWidth="false" hidden="false" outlineLevel="0" max="2" min="2" style="1" width="8.24"/>
    <col collapsed="false" customWidth="true" hidden="false" outlineLevel="0" max="3" min="3" style="1" width="17.52"/>
    <col collapsed="false" customWidth="false" hidden="false" outlineLevel="0" max="4" min="4" style="1" width="8.24"/>
    <col collapsed="false" customWidth="true" hidden="false" outlineLevel="0" max="5" min="5" style="1" width="13.89"/>
    <col collapsed="false" customWidth="true" hidden="false" outlineLevel="0" max="6" min="6" style="1" width="6.81"/>
    <col collapsed="false" customWidth="true" hidden="false" outlineLevel="0" max="7" min="7" style="1" width="8.47"/>
    <col collapsed="false" customWidth="true" hidden="false" outlineLevel="0" max="8" min="8" style="1" width="9.72"/>
    <col collapsed="false" customWidth="true" hidden="false" outlineLevel="0" max="9" min="9" style="1" width="7.92"/>
    <col collapsed="false" customWidth="true" hidden="false" outlineLevel="0" max="10" min="10" style="1" width="30.97"/>
    <col collapsed="false" customWidth="false" hidden="false" outlineLevel="0" max="11" min="11" style="1" width="8.24"/>
    <col collapsed="false" customWidth="true" hidden="false" outlineLevel="0" max="12" min="12" style="1" width="78.64"/>
    <col collapsed="false" customWidth="true" hidden="false" outlineLevel="0" max="13" min="13" style="1" width="20.3"/>
    <col collapsed="false" customWidth="false" hidden="false" outlineLevel="0" max="1024" min="14" style="1" width="8.2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49</v>
      </c>
      <c r="I1" s="2"/>
      <c r="J1" s="2" t="s">
        <v>64</v>
      </c>
      <c r="K1" s="2" t="s">
        <v>65</v>
      </c>
      <c r="L1" s="4" t="s">
        <v>66</v>
      </c>
      <c r="M1" s="4" t="s">
        <v>67</v>
      </c>
    </row>
    <row r="2" customFormat="false" ht="12.8" hidden="false" customHeight="false" outlineLevel="0" collapsed="false">
      <c r="A2" s="4" t="s">
        <v>68</v>
      </c>
      <c r="B2" s="4" t="s">
        <v>68</v>
      </c>
      <c r="C2" s="4" t="s">
        <v>19</v>
      </c>
      <c r="D2" s="4" t="s">
        <v>6</v>
      </c>
      <c r="E2" s="4" t="n">
        <v>2</v>
      </c>
      <c r="F2" s="1" t="s">
        <v>69</v>
      </c>
      <c r="G2" s="1" t="s">
        <v>70</v>
      </c>
      <c r="H2" s="1" t="n">
        <v>0</v>
      </c>
      <c r="J2" s="4"/>
      <c r="K2" s="4" t="n">
        <v>0</v>
      </c>
      <c r="L2" s="4"/>
      <c r="M2" s="4"/>
    </row>
    <row r="3" s="4" customFormat="true" ht="12.8" hidden="false" customHeight="false" outlineLevel="0" collapsed="false">
      <c r="A3" s="4" t="s">
        <v>71</v>
      </c>
      <c r="B3" s="4" t="s">
        <v>68</v>
      </c>
      <c r="C3" s="5" t="n">
        <f aca="false">M3*0.0000861733</f>
        <v>25.5076414932</v>
      </c>
      <c r="D3" s="4" t="n">
        <v>1.82</v>
      </c>
      <c r="F3" s="1"/>
      <c r="G3" s="1"/>
      <c r="H3" s="1"/>
      <c r="I3" s="1"/>
      <c r="J3" s="4" t="s">
        <v>72</v>
      </c>
      <c r="K3" s="4" t="n">
        <v>0</v>
      </c>
      <c r="L3" s="4" t="s">
        <v>73</v>
      </c>
      <c r="M3" s="5" t="n">
        <v>296004</v>
      </c>
    </row>
    <row r="4" customFormat="false" ht="12.8" hidden="false" customHeight="false" outlineLevel="0" collapsed="false">
      <c r="A4" s="4" t="s">
        <v>74</v>
      </c>
      <c r="B4" s="4" t="s">
        <v>68</v>
      </c>
      <c r="C4" s="5" t="n">
        <f aca="false">M4*0.0000861733</f>
        <v>25.5076414932</v>
      </c>
      <c r="D4" s="4" t="n">
        <v>1.53</v>
      </c>
      <c r="E4" s="4"/>
      <c r="K4" s="4" t="n">
        <v>0</v>
      </c>
      <c r="M4" s="4" t="n">
        <v>296004</v>
      </c>
    </row>
    <row r="5" customFormat="false" ht="12.8" hidden="false" customHeight="false" outlineLevel="0" collapsed="false">
      <c r="A5" s="4" t="s">
        <v>75</v>
      </c>
      <c r="B5" s="4" t="s">
        <v>68</v>
      </c>
      <c r="C5" s="5" t="n">
        <f aca="false">M5*0.0000861733</f>
        <v>0.0637688452131</v>
      </c>
      <c r="D5" s="4" t="n">
        <v>32</v>
      </c>
      <c r="E5" s="4"/>
      <c r="K5" s="4" t="n">
        <v>1</v>
      </c>
      <c r="L5" s="1" t="s">
        <v>76</v>
      </c>
      <c r="M5" s="4" t="n">
        <v>740.007</v>
      </c>
    </row>
    <row r="6" customFormat="false" ht="12.8" hidden="false" customHeight="false" outlineLevel="0" collapsed="false">
      <c r="A6" s="4" t="s">
        <v>77</v>
      </c>
      <c r="B6" s="4" t="s">
        <v>68</v>
      </c>
      <c r="C6" s="5" t="n">
        <f aca="false">M6*0.0000861733</f>
        <v>0.0637688452131</v>
      </c>
      <c r="D6" s="4" t="n">
        <v>40</v>
      </c>
      <c r="E6" s="4"/>
      <c r="K6" s="4" t="n">
        <v>1</v>
      </c>
      <c r="M6" s="4" t="n">
        <v>740.007</v>
      </c>
    </row>
    <row r="7" customFormat="false" ht="12.8" hidden="false" customHeight="false" outlineLevel="0" collapsed="false">
      <c r="A7" s="4" t="s">
        <v>78</v>
      </c>
      <c r="B7" s="4" t="s">
        <v>68</v>
      </c>
      <c r="C7" s="5" t="n">
        <f aca="false">M7*0.0000861733</f>
        <v>0.0637688452131</v>
      </c>
      <c r="D7" s="4" t="n">
        <v>40</v>
      </c>
      <c r="E7" s="4"/>
      <c r="K7" s="4" t="n">
        <v>1</v>
      </c>
      <c r="M7" s="4" t="n">
        <v>740.007</v>
      </c>
    </row>
    <row r="8" customFormat="false" ht="12.8" hidden="false" customHeight="false" outlineLevel="0" collapsed="false">
      <c r="A8" s="1" t="s">
        <v>79</v>
      </c>
      <c r="B8" s="1" t="s">
        <v>68</v>
      </c>
      <c r="C8" s="5" t="n">
        <f aca="false">M8*0.0000861733</f>
        <v>31.2599677881</v>
      </c>
      <c r="D8" s="1" t="n">
        <v>1.439</v>
      </c>
      <c r="J8" s="1" t="s">
        <v>80</v>
      </c>
      <c r="K8" s="1" t="n">
        <v>0</v>
      </c>
      <c r="M8" s="1" t="n">
        <v>362757</v>
      </c>
    </row>
    <row r="9" customFormat="false" ht="12.8" hidden="false" customHeight="false" outlineLevel="0" collapsed="false">
      <c r="A9" s="1" t="s">
        <v>81</v>
      </c>
      <c r="B9" s="1" t="s">
        <v>68</v>
      </c>
      <c r="C9" s="5" t="n">
        <f aca="false">M9*0.0000861733</f>
        <v>39.0819182291</v>
      </c>
      <c r="D9" s="1" t="n">
        <v>1.013</v>
      </c>
      <c r="K9" s="1" t="n">
        <v>0</v>
      </c>
      <c r="M9" s="1" t="n">
        <v>453527</v>
      </c>
    </row>
    <row r="10" customFormat="false" ht="12.8" hidden="false" customHeight="false" outlineLevel="0" collapsed="false">
      <c r="A10" s="1" t="s">
        <v>82</v>
      </c>
      <c r="B10" s="1" t="s">
        <v>68</v>
      </c>
      <c r="C10" s="5" t="n">
        <f aca="false">M10*0.0000861733</f>
        <v>39.0819182291</v>
      </c>
      <c r="D10" s="1" t="n">
        <v>1.017</v>
      </c>
      <c r="K10" s="1" t="n">
        <v>0</v>
      </c>
      <c r="M10" s="1" t="n">
        <v>453527</v>
      </c>
    </row>
    <row r="11" customFormat="false" ht="12.8" hidden="false" customHeight="false" outlineLevel="0" collapsed="false">
      <c r="A11" s="1" t="s">
        <v>83</v>
      </c>
      <c r="B11" s="1" t="s">
        <v>84</v>
      </c>
      <c r="C11" s="1" t="n">
        <v>0</v>
      </c>
      <c r="D11" s="1" t="n">
        <v>1</v>
      </c>
      <c r="J11" s="1" t="s">
        <v>85</v>
      </c>
      <c r="K1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M:M H1"/>
    </sheetView>
  </sheetViews>
  <sheetFormatPr defaultColWidth="8.25390625" defaultRowHeight="12.8" zeroHeight="false" outlineLevelRow="0" outlineLevelCol="0"/>
  <cols>
    <col collapsed="false" customWidth="true" hidden="false" outlineLevel="0" max="1" min="1" style="1" width="15.27"/>
    <col collapsed="false" customWidth="false" hidden="false" outlineLevel="0" max="2" min="2" style="1" width="8.24"/>
    <col collapsed="false" customWidth="true" hidden="false" outlineLevel="0" max="3" min="3" style="1" width="13.06"/>
    <col collapsed="false" customWidth="false" hidden="false" outlineLevel="0" max="4" min="4" style="1" width="8.24"/>
    <col collapsed="false" customWidth="true" hidden="false" outlineLevel="0" max="5" min="5" style="1" width="14.03"/>
    <col collapsed="false" customWidth="true" hidden="false" outlineLevel="0" max="6" min="6" style="1" width="10.58"/>
    <col collapsed="false" customWidth="true" hidden="false" outlineLevel="0" max="7" min="7" style="1" width="11.38"/>
    <col collapsed="false" customWidth="true" hidden="false" outlineLevel="0" max="8" min="8" style="1" width="8.89"/>
    <col collapsed="false" customWidth="true" hidden="false" outlineLevel="0" max="9" min="9" style="1" width="7.49"/>
    <col collapsed="false" customWidth="true" hidden="false" outlineLevel="0" max="10" min="10" style="1" width="21.56"/>
    <col collapsed="false" customWidth="true" hidden="false" outlineLevel="0" max="11" min="11" style="1" width="28.48"/>
    <col collapsed="false" customWidth="false" hidden="false" outlineLevel="0" max="13" min="12" style="1" width="8.24"/>
    <col collapsed="false" customWidth="true" hidden="false" outlineLevel="0" max="14" min="14" style="1" width="16.26"/>
    <col collapsed="false" customWidth="false" hidden="false" outlineLevel="0" max="1024" min="15" style="1" width="8.2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49</v>
      </c>
      <c r="I1" s="2"/>
      <c r="J1" s="2" t="s">
        <v>86</v>
      </c>
      <c r="K1" s="2" t="s">
        <v>64</v>
      </c>
      <c r="L1" s="3"/>
      <c r="M1" s="3"/>
      <c r="N1" s="2" t="s">
        <v>87</v>
      </c>
    </row>
    <row r="2" customFormat="false" ht="12.8" hidden="false" customHeight="false" outlineLevel="0" collapsed="false">
      <c r="A2" s="4" t="s">
        <v>68</v>
      </c>
      <c r="B2" s="4" t="s">
        <v>68</v>
      </c>
      <c r="C2" s="4" t="s">
        <v>7</v>
      </c>
      <c r="D2" s="4" t="s">
        <v>22</v>
      </c>
      <c r="E2" s="4" t="n">
        <v>2</v>
      </c>
      <c r="F2" s="4" t="s">
        <v>69</v>
      </c>
      <c r="G2" s="4" t="s">
        <v>88</v>
      </c>
      <c r="H2" s="4" t="n">
        <v>0</v>
      </c>
      <c r="I2" s="4"/>
      <c r="J2" s="4"/>
      <c r="K2" s="4"/>
      <c r="N2" s="4"/>
    </row>
    <row r="3" s="4" customFormat="true" ht="12.8" hidden="false" customHeight="false" outlineLevel="0" collapsed="false">
      <c r="A3" s="4" t="s">
        <v>89</v>
      </c>
      <c r="B3" s="4" t="s">
        <v>68</v>
      </c>
      <c r="C3" s="6" t="n">
        <f aca="false">N3*0.0000861733</f>
        <v>5.38583125</v>
      </c>
      <c r="D3" s="4" t="n">
        <v>1.996</v>
      </c>
      <c r="K3" s="4" t="s">
        <v>90</v>
      </c>
      <c r="N3" s="6" t="n">
        <v>62500</v>
      </c>
    </row>
    <row r="4" customFormat="false" ht="12.8" hidden="false" customHeight="false" outlineLevel="0" collapsed="false">
      <c r="A4" s="4" t="s">
        <v>91</v>
      </c>
      <c r="B4" s="4" t="s">
        <v>68</v>
      </c>
      <c r="C4" s="6" t="n">
        <f aca="false">N4*0.0000861733</f>
        <v>5.3859174233</v>
      </c>
      <c r="D4" s="4" t="n">
        <v>1.955</v>
      </c>
      <c r="E4" s="4"/>
      <c r="F4" s="4"/>
      <c r="G4" s="4"/>
      <c r="H4" s="4"/>
      <c r="I4" s="4"/>
      <c r="J4" s="4"/>
      <c r="K4" s="4"/>
      <c r="N4" s="6" t="n">
        <v>62501</v>
      </c>
    </row>
    <row r="5" customFormat="false" ht="12.8" hidden="false" customHeight="false" outlineLevel="0" collapsed="false">
      <c r="A5" s="4" t="s">
        <v>92</v>
      </c>
      <c r="B5" s="4" t="s">
        <v>68</v>
      </c>
      <c r="C5" s="6" t="n">
        <f aca="false">N5*0.0000861733</f>
        <v>5.3859174233</v>
      </c>
      <c r="D5" s="4" t="n">
        <v>1.955</v>
      </c>
      <c r="E5" s="4"/>
      <c r="F5" s="4"/>
      <c r="G5" s="4"/>
      <c r="H5" s="4"/>
      <c r="I5" s="4"/>
      <c r="J5" s="4"/>
      <c r="K5" s="4"/>
      <c r="N5" s="6" t="n">
        <v>62501</v>
      </c>
    </row>
    <row r="6" customFormat="false" ht="12.8" hidden="false" customHeight="false" outlineLevel="0" collapsed="false">
      <c r="A6" s="1" t="s">
        <v>93</v>
      </c>
      <c r="B6" s="1" t="s">
        <v>68</v>
      </c>
      <c r="C6" s="6" t="n">
        <f aca="false">N6*0.0000861733</f>
        <v>5.6399563117</v>
      </c>
      <c r="D6" s="1" t="n">
        <v>1.878</v>
      </c>
      <c r="N6" s="1" t="n">
        <v>65449</v>
      </c>
    </row>
    <row r="7" customFormat="false" ht="12.8" hidden="false" customHeight="false" outlineLevel="0" collapsed="false">
      <c r="A7" s="1" t="s">
        <v>94</v>
      </c>
      <c r="B7" s="1" t="s">
        <v>68</v>
      </c>
      <c r="C7" s="6" t="n">
        <f aca="false">N7*0.0000861733</f>
        <v>5.6399563117</v>
      </c>
      <c r="D7" s="1" t="n">
        <v>1.96</v>
      </c>
      <c r="N7" s="1" t="n">
        <v>65449</v>
      </c>
    </row>
    <row r="8" customFormat="false" ht="12.8" hidden="false" customHeight="false" outlineLevel="0" collapsed="false">
      <c r="A8" s="1" t="s">
        <v>95</v>
      </c>
      <c r="B8" s="1" t="s">
        <v>68</v>
      </c>
      <c r="C8" s="6" t="n">
        <f aca="false">N8*0.0000861733</f>
        <v>3.907959155</v>
      </c>
      <c r="D8" s="1" t="n">
        <v>1.889</v>
      </c>
      <c r="N8" s="1" t="n">
        <v>45350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:M"/>
    </sheetView>
  </sheetViews>
  <sheetFormatPr defaultColWidth="8.25390625" defaultRowHeight="12.8" zeroHeight="false" outlineLevelRow="0" outlineLevelCol="0"/>
  <cols>
    <col collapsed="false" customWidth="true" hidden="false" outlineLevel="0" max="1" min="1" style="1" width="17.28"/>
    <col collapsed="false" customWidth="true" hidden="false" outlineLevel="0" max="2" min="2" style="1" width="10.65"/>
    <col collapsed="false" customWidth="true" hidden="false" outlineLevel="0" max="3" min="3" style="1" width="16.39"/>
    <col collapsed="false" customWidth="true" hidden="false" outlineLevel="0" max="4" min="4" style="1" width="15.14"/>
    <col collapsed="false" customWidth="true" hidden="false" outlineLevel="0" max="5" min="5" style="1" width="17.64"/>
    <col collapsed="false" customWidth="true" hidden="false" outlineLevel="0" max="6" min="6" style="1" width="16.81"/>
    <col collapsed="false" customWidth="true" hidden="false" outlineLevel="0" max="11" min="7" style="1" width="8.33"/>
    <col collapsed="false" customWidth="true" hidden="false" outlineLevel="0" max="12" min="12" style="1" width="9.17"/>
    <col collapsed="false" customWidth="true" hidden="false" outlineLevel="0" max="14" min="13" style="1" width="8.33"/>
    <col collapsed="false" customWidth="true" hidden="false" outlineLevel="0" max="15" min="15" style="1" width="10.58"/>
    <col collapsed="false" customWidth="false" hidden="false" outlineLevel="0" max="1021" min="16" style="1" width="8.24"/>
    <col collapsed="false" customWidth="true" hidden="false" outlineLevel="0" max="1024" min="102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42</v>
      </c>
      <c r="D1" s="2" t="s">
        <v>43</v>
      </c>
      <c r="E1" s="2" t="s">
        <v>96</v>
      </c>
      <c r="F1" s="2" t="s">
        <v>97</v>
      </c>
      <c r="G1" s="2" t="s">
        <v>44</v>
      </c>
      <c r="H1" s="2" t="s">
        <v>45</v>
      </c>
      <c r="I1" s="2" t="s">
        <v>46</v>
      </c>
      <c r="J1" s="2" t="s">
        <v>98</v>
      </c>
      <c r="K1" s="2" t="s">
        <v>99</v>
      </c>
      <c r="L1" s="2" t="s">
        <v>49</v>
      </c>
      <c r="N1" s="2" t="s">
        <v>100</v>
      </c>
      <c r="O1" s="2" t="s">
        <v>64</v>
      </c>
      <c r="Q1" s="2" t="s">
        <v>101</v>
      </c>
      <c r="R1" s="2" t="s">
        <v>102</v>
      </c>
      <c r="S1" s="2" t="s">
        <v>103</v>
      </c>
      <c r="T1" s="2" t="s">
        <v>104</v>
      </c>
      <c r="U1" s="2" t="s">
        <v>105</v>
      </c>
      <c r="V1" s="2" t="s">
        <v>106</v>
      </c>
      <c r="W1" s="2" t="s">
        <v>107</v>
      </c>
      <c r="X1" s="2" t="s">
        <v>108</v>
      </c>
    </row>
    <row r="2" s="4" customFormat="true" ht="12.8" hidden="false" customHeight="false" outlineLevel="0" collapsed="false">
      <c r="A2" s="4" t="s">
        <v>109</v>
      </c>
      <c r="B2" s="4" t="s">
        <v>109</v>
      </c>
      <c r="C2" s="4" t="s">
        <v>7</v>
      </c>
      <c r="D2" s="4" t="s">
        <v>7</v>
      </c>
      <c r="E2" s="4" t="s">
        <v>7</v>
      </c>
      <c r="F2" s="4" t="s">
        <v>7</v>
      </c>
      <c r="G2" s="4" t="n">
        <v>4</v>
      </c>
      <c r="H2" s="4" t="s">
        <v>110</v>
      </c>
      <c r="I2" s="4" t="s">
        <v>111</v>
      </c>
      <c r="J2" s="4" t="s">
        <v>112</v>
      </c>
      <c r="K2" s="4" t="s">
        <v>113</v>
      </c>
      <c r="L2" s="4" t="n">
        <v>0</v>
      </c>
      <c r="AMH2" s="1"/>
      <c r="AMI2" s="1"/>
      <c r="AMJ2" s="1"/>
    </row>
    <row r="3" customFormat="false" ht="12.8" hidden="false" customHeight="false" outlineLevel="0" collapsed="false">
      <c r="A3" s="1" t="s">
        <v>114</v>
      </c>
      <c r="B3" s="4" t="s">
        <v>109</v>
      </c>
      <c r="C3" s="1" t="n">
        <f aca="false">U3*0.0000861733</f>
        <v>0.0591062461331012</v>
      </c>
      <c r="D3" s="1" t="n">
        <f aca="false">V3*0.0000861733</f>
        <v>0.0148741323724532</v>
      </c>
      <c r="E3" s="1" t="n">
        <f aca="false">W3*0.0000861733</f>
        <v>-0.0189070603918064</v>
      </c>
      <c r="F3" s="1" t="n">
        <f aca="false">X3*0.0000861733</f>
        <v>-0.0486119603193004</v>
      </c>
      <c r="P3" s="4"/>
      <c r="Q3" s="4" t="s">
        <v>26</v>
      </c>
      <c r="R3" s="4" t="s">
        <v>26</v>
      </c>
      <c r="S3" s="4" t="s">
        <v>16</v>
      </c>
      <c r="T3" s="4" t="s">
        <v>16</v>
      </c>
      <c r="U3" s="1" t="n">
        <f aca="false">503.228 * 1.363</f>
        <v>685.899764</v>
      </c>
      <c r="V3" s="7" t="n">
        <f aca="false">503.228 *0.343</f>
        <v>172.607204</v>
      </c>
      <c r="W3" s="7" t="n">
        <f aca="false">503.228 * -0.436</f>
        <v>-219.407408</v>
      </c>
      <c r="X3" s="1" t="n">
        <f aca="false">503.228 * -1.121</f>
        <v>-564.118588</v>
      </c>
    </row>
    <row r="4" customFormat="false" ht="12.8" hidden="false" customHeight="false" outlineLevel="0" collapsed="false">
      <c r="A4" s="4" t="s">
        <v>115</v>
      </c>
      <c r="B4" s="4" t="s">
        <v>109</v>
      </c>
      <c r="C4" s="1" t="n">
        <f aca="false">U4*0.0000861733</f>
        <v>0.21280861669588</v>
      </c>
      <c r="D4" s="1" t="n">
        <f aca="false">V4*0.0000861733</f>
        <v>-0.127006165471831</v>
      </c>
      <c r="E4" s="1" t="n">
        <f aca="false">W4*0.0000861733</f>
        <v>0.228923023648524</v>
      </c>
      <c r="F4" s="1" t="n">
        <f aca="false">X4*0.0000861733</f>
        <v>-0.0589895798559402</v>
      </c>
      <c r="P4" s="4"/>
      <c r="Q4" s="4" t="s">
        <v>16</v>
      </c>
      <c r="R4" s="4" t="s">
        <v>16</v>
      </c>
      <c r="S4" s="4" t="s">
        <v>16</v>
      </c>
      <c r="T4" s="4" t="s">
        <v>16</v>
      </c>
      <c r="U4" s="4" t="n">
        <v>2469.54238373</v>
      </c>
      <c r="V4" s="4" t="n">
        <v>-1473.8459067</v>
      </c>
      <c r="W4" s="4" t="n">
        <v>2656.54238202</v>
      </c>
      <c r="X4" s="4" t="n">
        <v>-684.54590756</v>
      </c>
    </row>
    <row r="5" customFormat="false" ht="12.8" hidden="false" customHeight="false" outlineLevel="0" collapsed="false">
      <c r="A5" s="1" t="s">
        <v>116</v>
      </c>
      <c r="B5" s="1" t="s">
        <v>109</v>
      </c>
      <c r="C5" s="1" t="n">
        <f aca="false">U5*0.0000861733</f>
        <v>0.0616499999982929</v>
      </c>
      <c r="D5" s="1" t="n">
        <f aca="false">V5*0.0000861733</f>
        <v>-0.131499594067</v>
      </c>
      <c r="E5" s="1" t="n">
        <f aca="false">W5*0.0000861733</f>
        <v>0.017020088483</v>
      </c>
      <c r="F5" s="1" t="n">
        <f aca="false">X5*0.0000861733</f>
        <v>0</v>
      </c>
      <c r="P5" s="4"/>
      <c r="Q5" s="1" t="s">
        <v>33</v>
      </c>
      <c r="R5" s="1" t="s">
        <v>31</v>
      </c>
      <c r="S5" s="1" t="s">
        <v>31</v>
      </c>
      <c r="T5" s="1" t="s">
        <v>35</v>
      </c>
      <c r="U5" s="1" t="n">
        <v>715.418813</v>
      </c>
      <c r="V5" s="1" t="n">
        <v>-1525.99</v>
      </c>
      <c r="W5" s="1" t="n">
        <v>197.51</v>
      </c>
      <c r="X5" s="1" t="n">
        <v>0</v>
      </c>
    </row>
    <row r="6" customFormat="false" ht="12.8" hidden="false" customHeight="false" outlineLevel="0" collapsed="false">
      <c r="A6" s="1" t="s">
        <v>117</v>
      </c>
      <c r="B6" s="1" t="s">
        <v>109</v>
      </c>
      <c r="C6" s="1" t="n">
        <f aca="false">U6*0.0000861733</f>
        <v>0.0616499999982929</v>
      </c>
      <c r="D6" s="1" t="n">
        <f aca="false">V6*0.0000861733</f>
        <v>-0.131499594067</v>
      </c>
      <c r="E6" s="1" t="n">
        <f aca="false">W6*0.0000861733</f>
        <v>0</v>
      </c>
      <c r="F6" s="1" t="n">
        <f aca="false">X6*0.0000861733</f>
        <v>0</v>
      </c>
      <c r="Q6" s="1" t="s">
        <v>33</v>
      </c>
      <c r="R6" s="1" t="s">
        <v>31</v>
      </c>
      <c r="S6" s="1" t="s">
        <v>31</v>
      </c>
      <c r="T6" s="1" t="s">
        <v>33</v>
      </c>
      <c r="U6" s="1" t="n">
        <v>715.418813</v>
      </c>
      <c r="V6" s="1" t="n">
        <v>-1525.99</v>
      </c>
      <c r="W6" s="1" t="n">
        <v>0</v>
      </c>
      <c r="X6" s="1" t="n">
        <v>0</v>
      </c>
    </row>
    <row r="7" customFormat="false" ht="12.8" hidden="false" customHeight="false" outlineLevel="0" collapsed="false">
      <c r="A7" s="1" t="s">
        <v>118</v>
      </c>
      <c r="B7" s="1" t="s">
        <v>109</v>
      </c>
      <c r="C7" s="1" t="n">
        <f aca="false">U7*0.0000861733</f>
        <v>0.0616499999982929</v>
      </c>
      <c r="D7" s="1" t="n">
        <f aca="false">V7*0.0000861733</f>
        <v>-0.131499594067</v>
      </c>
      <c r="E7" s="1" t="n">
        <f aca="false">W7*0.0000861733</f>
        <v>0</v>
      </c>
      <c r="F7" s="1" t="n">
        <f aca="false">X7*0.0000861733</f>
        <v>0</v>
      </c>
      <c r="Q7" s="1" t="s">
        <v>35</v>
      </c>
      <c r="R7" s="1" t="s">
        <v>31</v>
      </c>
      <c r="S7" s="1" t="s">
        <v>31</v>
      </c>
      <c r="T7" s="1" t="s">
        <v>35</v>
      </c>
      <c r="U7" s="1" t="n">
        <v>715.418813</v>
      </c>
      <c r="V7" s="1" t="n">
        <v>-1525.99</v>
      </c>
      <c r="W7" s="1" t="n">
        <v>0</v>
      </c>
      <c r="X7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2017-03-19T08:19:07Z</dcterms:created>
  <dc:creator>Alex Travesset</dc:creator>
  <dc:description/>
  <dc:language>en-US</dc:language>
  <cp:lastModifiedBy/>
  <dcterms:modified xsi:type="dcterms:W3CDTF">2022-05-13T16:29:05Z</dcterms:modified>
  <cp:revision>247</cp:revision>
  <dc:subject/>
  <dc:title/>
</cp:coreProperties>
</file>