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<sst xmlns="http://schemas.openxmlformats.org/spreadsheetml/2006/main" count="434" uniqueCount="198">
  <si>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</si>
  <si>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</si>
  <si>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</si>
  <si>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</si>
  <si>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</si>
  <si>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radius</t>
  </si>
  <si>
    <t xml:space="preserve">mass</t>
  </si>
  <si>
    <t xml:space="preserve">length</t>
  </si>
  <si>
    <t xml:space="preserve">energy</t>
  </si>
  <si>
    <t xml:space="preserve">exclusions</t>
  </si>
  <si>
    <t xml:space="preserve">molecular weight in amu (atomic mass unit), radius in Å</t>
  </si>
  <si>
    <t xml:space="preserve">N</t>
  </si>
  <si>
    <t xml:space="preserve">atom</t>
  </si>
  <si>
    <t xml:space="preserve">nitrogen</t>
  </si>
  <si>
    <t xml:space="preserve">amu</t>
  </si>
  <si>
    <t xml:space="preserve">angstrom</t>
  </si>
  <si>
    <t xml:space="preserve">ev</t>
  </si>
  <si>
    <t xml:space="preserve">body</t>
  </si>
  <si>
    <t xml:space="preserve">OPLS</t>
  </si>
  <si>
    <t xml:space="preserve">Cs</t>
  </si>
  <si>
    <t xml:space="preserve">cesium ion</t>
  </si>
  <si>
    <t xml:space="preserve">bond</t>
  </si>
  <si>
    <t xml:space="preserve">Pb</t>
  </si>
  <si>
    <t xml:space="preserve">lead ion</t>
  </si>
  <si>
    <t xml:space="preserve">angle</t>
  </si>
  <si>
    <t xml:space="preserve">Br</t>
  </si>
  <si>
    <t xml:space="preserve">bromide ion</t>
  </si>
  <si>
    <t xml:space="preserve">dihedral</t>
  </si>
  <si>
    <t xml:space="preserve">Au</t>
  </si>
  <si>
    <t xml:space="preserve">gold</t>
  </si>
  <si>
    <t xml:space="preserve">constraint</t>
  </si>
  <si>
    <t xml:space="preserve">Dry-ncs</t>
  </si>
  <si>
    <t xml:space="preserve">S</t>
  </si>
  <si>
    <t xml:space="preserve">sulfur</t>
  </si>
  <si>
    <t xml:space="preserve">special_pair</t>
  </si>
  <si>
    <t xml:space="preserve">CH2</t>
  </si>
  <si>
    <t xml:space="preserve">united</t>
  </si>
  <si>
    <t xml:space="preserve">methanediyl</t>
  </si>
  <si>
    <t xml:space="preserve">CH3</t>
  </si>
  <si>
    <t xml:space="preserve">methyl</t>
  </si>
  <si>
    <t xml:space="preserve">Coo</t>
  </si>
  <si>
    <t xml:space="preserve">carbon</t>
  </si>
  <si>
    <t xml:space="preserve">NH3</t>
  </si>
  <si>
    <t xml:space="preserve">ammonium ion</t>
  </si>
  <si>
    <t xml:space="preserve">from NH4+</t>
  </si>
  <si>
    <t xml:space="preserve">NH4</t>
  </si>
  <si>
    <t xml:space="preserve">https://pubs.acs.org/doi/pdf/10.1021/ed056p576 for NH4+ and CH3COO¯</t>
  </si>
  <si>
    <t xml:space="preserve">O</t>
  </si>
  <si>
    <t xml:space="preserve">oxygen</t>
  </si>
  <si>
    <t xml:space="preserve">CH</t>
  </si>
  <si>
    <t xml:space="preserve">methylylidene</t>
  </si>
  <si>
    <t xml:space="preserve">C</t>
  </si>
  <si>
    <t xml:space="preserve">https://doi.org/10.1107/S0567739476001551 for ionic radius</t>
  </si>
  <si>
    <t xml:space="preserve">H</t>
  </si>
  <si>
    <t xml:space="preserve">hydrogen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</si>
  <si>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</si>
  <si>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</si>
  <si>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</si>
  <si>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</si>
  <si>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</si>
  <si>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</si>
  <si>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</si>
  <si>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</si>
  <si>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sigma in Å, epsilon in eV</t>
  </si>
  <si>
    <t xml:space="preserve">epsilon (kJ/mol)</t>
  </si>
  <si>
    <t xml:space="preserve">lj</t>
  </si>
  <si>
    <t xml:space="preserve">sigma</t>
  </si>
  <si>
    <t xml:space="preserve">epsilon</t>
  </si>
  <si>
    <t xml:space="preserve">arithmetic</t>
  </si>
  <si>
    <t xml:space="preserve">geometric</t>
  </si>
  <si>
    <t xml:space="preserve">N in R-C≡N nitriles</t>
  </si>
  <si>
    <t xml:space="preserve">Cs+ ion</t>
  </si>
  <si>
    <t xml:space="preserve">OPLS/CHARMM</t>
  </si>
  <si>
    <t xml:space="preserve">Lead metal</t>
  </si>
  <si>
    <r>
      <rPr>
        <sz val="10"/>
        <rFont val="Arial"/>
        <family val="2"/>
        <charset val="1"/>
      </rPr>
      <t xml:space="preserve">Br</t>
    </r>
    <r>
      <rPr>
        <sz val="10"/>
        <rFont val="DejaVu Sans"/>
        <family val="0"/>
        <charset val="1"/>
      </rPr>
      <t xml:space="preserve">¯ ion, </t>
    </r>
    <r>
      <rPr>
        <sz val="10"/>
        <rFont val="Arial"/>
        <family val="2"/>
        <charset val="1"/>
      </rPr>
      <t xml:space="preserve">using parameters of Cl</t>
    </r>
    <r>
      <rPr>
        <sz val="10"/>
        <rFont val="DejaVu Sans"/>
        <family val="0"/>
        <charset val="1"/>
      </rPr>
      <t xml:space="preserve">¯</t>
    </r>
  </si>
  <si>
    <t xml:space="preserve">CH in alkenes</t>
  </si>
  <si>
    <t xml:space="preserve">NH3+ in RNH3+ ammonium ions</t>
  </si>
  <si>
    <t xml:space="preserve">NH4+ ammonium cation</t>
  </si>
  <si>
    <r>
      <rPr>
        <sz val="10"/>
        <rFont val="Arial"/>
        <family val="2"/>
        <charset val="1"/>
      </rPr>
      <t xml:space="preserve">C in -COO</t>
    </r>
    <r>
      <rPr>
        <sz val="10"/>
        <rFont val="DejaVu Sans"/>
        <family val="0"/>
        <charset val="1"/>
      </rPr>
      <t xml:space="preserve">¯ carboxylate ions</t>
    </r>
  </si>
  <si>
    <r>
      <rPr>
        <sz val="10"/>
        <rFont val="Arial"/>
        <family val="2"/>
        <charset val="1"/>
      </rPr>
      <t xml:space="preserve">O in -C(-O</t>
    </r>
    <r>
      <rPr>
        <sz val="10"/>
        <rFont val="DejaVu Sans"/>
        <family val="0"/>
        <charset val="1"/>
      </rPr>
      <t xml:space="preserve">¯</t>
    </r>
    <r>
      <rPr>
        <sz val="10"/>
        <rFont val="Arial"/>
        <family val="2"/>
        <charset val="1"/>
      </rPr>
      <t xml:space="preserve">)=O carboxylate ions</t>
    </r>
  </si>
  <si>
    <r>
      <rPr>
        <sz val="10"/>
        <rFont val="Arial"/>
        <family val="2"/>
        <charset val="1"/>
      </rPr>
      <t xml:space="preserve">C in -C</t>
    </r>
    <r>
      <rPr>
        <sz val="10"/>
        <rFont val="DejaVu Sans"/>
        <family val="0"/>
        <charset val="1"/>
      </rPr>
      <t xml:space="preserve">≡N nitriles</t>
    </r>
  </si>
  <si>
    <t xml:space="preserve">S-</t>
  </si>
  <si>
    <r>
      <rPr>
        <sz val="10"/>
        <rFont val="Arial"/>
        <family val="2"/>
        <charset val="1"/>
      </rPr>
      <t xml:space="preserve">S in RS</t>
    </r>
    <r>
      <rPr>
        <sz val="10"/>
        <rFont val="DejaVu Sans"/>
        <family val="0"/>
        <charset val="1"/>
      </rPr>
      <t xml:space="preserve">¯ thiolate ions</t>
    </r>
  </si>
  <si>
    <t xml:space="preserve">Ccn</t>
  </si>
  <si>
    <t xml:space="preserve">C in R-C≡N nitriles ???</t>
  </si>
  <si>
    <t xml:space="preserve">Oh</t>
  </si>
  <si>
    <t xml:space="preserve">O in -C(=O)-OH carboxylic acids</t>
  </si>
  <si>
    <t xml:space="preserve">Cl</t>
  </si>
  <si>
    <t xml:space="preserve">Cl¯ ion</t>
  </si>
  <si>
    <t xml:space="preserve">CHARMM</t>
  </si>
  <si>
    <t xml:space="preserve">k in eV/Å², r0 in Å</t>
  </si>
  <si>
    <t xml:space="preserve">k (kJ/nm²)</t>
  </si>
  <si>
    <t xml:space="preserve">modify</t>
  </si>
  <si>
    <t xml:space="preserve">harmonic</t>
  </si>
  <si>
    <t xml:space="preserve">k</t>
  </si>
  <si>
    <t xml:space="preserve">r0</t>
  </si>
  <si>
    <t xml:space="preserve">S-CH2</t>
  </si>
  <si>
    <t xml:space="preserve">CH2-CH2</t>
  </si>
  <si>
    <t xml:space="preserve">Coo-CH2</t>
  </si>
  <si>
    <t xml:space="preserve">-CH2-COO¯</t>
  </si>
  <si>
    <t xml:space="preserve">CH-CH</t>
  </si>
  <si>
    <t xml:space="preserve">Coo-O</t>
  </si>
  <si>
    <t xml:space="preserve">-C-O in -COO¯</t>
  </si>
  <si>
    <t xml:space="preserve">N-CH3</t>
  </si>
  <si>
    <t xml:space="preserve">N-CH2</t>
  </si>
  <si>
    <t xml:space="preserve">CH2-CH</t>
  </si>
  <si>
    <t xml:space="preserve">NH3-CH2</t>
  </si>
  <si>
    <t xml:space="preserve">S-C</t>
  </si>
  <si>
    <t xml:space="preserve">C-N</t>
  </si>
  <si>
    <t xml:space="preserve">-C≡N</t>
  </si>
  <si>
    <t xml:space="preserve">CTR-CTR1</t>
  </si>
  <si>
    <t xml:space="preserve">CTR-CTR2</t>
  </si>
  <si>
    <t xml:space="preserve">CTR-CTR3</t>
  </si>
  <si>
    <t xml:space="preserve">Cs-Cs</t>
  </si>
  <si>
    <t xml:space="preserve">rigid</t>
  </si>
  <si>
    <t xml:space="preserve">Cs-Cs to Pb-Pb obtained from CsPbBr3 lattice constant</t>
  </si>
  <si>
    <t xml:space="preserve">Cs-Br</t>
  </si>
  <si>
    <t xml:space="preserve">distance(Cs-Cs) / sqrt(2)</t>
  </si>
  <si>
    <t xml:space="preserve">Br-Br</t>
  </si>
  <si>
    <t xml:space="preserve">Cs-Pb</t>
  </si>
  <si>
    <t xml:space="preserve">distance(Cs-Cs) * sqrt(3)/2</t>
  </si>
  <si>
    <t xml:space="preserve">Br-Pb</t>
  </si>
  <si>
    <t xml:space="preserve">Pb-Pb</t>
  </si>
  <si>
    <t xml:space="preserve">Cs-Coo</t>
  </si>
  <si>
    <t xml:space="preserve">Below are calculated using soft combining model: (r1^5/3 + r2^5/3)^3/5</t>
  </si>
  <si>
    <t xml:space="preserve">Br-NH3</t>
  </si>
  <si>
    <t xml:space="preserve">Cs-S</t>
  </si>
  <si>
    <t xml:space="preserve">Br-NH4</t>
  </si>
  <si>
    <t xml:space="preserve">Br-N</t>
  </si>
  <si>
    <t xml:space="preserve">Assumes that N is actually part of N(CH3)4 (similar to DDAB) with radius 0.234 nm from pubs.acs.org/doi/10.1021/ed076p1570, rounds up to avoid unphysical CH3 velocities</t>
  </si>
  <si>
    <t xml:space="preserve">k in eV/rad², t0 in rad</t>
  </si>
  <si>
    <t xml:space="preserve">k (kJ/mol/rad²)</t>
  </si>
  <si>
    <t xml:space="preserve">theta0 (deg)</t>
  </si>
  <si>
    <t xml:space="preserve">t0</t>
  </si>
  <si>
    <t xml:space="preserve">CH3-N-CH3</t>
  </si>
  <si>
    <t xml:space="preserve">CH2-N-CH2</t>
  </si>
  <si>
    <t xml:space="preserve">CH3-N-CH2</t>
  </si>
  <si>
    <t xml:space="preserve">N-CH2-CH2</t>
  </si>
  <si>
    <t xml:space="preserve">S-CH2-CH2</t>
  </si>
  <si>
    <t xml:space="preserve">CH2-CH2-CH2</t>
  </si>
  <si>
    <t xml:space="preserve">O-Coo-O</t>
  </si>
  <si>
    <t xml:space="preserve">Coo-CH2-CH2</t>
  </si>
  <si>
    <t xml:space="preserve">CH2-CH-CH</t>
  </si>
  <si>
    <t xml:space="preserve">CH2-CH2-CH</t>
  </si>
  <si>
    <t xml:space="preserve">NH3-CH2-CH2</t>
  </si>
  <si>
    <t xml:space="preserve">O-Coo-CH2</t>
  </si>
  <si>
    <t xml:space="preserve">S-C-N</t>
  </si>
  <si>
    <t xml:space="preserve">Sc-CH2-CH2</t>
  </si>
  <si>
    <t xml:space="preserve">O-Coo-CH2(2)</t>
  </si>
  <si>
    <t xml:space="preserve">Oh-Coo-CH2</t>
  </si>
  <si>
    <t xml:space="preserve">param3</t>
  </si>
  <si>
    <t xml:space="preserve">param4</t>
  </si>
  <si>
    <t xml:space="preserve">name3</t>
  </si>
  <si>
    <t xml:space="preserve">name4</t>
  </si>
  <si>
    <t xml:space="preserve">group1</t>
  </si>
  <si>
    <t xml:space="preserve">group2</t>
  </si>
  <si>
    <t xml:space="preserve">group3</t>
  </si>
  <si>
    <t xml:space="preserve">group4</t>
  </si>
  <si>
    <t xml:space="preserve">k1 (kJ/mol)</t>
  </si>
  <si>
    <t xml:space="preserve">k2 (kJ/mol)</t>
  </si>
  <si>
    <t xml:space="preserve">k3 (kJ/mol)</t>
  </si>
  <si>
    <t xml:space="preserve">k4 (kJ/mol)</t>
  </si>
  <si>
    <t xml:space="preserve">k1, k2, k3, k4 in eV</t>
  </si>
  <si>
    <t xml:space="preserve">opls</t>
  </si>
  <si>
    <t xml:space="preserve">k1</t>
  </si>
  <si>
    <t xml:space="preserve">k2</t>
  </si>
  <si>
    <t xml:space="preserve">k3</t>
  </si>
  <si>
    <t xml:space="preserve">k4</t>
  </si>
  <si>
    <t xml:space="preserve">CH2-CH2-CH2-CH2</t>
  </si>
  <si>
    <t xml:space="preserve">NH3-CH2-CH2-CH2</t>
  </si>
  <si>
    <t xml:space="preserve">-CH2-CH2-CH2-NH3+</t>
  </si>
  <si>
    <t xml:space="preserve">Coo-CH2-CH2-CH2</t>
  </si>
  <si>
    <r>
      <rPr>
        <sz val="10"/>
        <rFont val="Arial"/>
        <family val="2"/>
        <charset val="1"/>
      </rPr>
      <t xml:space="preserve">-CH2-CH2-CH2-COO</t>
    </r>
    <r>
      <rPr>
        <sz val="10"/>
        <rFont val="DejaVu Sans"/>
        <family val="0"/>
        <charset val="1"/>
      </rPr>
      <t xml:space="preserve">¯</t>
    </r>
  </si>
  <si>
    <t xml:space="preserve">O-Coo-CH2-CH2</t>
  </si>
  <si>
    <r>
      <rPr>
        <sz val="10"/>
        <rFont val="Arial"/>
        <family val="2"/>
        <charset val="1"/>
      </rPr>
      <t xml:space="preserve">-CH2-CH2-C=O in RCOO</t>
    </r>
    <r>
      <rPr>
        <sz val="10"/>
        <rFont val="DejaVu Sans"/>
        <family val="0"/>
        <charset val="1"/>
      </rPr>
      <t xml:space="preserve">¯</t>
    </r>
  </si>
  <si>
    <t xml:space="preserve">O-Coo-CH2-CH2(2)</t>
  </si>
  <si>
    <t xml:space="preserve">-CH2-CH2-C=O in RCOOH</t>
  </si>
  <si>
    <t xml:space="preserve">Oh-Coo-CH2-CH2</t>
  </si>
  <si>
    <t xml:space="preserve">-CH2-CH2-C-OH in RCOOH</t>
  </si>
  <si>
    <t xml:space="preserve">Oc-Coo-CH2-CH2</t>
  </si>
  <si>
    <t xml:space="preserve">Oc</t>
  </si>
  <si>
    <t xml:space="preserve">-CH2-CH2-C-O-R in RCOOR</t>
  </si>
  <si>
    <t xml:space="preserve">S-CH2-CH2-CH2</t>
  </si>
  <si>
    <t xml:space="preserve">-CH2-CH2-CH2-SH</t>
  </si>
  <si>
    <t xml:space="preserve">Sc-CH2-CH2-CH2</t>
  </si>
  <si>
    <t xml:space="preserve">Sc</t>
  </si>
  <si>
    <t xml:space="preserve">-CH2-CH2-CH2-S-R</t>
  </si>
  <si>
    <t xml:space="preserve">CH3-N-CH2-CH2</t>
  </si>
  <si>
    <t xml:space="preserve">Made near-zero because it isn’t currently known</t>
  </si>
  <si>
    <t xml:space="preserve">CH2-N-CH2-CH2</t>
  </si>
  <si>
    <t xml:space="preserve">N-CH2-CH2-CH2</t>
  </si>
  <si>
    <t xml:space="preserve">Not actual value, copied from NH3-CH2-CH2-CH2</t>
  </si>
  <si>
    <t xml:space="preserve">CH2-CH2-CH-CH</t>
  </si>
  <si>
    <t xml:space="preserve">-CH2-CH2-CH=CH-</t>
  </si>
  <si>
    <t xml:space="preserve">CH2-CH2-CH2-CH</t>
  </si>
  <si>
    <t xml:space="preserve">-CH2-CH2-CH2-CH=</t>
  </si>
  <si>
    <t xml:space="preserve">CH2-CH-CH-CH2</t>
  </si>
  <si>
    <t xml:space="preserve">-CH2-CH=CH=CH2-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</si>
</sst>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DejaVu 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ed056p576" TargetMode="External"/><Relationship Id="rId2" Type="http://schemas.openxmlformats.org/officeDocument/2006/relationships/hyperlink" Target="https://doi.org/10.1107/S056773947600155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2890625" defaultRowHeight="12.8" zeroHeight="false" outlineLevelRow="0" outlineLevelCol="0"/>
  <cols>
    <col collapsed="false" customWidth="false" hidden="false" outlineLevel="0" max="1" min="1" style="1" width="8.28"/>
    <col collapsed="false" customWidth="true" hidden="false" outlineLevel="0" max="2" min="2" style="1" width="8.67"/>
    <col collapsed="false" customWidth="true" hidden="false" outlineLevel="0" max="3" min="3" style="1" width="16.53"/>
    <col collapsed="false" customWidth="true" hidden="false" outlineLevel="0" max="4" min="4" style="1" width="17.64"/>
    <col collapsed="false" customWidth="false" hidden="false" outlineLevel="0" max="5" min="5" style="1" width="8.28"/>
    <col collapsed="false" customWidth="true" hidden="false" outlineLevel="0" max="6" min="6" style="1" width="12.96"/>
    <col collapsed="false" customWidth="false" hidden="false" outlineLevel="0" max="9" min="7" style="1" width="8.28"/>
    <col collapsed="false" customWidth="true" hidden="false" outlineLevel="0" max="11" min="10" style="1" width="11.94"/>
    <col collapsed="false" customWidth="true" hidden="false" outlineLevel="0" max="12" min="12" style="1" width="54.32"/>
    <col collapsed="false" customWidth="false" hidden="false" outlineLevel="0" max="1023" min="13" style="1" width="8.28"/>
    <col collapsed="false" customWidth="true" hidden="false" outlineLevel="0" max="1024" min="1024" style="1" width="11.5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3" t="s">
        <v>10</v>
      </c>
    </row>
    <row r="2" s="5" customFormat="true" ht="12.8" hidden="false" customHeight="false" outlineLevel="0" collapsed="false">
      <c r="A2" s="5" t="s">
        <v>11</v>
      </c>
      <c r="B2" s="5" t="s">
        <v>12</v>
      </c>
      <c r="C2" s="5" t="s">
        <v>13</v>
      </c>
      <c r="D2" s="5" t="n">
        <v>14.006855</v>
      </c>
      <c r="E2" s="5" t="n">
        <v>0</v>
      </c>
      <c r="F2" s="5" t="n">
        <v>0.3</v>
      </c>
      <c r="G2" s="5" t="s">
        <v>14</v>
      </c>
      <c r="H2" s="5" t="s">
        <v>15</v>
      </c>
      <c r="I2" s="5" t="s">
        <v>16</v>
      </c>
      <c r="K2" s="5" t="s">
        <v>17</v>
      </c>
      <c r="L2" s="6" t="s">
        <v>18</v>
      </c>
      <c r="AMJ2" s="1"/>
    </row>
    <row r="3" s="5" customFormat="true" ht="12.8" hidden="false" customHeight="false" outlineLevel="0" collapsed="false">
      <c r="A3" s="5" t="s">
        <v>19</v>
      </c>
      <c r="B3" s="5" t="s">
        <v>12</v>
      </c>
      <c r="C3" s="5" t="s">
        <v>20</v>
      </c>
      <c r="D3" s="5" t="n">
        <v>132.90545196</v>
      </c>
      <c r="E3" s="5" t="n">
        <v>0</v>
      </c>
      <c r="F3" s="5" t="n">
        <v>1.67</v>
      </c>
      <c r="K3" s="5" t="s">
        <v>21</v>
      </c>
      <c r="L3" s="6" t="s">
        <v>18</v>
      </c>
      <c r="AMJ3" s="1"/>
    </row>
    <row r="4" s="5" customFormat="true" ht="12.8" hidden="false" customHeight="false" outlineLevel="0" collapsed="false">
      <c r="A4" s="5" t="s">
        <v>22</v>
      </c>
      <c r="B4" s="5" t="s">
        <v>12</v>
      </c>
      <c r="C4" s="5" t="s">
        <v>23</v>
      </c>
      <c r="D4" s="5" t="n">
        <v>207.2</v>
      </c>
      <c r="E4" s="5" t="n">
        <v>0</v>
      </c>
      <c r="F4" s="5" t="n">
        <v>1.19</v>
      </c>
      <c r="K4" s="5" t="s">
        <v>24</v>
      </c>
      <c r="L4" s="1" t="s">
        <v>18</v>
      </c>
      <c r="AMJ4" s="1"/>
    </row>
    <row r="5" s="5" customFormat="true" ht="12.8" hidden="false" customHeight="false" outlineLevel="0" collapsed="false">
      <c r="A5" s="5" t="s">
        <v>25</v>
      </c>
      <c r="B5" s="5" t="s">
        <v>12</v>
      </c>
      <c r="C5" s="5" t="s">
        <v>26</v>
      </c>
      <c r="D5" s="5" t="n">
        <v>79.904</v>
      </c>
      <c r="E5" s="5" t="n">
        <v>0</v>
      </c>
      <c r="F5" s="5" t="n">
        <v>1.96</v>
      </c>
      <c r="K5" s="5" t="s">
        <v>27</v>
      </c>
      <c r="L5" s="5" t="s">
        <v>18</v>
      </c>
      <c r="AMJ5" s="1"/>
    </row>
    <row r="6" s="5" customFormat="true" ht="12.8" hidden="false" customHeight="false" outlineLevel="0" collapsed="false">
      <c r="A6" s="5" t="s">
        <v>28</v>
      </c>
      <c r="B6" s="5" t="s">
        <v>12</v>
      </c>
      <c r="C6" s="5" t="s">
        <v>29</v>
      </c>
      <c r="D6" s="5" t="n">
        <v>196.96657</v>
      </c>
      <c r="E6" s="5" t="n">
        <v>0</v>
      </c>
      <c r="K6" s="5" t="s">
        <v>30</v>
      </c>
      <c r="L6" s="1" t="s">
        <v>31</v>
      </c>
      <c r="AMJ6" s="1"/>
    </row>
    <row r="7" s="5" customFormat="true" ht="12.8" hidden="false" customHeight="false" outlineLevel="0" collapsed="false">
      <c r="A7" s="5" t="s">
        <v>32</v>
      </c>
      <c r="B7" s="5" t="s">
        <v>12</v>
      </c>
      <c r="C7" s="5" t="s">
        <v>33</v>
      </c>
      <c r="D7" s="5" t="n">
        <v>33.0729</v>
      </c>
      <c r="E7" s="5" t="n">
        <v>0</v>
      </c>
      <c r="K7" s="5" t="s">
        <v>34</v>
      </c>
      <c r="L7" s="1" t="s">
        <v>31</v>
      </c>
      <c r="AMJ7" s="1"/>
    </row>
    <row r="8" s="5" customFormat="true" ht="12.8" hidden="false" customHeight="false" outlineLevel="0" collapsed="false">
      <c r="A8" s="5" t="s">
        <v>35</v>
      </c>
      <c r="B8" s="5" t="s">
        <v>36</v>
      </c>
      <c r="C8" s="5" t="s">
        <v>37</v>
      </c>
      <c r="D8" s="5" t="n">
        <v>14.0266</v>
      </c>
      <c r="E8" s="5" t="n">
        <v>0</v>
      </c>
      <c r="F8" s="1"/>
      <c r="L8" s="1" t="s">
        <v>31</v>
      </c>
      <c r="AMJ8" s="1"/>
    </row>
    <row r="9" s="5" customFormat="true" ht="12.8" hidden="false" customHeight="false" outlineLevel="0" collapsed="false">
      <c r="A9" s="5" t="s">
        <v>38</v>
      </c>
      <c r="B9" s="5" t="s">
        <v>36</v>
      </c>
      <c r="C9" s="5" t="s">
        <v>39</v>
      </c>
      <c r="D9" s="5" t="n">
        <v>15.0345</v>
      </c>
      <c r="E9" s="5" t="n">
        <v>0</v>
      </c>
      <c r="F9" s="1"/>
      <c r="L9" s="1" t="s">
        <v>31</v>
      </c>
      <c r="AMJ9" s="1"/>
    </row>
    <row r="10" s="5" customFormat="true" ht="12.8" hidden="false" customHeight="false" outlineLevel="0" collapsed="false">
      <c r="A10" s="5" t="s">
        <v>40</v>
      </c>
      <c r="B10" s="5" t="s">
        <v>12</v>
      </c>
      <c r="C10" s="5" t="s">
        <v>41</v>
      </c>
      <c r="D10" s="5" t="n">
        <v>12.0106</v>
      </c>
      <c r="E10" s="5" t="n">
        <v>0</v>
      </c>
      <c r="F10" s="5" t="n">
        <v>1.62</v>
      </c>
      <c r="G10" s="7"/>
    </row>
    <row r="11" s="5" customFormat="true" ht="12.8" hidden="false" customHeight="false" outlineLevel="0" collapsed="false">
      <c r="A11" s="5" t="s">
        <v>42</v>
      </c>
      <c r="B11" s="5" t="s">
        <v>36</v>
      </c>
      <c r="C11" s="5" t="s">
        <v>43</v>
      </c>
      <c r="D11" s="5" t="n">
        <v>17.03078</v>
      </c>
      <c r="E11" s="5" t="n">
        <v>0</v>
      </c>
      <c r="F11" s="5" t="n">
        <v>1.37</v>
      </c>
      <c r="G11" s="0"/>
      <c r="M11" s="8" t="s">
        <v>44</v>
      </c>
      <c r="AMJ11" s="1"/>
    </row>
    <row r="12" s="5" customFormat="true" ht="12.8" hidden="false" customHeight="false" outlineLevel="0" collapsed="false">
      <c r="A12" s="5" t="s">
        <v>45</v>
      </c>
      <c r="B12" s="5" t="s">
        <v>36</v>
      </c>
      <c r="C12" s="5" t="s">
        <v>43</v>
      </c>
      <c r="D12" s="5" t="n">
        <v>18.038755</v>
      </c>
      <c r="E12" s="5" t="n">
        <v>0</v>
      </c>
      <c r="F12" s="5" t="n">
        <v>1.37</v>
      </c>
      <c r="G12" s="0"/>
      <c r="M12" s="7" t="s">
        <v>46</v>
      </c>
      <c r="AMJ12" s="1"/>
    </row>
    <row r="13" s="5" customFormat="true" ht="12.8" hidden="false" customHeight="false" outlineLevel="0" collapsed="false">
      <c r="A13" s="5" t="s">
        <v>47</v>
      </c>
      <c r="B13" s="5" t="s">
        <v>12</v>
      </c>
      <c r="C13" s="5" t="s">
        <v>48</v>
      </c>
      <c r="D13" s="5" t="n">
        <v>15.9994</v>
      </c>
      <c r="E13" s="5" t="n">
        <v>0</v>
      </c>
      <c r="F13" s="5" t="n">
        <v>1.26</v>
      </c>
      <c r="G13" s="0"/>
      <c r="AMJ13" s="1"/>
    </row>
    <row r="14" s="5" customFormat="true" ht="12.8" hidden="false" customHeight="false" outlineLevel="0" collapsed="false">
      <c r="A14" s="5" t="s">
        <v>49</v>
      </c>
      <c r="B14" s="5" t="s">
        <v>36</v>
      </c>
      <c r="C14" s="5" t="s">
        <v>50</v>
      </c>
      <c r="D14" s="5" t="n">
        <v>13.018575</v>
      </c>
      <c r="E14" s="5" t="n">
        <v>0</v>
      </c>
      <c r="G14" s="0"/>
      <c r="AMJ14" s="1"/>
    </row>
    <row r="15" s="5" customFormat="true" ht="12.8" hidden="false" customHeight="false" outlineLevel="0" collapsed="false">
      <c r="A15" s="5" t="s">
        <v>51</v>
      </c>
      <c r="B15" s="5" t="s">
        <v>12</v>
      </c>
      <c r="C15" s="5" t="s">
        <v>41</v>
      </c>
      <c r="D15" s="5" t="n">
        <v>12.0106</v>
      </c>
      <c r="E15" s="5" t="n">
        <v>0</v>
      </c>
      <c r="F15" s="5" t="n">
        <v>0.3</v>
      </c>
      <c r="G15" s="0"/>
      <c r="M15" s="7" t="s">
        <v>52</v>
      </c>
      <c r="AMJ15" s="1"/>
    </row>
    <row r="16" s="5" customFormat="true" ht="12.8" hidden="false" customHeight="false" outlineLevel="0" collapsed="false">
      <c r="A16" s="5" t="s">
        <v>53</v>
      </c>
      <c r="B16" s="5" t="s">
        <v>12</v>
      </c>
      <c r="C16" s="5" t="s">
        <v>54</v>
      </c>
      <c r="D16" s="5" t="n">
        <v>1.007975</v>
      </c>
      <c r="E16" s="5" t="n">
        <v>0</v>
      </c>
      <c r="F16" s="5" t="n">
        <v>-0.04</v>
      </c>
      <c r="G16" s="7"/>
      <c r="K16" s="0"/>
      <c r="AMJ16" s="1"/>
    </row>
  </sheetData>
  <hyperlinks>
    <hyperlink ref="M12" r:id="rId1" display="https://pubs.acs.org/doi/pdf/10.1021/ed056p576 for NH4+ and CH3COO¯"/>
    <hyperlink ref="M15" r:id="rId2" display="https://doi.org/10.1107/S0567739476001551 for ionic radiu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2890625" defaultRowHeight="12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9.72"/>
    <col collapsed="false" customWidth="true" hidden="false" outlineLevel="0" max="3" min="3" style="1" width="7.49"/>
    <col collapsed="false" customWidth="true" hidden="false" outlineLevel="0" max="4" min="4" style="1" width="6.48"/>
    <col collapsed="false" customWidth="true" hidden="false" outlineLevel="0" max="5" min="5" style="1" width="13.63"/>
    <col collapsed="false" customWidth="true" hidden="false" outlineLevel="0" max="6" min="6" style="1" width="9.03"/>
    <col collapsed="false" customWidth="true" hidden="false" outlineLevel="0" max="7" min="7" style="1" width="7.92"/>
    <col collapsed="false" customWidth="true" hidden="false" outlineLevel="0" max="8" min="8" style="1" width="11.11"/>
    <col collapsed="false" customWidth="true" hidden="false" outlineLevel="0" max="9" min="9" style="1" width="9.86"/>
    <col collapsed="false" customWidth="true" hidden="false" outlineLevel="0" max="10" min="10" style="1" width="9.32"/>
    <col collapsed="false" customWidth="true" hidden="false" outlineLevel="0" max="11" min="11" style="1" width="26.95"/>
    <col collapsed="false" customWidth="true" hidden="false" outlineLevel="0" max="12" min="12" style="1" width="15.68"/>
    <col collapsed="false" customWidth="true" hidden="false" outlineLevel="0" max="13" min="13" style="1" width="14.28"/>
    <col collapsed="false" customWidth="false" hidden="false" outlineLevel="0" max="1024" min="14" style="1" width="8.2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M1" s="2" t="s">
        <v>64</v>
      </c>
      <c r="AMF1" s="4"/>
      <c r="AMG1" s="4"/>
      <c r="AMH1" s="4"/>
      <c r="AMI1" s="4"/>
      <c r="AMJ1" s="4"/>
    </row>
    <row r="2" s="5" customFormat="true" ht="12.8" hidden="false" customHeight="false" outlineLevel="0" collapsed="false">
      <c r="A2" s="5" t="s">
        <v>65</v>
      </c>
      <c r="B2" s="5" t="s">
        <v>65</v>
      </c>
      <c r="C2" s="5" t="s">
        <v>7</v>
      </c>
      <c r="D2" s="5" t="s">
        <v>8</v>
      </c>
      <c r="E2" s="5" t="n">
        <v>2</v>
      </c>
      <c r="F2" s="5" t="s">
        <v>66</v>
      </c>
      <c r="G2" s="5" t="s">
        <v>67</v>
      </c>
      <c r="H2" s="5" t="s">
        <v>68</v>
      </c>
      <c r="I2" s="5" t="s">
        <v>69</v>
      </c>
      <c r="J2" s="5" t="n">
        <v>1</v>
      </c>
      <c r="AMF2" s="1"/>
      <c r="AMG2" s="1"/>
      <c r="AMH2" s="1"/>
      <c r="AMI2" s="1"/>
      <c r="AMJ2" s="1"/>
    </row>
    <row r="3" s="6" customFormat="true" ht="12.8" hidden="false" customHeight="false" outlineLevel="0" collapsed="false">
      <c r="A3" s="5" t="s">
        <v>11</v>
      </c>
      <c r="B3" s="5" t="s">
        <v>65</v>
      </c>
      <c r="C3" s="6" t="n">
        <v>3.2</v>
      </c>
      <c r="D3" s="6" t="n">
        <f aca="false">M3/96.485</f>
        <v>0.00737192309685443</v>
      </c>
      <c r="K3" s="5" t="s">
        <v>70</v>
      </c>
      <c r="L3" s="1" t="s">
        <v>18</v>
      </c>
      <c r="M3" s="5" t="n">
        <v>0.71128</v>
      </c>
      <c r="AMF3" s="1"/>
      <c r="AMG3" s="1"/>
      <c r="AMH3" s="1"/>
      <c r="AMI3" s="1"/>
      <c r="AMJ3" s="1"/>
    </row>
    <row r="4" s="6" customFormat="true" ht="12.8" hidden="false" customHeight="false" outlineLevel="0" collapsed="false">
      <c r="A4" s="5" t="s">
        <v>19</v>
      </c>
      <c r="B4" s="5" t="s">
        <v>65</v>
      </c>
      <c r="C4" s="5" t="n">
        <v>3.74177461619</v>
      </c>
      <c r="D4" s="5" t="n">
        <f aca="false">M4/96.485</f>
        <v>0.0082392081670726</v>
      </c>
      <c r="E4" s="5"/>
      <c r="F4" s="5"/>
      <c r="G4" s="5"/>
      <c r="H4" s="5"/>
      <c r="I4" s="5"/>
      <c r="J4" s="5"/>
      <c r="K4" s="5" t="s">
        <v>71</v>
      </c>
      <c r="L4" s="1" t="s">
        <v>72</v>
      </c>
      <c r="M4" s="5" t="n">
        <v>0.79496</v>
      </c>
      <c r="AMF4" s="1"/>
      <c r="AMG4" s="1"/>
      <c r="AMH4" s="1"/>
      <c r="AMI4" s="1"/>
      <c r="AMJ4" s="1"/>
    </row>
    <row r="5" s="6" customFormat="true" ht="12.8" hidden="false" customHeight="false" outlineLevel="0" collapsed="false">
      <c r="A5" s="5" t="s">
        <v>22</v>
      </c>
      <c r="B5" s="5" t="s">
        <v>65</v>
      </c>
      <c r="C5" s="5" t="n">
        <v>3.17605393017</v>
      </c>
      <c r="D5" s="5" t="n">
        <f aca="false">M5/96.485</f>
        <v>0.127057262786962</v>
      </c>
      <c r="E5" s="5"/>
      <c r="F5" s="5"/>
      <c r="G5" s="5"/>
      <c r="H5" s="5"/>
      <c r="I5" s="5"/>
      <c r="J5" s="5"/>
      <c r="K5" s="5" t="s">
        <v>73</v>
      </c>
      <c r="L5" s="1" t="s">
        <v>72</v>
      </c>
      <c r="M5" s="5" t="n">
        <v>12.25912</v>
      </c>
      <c r="AMF5" s="1"/>
      <c r="AMG5" s="1"/>
      <c r="AMH5" s="1"/>
      <c r="AMI5" s="1"/>
      <c r="AMJ5" s="1"/>
    </row>
    <row r="6" s="6" customFormat="true" ht="12.8" hidden="false" customHeight="false" outlineLevel="0" collapsed="false">
      <c r="A6" s="5" t="s">
        <v>25</v>
      </c>
      <c r="B6" s="5" t="s">
        <v>65</v>
      </c>
      <c r="C6" s="5" t="n">
        <v>4.04468018036</v>
      </c>
      <c r="D6" s="5" t="n">
        <f aca="false">M6/96.485</f>
        <v>0.00650463802663627</v>
      </c>
      <c r="E6" s="5"/>
      <c r="F6" s="5"/>
      <c r="G6" s="5"/>
      <c r="H6" s="5"/>
      <c r="I6" s="5"/>
      <c r="J6" s="5"/>
      <c r="K6" s="5" t="s">
        <v>74</v>
      </c>
      <c r="L6" s="1" t="s">
        <v>72</v>
      </c>
      <c r="M6" s="5" t="n">
        <v>0.6276</v>
      </c>
      <c r="AMF6" s="1"/>
      <c r="AMG6" s="1"/>
      <c r="AMH6" s="1"/>
      <c r="AMI6" s="1"/>
      <c r="AMJ6" s="1"/>
    </row>
    <row r="7" s="6" customFormat="true" ht="12.8" hidden="false" customHeight="false" outlineLevel="0" collapsed="false">
      <c r="A7" s="5" t="s">
        <v>28</v>
      </c>
      <c r="B7" s="5" t="s">
        <v>65</v>
      </c>
      <c r="C7" s="5" t="n">
        <v>1</v>
      </c>
      <c r="D7" s="5" t="n">
        <f aca="false">M7/96.485</f>
        <v>2.32667899984454</v>
      </c>
      <c r="E7" s="5"/>
      <c r="F7" s="5"/>
      <c r="G7" s="5"/>
      <c r="H7" s="5"/>
      <c r="I7" s="5"/>
      <c r="J7" s="5"/>
      <c r="K7" s="5"/>
      <c r="L7" s="1" t="s">
        <v>31</v>
      </c>
      <c r="M7" s="5" t="n">
        <v>224.4896233</v>
      </c>
      <c r="AMF7" s="1"/>
      <c r="AMG7" s="1"/>
      <c r="AMH7" s="1"/>
      <c r="AMI7" s="1"/>
      <c r="AMJ7" s="1"/>
    </row>
    <row r="8" s="6" customFormat="true" ht="12.8" hidden="false" customHeight="false" outlineLevel="0" collapsed="false">
      <c r="A8" s="5" t="s">
        <v>32</v>
      </c>
      <c r="B8" s="5" t="s">
        <v>65</v>
      </c>
      <c r="C8" s="5" t="n">
        <v>4.45</v>
      </c>
      <c r="D8" s="6" t="n">
        <f aca="false">M8/96.485</f>
        <v>0.0108579986526403</v>
      </c>
      <c r="K8" s="5"/>
      <c r="L8" s="1" t="s">
        <v>31</v>
      </c>
      <c r="M8" s="5" t="n">
        <v>1.047634</v>
      </c>
      <c r="AMF8" s="1"/>
      <c r="AMG8" s="1"/>
      <c r="AMH8" s="1"/>
      <c r="AMI8" s="1"/>
      <c r="AMJ8" s="1"/>
    </row>
    <row r="9" s="6" customFormat="true" ht="12.8" hidden="false" customHeight="false" outlineLevel="0" collapsed="false">
      <c r="A9" s="5" t="s">
        <v>35</v>
      </c>
      <c r="B9" s="5" t="s">
        <v>65</v>
      </c>
      <c r="C9" s="5" t="n">
        <v>3.96</v>
      </c>
      <c r="D9" s="6" t="n">
        <f aca="false">M9/96.485</f>
        <v>0.00482599989635695</v>
      </c>
      <c r="K9" s="5"/>
      <c r="L9" s="1" t="s">
        <v>31</v>
      </c>
      <c r="M9" s="5" t="n">
        <v>0.4656366</v>
      </c>
      <c r="AMF9" s="1"/>
      <c r="AMG9" s="1"/>
      <c r="AMH9" s="1"/>
      <c r="AMI9" s="1"/>
      <c r="AMJ9" s="1"/>
    </row>
    <row r="10" s="6" customFormat="true" ht="12.8" hidden="false" customHeight="false" outlineLevel="0" collapsed="false">
      <c r="A10" s="5" t="s">
        <v>38</v>
      </c>
      <c r="B10" s="5" t="s">
        <v>65</v>
      </c>
      <c r="C10" s="5" t="n">
        <v>3.76</v>
      </c>
      <c r="D10" s="6" t="n">
        <f aca="false">M10/96.485</f>
        <v>0.00930700108825206</v>
      </c>
      <c r="K10" s="5"/>
      <c r="L10" s="1" t="s">
        <v>31</v>
      </c>
      <c r="M10" s="5" t="n">
        <v>0.897986</v>
      </c>
      <c r="AMF10" s="1"/>
      <c r="AMG10" s="1"/>
      <c r="AMH10" s="1"/>
      <c r="AMI10" s="1"/>
      <c r="AMJ10" s="1"/>
    </row>
    <row r="11" s="6" customFormat="true" ht="12.8" hidden="false" customHeight="false" outlineLevel="0" collapsed="false">
      <c r="A11" s="5" t="s">
        <v>49</v>
      </c>
      <c r="B11" s="6" t="s">
        <v>65</v>
      </c>
      <c r="C11" s="0" t="n">
        <v>3.8</v>
      </c>
      <c r="D11" s="6" t="n">
        <f aca="false">M11/96.485</f>
        <v>0.00498688915375447</v>
      </c>
      <c r="F11" s="5"/>
      <c r="G11" s="9"/>
      <c r="K11" s="6" t="s">
        <v>75</v>
      </c>
      <c r="L11" s="6" t="s">
        <v>18</v>
      </c>
      <c r="M11" s="5" t="n">
        <v>0.48116</v>
      </c>
      <c r="AMI11" s="1"/>
      <c r="AMJ11" s="1"/>
    </row>
    <row r="12" s="6" customFormat="true" ht="12.8" hidden="false" customHeight="false" outlineLevel="0" collapsed="false">
      <c r="A12" s="5" t="s">
        <v>42</v>
      </c>
      <c r="B12" s="6" t="s">
        <v>65</v>
      </c>
      <c r="C12" s="6" t="n">
        <v>3.25</v>
      </c>
      <c r="D12" s="6" t="n">
        <f aca="false">M12/96.485</f>
        <v>0.00737192309685443</v>
      </c>
      <c r="F12" s="1"/>
      <c r="G12" s="9"/>
      <c r="K12" s="5" t="s">
        <v>76</v>
      </c>
      <c r="L12" s="6" t="s">
        <v>18</v>
      </c>
      <c r="M12" s="1" t="n">
        <v>0.71128</v>
      </c>
      <c r="AMI12" s="1"/>
      <c r="AMJ12" s="1"/>
    </row>
    <row r="13" s="6" customFormat="true" ht="12.8" hidden="false" customHeight="false" outlineLevel="0" collapsed="false">
      <c r="A13" s="5" t="s">
        <v>45</v>
      </c>
      <c r="B13" s="6" t="s">
        <v>65</v>
      </c>
      <c r="C13" s="6" t="n">
        <v>3.25</v>
      </c>
      <c r="D13" s="6" t="n">
        <f aca="false">M13/96.485</f>
        <v>0.00737192309685443</v>
      </c>
      <c r="F13" s="1"/>
      <c r="G13" s="9"/>
      <c r="K13" s="5" t="s">
        <v>77</v>
      </c>
      <c r="L13" s="6" t="s">
        <v>18</v>
      </c>
      <c r="M13" s="1" t="n">
        <v>0.71128</v>
      </c>
      <c r="AMI13" s="1"/>
      <c r="AMJ13" s="1"/>
    </row>
    <row r="14" s="6" customFormat="true" ht="12.8" hidden="false" customHeight="false" outlineLevel="0" collapsed="false">
      <c r="A14" s="5" t="s">
        <v>40</v>
      </c>
      <c r="B14" s="6" t="s">
        <v>65</v>
      </c>
      <c r="C14" s="6" t="n">
        <v>3.75</v>
      </c>
      <c r="D14" s="6" t="n">
        <f aca="false">M14/96.485</f>
        <v>0.00455324661864539</v>
      </c>
      <c r="F14" s="1"/>
      <c r="G14" s="9"/>
      <c r="K14" s="5" t="s">
        <v>78</v>
      </c>
      <c r="L14" s="6" t="s">
        <v>18</v>
      </c>
      <c r="M14" s="1" t="n">
        <v>0.43932</v>
      </c>
      <c r="AMI14" s="1"/>
      <c r="AMJ14" s="1"/>
    </row>
    <row r="15" s="6" customFormat="true" ht="12.8" hidden="false" customHeight="false" outlineLevel="0" collapsed="false">
      <c r="A15" s="5" t="s">
        <v>47</v>
      </c>
      <c r="B15" s="6" t="s">
        <v>65</v>
      </c>
      <c r="C15" s="6" t="n">
        <v>2.96</v>
      </c>
      <c r="D15" s="6" t="n">
        <f aca="false">M15/96.485</f>
        <v>0.00910649323729077</v>
      </c>
      <c r="F15" s="1"/>
      <c r="G15" s="9"/>
      <c r="K15" s="5" t="s">
        <v>79</v>
      </c>
      <c r="L15" s="6" t="s">
        <v>18</v>
      </c>
      <c r="M15" s="1" t="n">
        <v>0.87864</v>
      </c>
      <c r="AMI15" s="1"/>
      <c r="AMJ15" s="1"/>
    </row>
    <row r="16" s="6" customFormat="true" ht="12.8" hidden="false" customHeight="false" outlineLevel="0" collapsed="false">
      <c r="A16" s="5" t="s">
        <v>51</v>
      </c>
      <c r="B16" s="6" t="s">
        <v>65</v>
      </c>
      <c r="C16" s="6" t="n">
        <v>3.65</v>
      </c>
      <c r="D16" s="6" t="n">
        <f aca="false">M16/96.485</f>
        <v>0.00650463802663627</v>
      </c>
      <c r="F16" s="1"/>
      <c r="G16" s="9"/>
      <c r="K16" s="5" t="s">
        <v>80</v>
      </c>
      <c r="L16" s="6" t="s">
        <v>18</v>
      </c>
      <c r="M16" s="1" t="n">
        <v>0.6276</v>
      </c>
      <c r="AMI16" s="1"/>
      <c r="AMJ16" s="1"/>
    </row>
    <row r="17" s="6" customFormat="true" ht="12.8" hidden="false" customHeight="false" outlineLevel="0" collapsed="false">
      <c r="A17" s="5" t="s">
        <v>81</v>
      </c>
      <c r="B17" s="6" t="s">
        <v>65</v>
      </c>
      <c r="C17" s="0" t="n">
        <v>4.25</v>
      </c>
      <c r="D17" s="6" t="n">
        <f aca="false">M17/96.485</f>
        <v>0.0216821267554542</v>
      </c>
      <c r="F17" s="1"/>
      <c r="G17" s="9"/>
      <c r="K17" s="5" t="s">
        <v>82</v>
      </c>
      <c r="L17" s="6" t="s">
        <v>18</v>
      </c>
      <c r="M17" s="1" t="n">
        <v>2.092</v>
      </c>
      <c r="AMI17" s="1"/>
      <c r="AMJ17" s="1"/>
    </row>
    <row r="18" s="6" customFormat="true" ht="12.8" hidden="false" customHeight="false" outlineLevel="0" collapsed="false">
      <c r="A18" s="5" t="s">
        <v>83</v>
      </c>
      <c r="B18" s="6" t="s">
        <v>65</v>
      </c>
      <c r="C18" s="0" t="n">
        <v>3.3</v>
      </c>
      <c r="D18" s="6" t="n">
        <f aca="false">M18/96.485</f>
        <v>0.00286204073171996</v>
      </c>
      <c r="F18" s="1"/>
      <c r="G18" s="9"/>
      <c r="K18" s="10" t="s">
        <v>84</v>
      </c>
      <c r="L18" s="6" t="s">
        <v>18</v>
      </c>
      <c r="M18" s="1" t="n">
        <v>0.276144</v>
      </c>
      <c r="AMI18" s="1"/>
      <c r="AMJ18" s="1"/>
    </row>
    <row r="19" s="6" customFormat="true" ht="12.8" hidden="false" customHeight="false" outlineLevel="0" collapsed="false">
      <c r="A19" s="5" t="s">
        <v>85</v>
      </c>
      <c r="B19" s="6" t="s">
        <v>65</v>
      </c>
      <c r="C19" s="0" t="n">
        <v>3</v>
      </c>
      <c r="D19" s="6" t="n">
        <f aca="false">M19/96.485</f>
        <v>0.00737192309685443</v>
      </c>
      <c r="F19" s="1"/>
      <c r="G19" s="9"/>
      <c r="K19" s="5" t="s">
        <v>86</v>
      </c>
      <c r="L19" s="6" t="s">
        <v>18</v>
      </c>
      <c r="M19" s="1" t="n">
        <v>0.71128</v>
      </c>
      <c r="AMI19" s="1"/>
      <c r="AMJ19" s="1"/>
    </row>
    <row r="20" s="5" customFormat="true" ht="12.8" hidden="false" customHeight="false" outlineLevel="0" collapsed="false">
      <c r="A20" s="5" t="s">
        <v>87</v>
      </c>
      <c r="B20" s="5" t="s">
        <v>65</v>
      </c>
      <c r="C20" s="11" t="n">
        <v>4.04468018036</v>
      </c>
      <c r="D20" s="6" t="n">
        <f aca="false">M20/96.485</f>
        <v>0.00650463802663627</v>
      </c>
      <c r="G20" s="9"/>
      <c r="K20" s="5" t="s">
        <v>88</v>
      </c>
      <c r="L20" s="5" t="s">
        <v>89</v>
      </c>
      <c r="M20" s="5" t="n">
        <v>0.6276</v>
      </c>
      <c r="AMI20" s="1"/>
      <c r="AMJ20" s="1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M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M22" s="5"/>
    </row>
    <row r="24" customFormat="false" ht="12.8" hidden="false" customHeight="false" outlineLevel="0" collapsed="false">
      <c r="A24" s="5"/>
      <c r="B24" s="5"/>
      <c r="C24" s="5"/>
      <c r="D24" s="6"/>
      <c r="E24" s="6"/>
      <c r="F24" s="6"/>
      <c r="G24" s="6"/>
      <c r="H24" s="6"/>
      <c r="I24" s="6"/>
      <c r="J24" s="6"/>
      <c r="K24" s="5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M2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2890625" defaultRowHeight="12.8" zeroHeight="false" outlineLevelRow="0" outlineLevelCol="0"/>
  <cols>
    <col collapsed="false" customWidth="true" hidden="false" outlineLevel="0" max="1" min="1" style="1" width="11.11"/>
    <col collapsed="false" customWidth="false" hidden="false" outlineLevel="0" max="2" min="2" style="1" width="8.28"/>
    <col collapsed="false" customWidth="true" hidden="false" outlineLevel="0" max="4" min="3" style="1" width="6.48"/>
    <col collapsed="false" customWidth="true" hidden="false" outlineLevel="0" max="5" min="5" style="1" width="12.5"/>
    <col collapsed="false" customWidth="false" hidden="false" outlineLevel="0" max="7" min="6" style="1" width="8.28"/>
    <col collapsed="false" customWidth="true" hidden="false" outlineLevel="0" max="8" min="8" style="1" width="11.81"/>
    <col collapsed="false" customWidth="true" hidden="false" outlineLevel="0" max="9" min="9" style="1" width="54.74"/>
    <col collapsed="false" customWidth="true" hidden="false" outlineLevel="0" max="10" min="10" style="1" width="10.38"/>
    <col collapsed="false" customWidth="true" hidden="false" outlineLevel="0" max="11" min="11" style="1" width="6.48"/>
    <col collapsed="false" customWidth="false" hidden="false" outlineLevel="0" max="1021" min="12" style="1" width="8.28"/>
    <col collapsed="false" customWidth="true" hidden="false" outlineLevel="0" max="1024" min="1022" style="1" width="11.52"/>
  </cols>
  <sheetData>
    <row r="1" s="2" customFormat="true" ht="14.95" hidden="false" customHeight="true" outlineLevel="0" collapsed="false">
      <c r="A1" s="2" t="s">
        <v>0</v>
      </c>
      <c r="B1" s="2" t="s">
        <v>1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62</v>
      </c>
      <c r="I1" s="2" t="s">
        <v>90</v>
      </c>
      <c r="J1" s="2" t="s">
        <v>91</v>
      </c>
      <c r="K1" s="2" t="s">
        <v>92</v>
      </c>
      <c r="AMI1" s="4"/>
      <c r="AMJ1" s="4"/>
    </row>
    <row r="2" s="5" customFormat="true" ht="14.95" hidden="false" customHeight="true" outlineLevel="0" collapsed="false">
      <c r="A2" s="5" t="s">
        <v>93</v>
      </c>
      <c r="B2" s="5" t="s">
        <v>93</v>
      </c>
      <c r="C2" s="5" t="s">
        <v>21</v>
      </c>
      <c r="D2" s="5" t="s">
        <v>7</v>
      </c>
      <c r="E2" s="5" t="n">
        <v>2</v>
      </c>
      <c r="F2" s="5" t="s">
        <v>94</v>
      </c>
      <c r="G2" s="5" t="s">
        <v>95</v>
      </c>
      <c r="H2" s="5" t="n">
        <v>0</v>
      </c>
      <c r="J2" s="5" t="s">
        <v>21</v>
      </c>
      <c r="AMH2" s="1"/>
      <c r="AMI2" s="1"/>
      <c r="AMJ2" s="1"/>
    </row>
    <row r="3" s="6" customFormat="true" ht="12.8" hidden="false" customHeight="false" outlineLevel="0" collapsed="false">
      <c r="A3" s="5" t="s">
        <v>96</v>
      </c>
      <c r="B3" s="5" t="s">
        <v>93</v>
      </c>
      <c r="C3" s="6" t="n">
        <f aca="false">J3/96.485/100</f>
        <v>25.5</v>
      </c>
      <c r="D3" s="5" t="n">
        <v>1.82</v>
      </c>
      <c r="E3" s="1"/>
      <c r="F3" s="1"/>
      <c r="I3" s="5" t="s">
        <v>31</v>
      </c>
      <c r="J3" s="6" t="n">
        <v>246036.75</v>
      </c>
      <c r="K3" s="5" t="n">
        <v>0</v>
      </c>
      <c r="AMG3" s="1"/>
      <c r="AMH3" s="1"/>
      <c r="AMI3" s="1"/>
      <c r="AMJ3" s="1"/>
    </row>
    <row r="4" s="6" customFormat="true" ht="12.8" hidden="false" customHeight="false" outlineLevel="0" collapsed="false">
      <c r="A4" s="5" t="s">
        <v>97</v>
      </c>
      <c r="B4" s="5" t="s">
        <v>93</v>
      </c>
      <c r="C4" s="6" t="n">
        <f aca="false">J4/96.485/100</f>
        <v>25.5</v>
      </c>
      <c r="D4" s="5" t="n">
        <v>1.53</v>
      </c>
      <c r="E4" s="1"/>
      <c r="F4" s="1"/>
      <c r="I4" s="5" t="s">
        <v>31</v>
      </c>
      <c r="J4" s="6" t="n">
        <v>246036.75</v>
      </c>
      <c r="K4" s="5" t="n">
        <v>0</v>
      </c>
      <c r="AMG4" s="1"/>
      <c r="AMH4" s="1"/>
      <c r="AMI4" s="1"/>
      <c r="AMJ4" s="1"/>
    </row>
    <row r="5" s="6" customFormat="true" ht="12.8" hidden="false" customHeight="false" outlineLevel="0" collapsed="false">
      <c r="A5" s="5" t="s">
        <v>98</v>
      </c>
      <c r="B5" s="5" t="s">
        <v>93</v>
      </c>
      <c r="C5" s="6" t="n">
        <f aca="false">J5/96.485/100</f>
        <v>27.4929367259159</v>
      </c>
      <c r="D5" s="5" t="n">
        <v>1.522</v>
      </c>
      <c r="E5" s="1"/>
      <c r="F5" s="1"/>
      <c r="I5" s="5" t="s">
        <v>99</v>
      </c>
      <c r="J5" s="6" t="n">
        <v>265265.6</v>
      </c>
      <c r="K5" s="5" t="n">
        <v>0</v>
      </c>
      <c r="AMG5" s="1"/>
      <c r="AMH5" s="1"/>
      <c r="AMI5" s="1"/>
      <c r="AMJ5" s="1"/>
    </row>
    <row r="6" s="6" customFormat="true" ht="12.8" hidden="false" customHeight="false" outlineLevel="0" collapsed="false">
      <c r="A6" s="5" t="s">
        <v>100</v>
      </c>
      <c r="B6" s="5" t="s">
        <v>93</v>
      </c>
      <c r="C6" s="6" t="n">
        <f aca="false">J6/96.485/100</f>
        <v>47.6139503549775</v>
      </c>
      <c r="D6" s="5" t="n">
        <v>1.34</v>
      </c>
      <c r="E6" s="1"/>
      <c r="F6" s="1"/>
      <c r="I6" s="5"/>
      <c r="J6" s="6" t="n">
        <v>459403.2</v>
      </c>
      <c r="K6" s="5"/>
      <c r="AMG6" s="1"/>
      <c r="AMH6" s="1"/>
      <c r="AMI6" s="1"/>
      <c r="AMJ6" s="1"/>
    </row>
    <row r="7" s="6" customFormat="true" ht="12.8" hidden="false" customHeight="false" outlineLevel="0" collapsed="false">
      <c r="A7" s="5" t="s">
        <v>101</v>
      </c>
      <c r="B7" s="5" t="s">
        <v>93</v>
      </c>
      <c r="C7" s="6" t="n">
        <f aca="false">J7/96.485/100</f>
        <v>56.8939006063119</v>
      </c>
      <c r="D7" s="5" t="n">
        <v>1.25</v>
      </c>
      <c r="E7" s="1"/>
      <c r="F7" s="1"/>
      <c r="I7" s="5" t="s">
        <v>102</v>
      </c>
      <c r="J7" s="6" t="n">
        <v>548940.8</v>
      </c>
      <c r="K7" s="5" t="n">
        <v>0</v>
      </c>
      <c r="AMG7" s="1"/>
      <c r="AMH7" s="1"/>
      <c r="AMI7" s="1"/>
      <c r="AMJ7" s="1"/>
    </row>
    <row r="8" s="6" customFormat="true" ht="12.8" hidden="false" customHeight="false" outlineLevel="0" collapsed="false">
      <c r="A8" s="5" t="s">
        <v>103</v>
      </c>
      <c r="B8" s="5" t="s">
        <v>93</v>
      </c>
      <c r="C8" s="6" t="n">
        <f aca="false">J8/96.485/100</f>
        <v>31.8293620770068</v>
      </c>
      <c r="D8" s="5" t="n">
        <v>1.471</v>
      </c>
      <c r="E8" s="1"/>
      <c r="F8" s="1"/>
      <c r="I8" s="5"/>
      <c r="J8" s="6" t="n">
        <v>307105.6</v>
      </c>
      <c r="K8" s="5"/>
      <c r="AMG8" s="1"/>
      <c r="AMH8" s="1"/>
      <c r="AMI8" s="1"/>
      <c r="AMJ8" s="1"/>
    </row>
    <row r="9" s="6" customFormat="true" ht="12.8" hidden="false" customHeight="false" outlineLevel="0" collapsed="false">
      <c r="A9" s="5" t="s">
        <v>104</v>
      </c>
      <c r="B9" s="5" t="s">
        <v>93</v>
      </c>
      <c r="C9" s="6" t="n">
        <f aca="false">J9/96.485/100</f>
        <v>31.8293620770068</v>
      </c>
      <c r="D9" s="5" t="n">
        <v>1.471</v>
      </c>
      <c r="E9" s="1"/>
      <c r="F9" s="1"/>
      <c r="I9" s="5"/>
      <c r="J9" s="6" t="n">
        <v>307105.6</v>
      </c>
      <c r="K9" s="5"/>
      <c r="AMG9" s="1"/>
      <c r="AMH9" s="1"/>
      <c r="AMI9" s="1"/>
      <c r="AMJ9" s="1"/>
    </row>
    <row r="10" s="6" customFormat="true" ht="12.8" hidden="false" customHeight="false" outlineLevel="0" collapsed="false">
      <c r="A10" s="5" t="s">
        <v>105</v>
      </c>
      <c r="B10" s="5" t="s">
        <v>93</v>
      </c>
      <c r="C10" s="6" t="n">
        <f aca="false">J10/96.485/100</f>
        <v>27.4929367259159</v>
      </c>
      <c r="D10" s="5" t="n">
        <v>1.51</v>
      </c>
      <c r="E10" s="1"/>
      <c r="F10" s="1"/>
      <c r="I10" s="5"/>
      <c r="J10" s="6" t="n">
        <v>265265.6</v>
      </c>
      <c r="K10" s="5"/>
      <c r="AMG10" s="1"/>
      <c r="AMH10" s="1"/>
      <c r="AMI10" s="1"/>
      <c r="AMJ10" s="1"/>
    </row>
    <row r="11" s="6" customFormat="true" ht="12.8" hidden="false" customHeight="false" outlineLevel="0" collapsed="false">
      <c r="A11" s="5" t="s">
        <v>106</v>
      </c>
      <c r="B11" s="5" t="s">
        <v>93</v>
      </c>
      <c r="C11" s="6" t="n">
        <f aca="false">J11/96.485/100</f>
        <v>31.8293620770068</v>
      </c>
      <c r="D11" s="5" t="n">
        <v>1.471</v>
      </c>
      <c r="E11" s="1"/>
      <c r="F11" s="1"/>
      <c r="I11" s="5"/>
      <c r="J11" s="6" t="n">
        <v>307105.6</v>
      </c>
      <c r="K11" s="5"/>
      <c r="AMG11" s="1"/>
      <c r="AMH11" s="1"/>
      <c r="AMI11" s="1"/>
      <c r="AMJ11" s="1"/>
    </row>
    <row r="12" s="6" customFormat="true" ht="12.8" hidden="false" customHeight="false" outlineLevel="0" collapsed="false">
      <c r="A12" s="5" t="s">
        <v>107</v>
      </c>
      <c r="B12" s="5" t="s">
        <v>93</v>
      </c>
      <c r="C12" s="6" t="n">
        <f aca="false">J12/96.485/100</f>
        <v>21.6821267554542</v>
      </c>
      <c r="D12" s="6" t="n">
        <v>1.74</v>
      </c>
      <c r="E12" s="1"/>
      <c r="F12" s="1"/>
      <c r="I12" s="5"/>
      <c r="J12" s="6" t="n">
        <v>209200</v>
      </c>
      <c r="K12" s="5"/>
      <c r="AMG12" s="1"/>
      <c r="AMH12" s="1"/>
      <c r="AMI12" s="1"/>
      <c r="AMJ12" s="1"/>
    </row>
    <row r="13" s="6" customFormat="true" ht="12.8" hidden="false" customHeight="false" outlineLevel="0" collapsed="false">
      <c r="A13" s="5" t="s">
        <v>108</v>
      </c>
      <c r="B13" s="5" t="s">
        <v>93</v>
      </c>
      <c r="C13" s="6" t="n">
        <f aca="false">J13/96.485/100</f>
        <v>56.373529564181</v>
      </c>
      <c r="D13" s="6" t="n">
        <v>1.157</v>
      </c>
      <c r="E13" s="1"/>
      <c r="F13" s="1"/>
      <c r="I13" s="5" t="s">
        <v>109</v>
      </c>
      <c r="J13" s="6" t="n">
        <v>543920</v>
      </c>
      <c r="K13" s="5"/>
      <c r="AMG13" s="1"/>
      <c r="AMH13" s="1"/>
      <c r="AMI13" s="1"/>
      <c r="AMJ13" s="1"/>
    </row>
    <row r="14" s="6" customFormat="true" ht="12.8" hidden="false" customHeight="false" outlineLevel="0" collapsed="false">
      <c r="A14" s="5" t="s">
        <v>110</v>
      </c>
      <c r="B14" s="5" t="s">
        <v>93</v>
      </c>
      <c r="C14" s="6" t="n">
        <f aca="false">J14*0.000086173303</f>
        <v>8.6173303</v>
      </c>
      <c r="D14" s="6" t="n">
        <v>0</v>
      </c>
      <c r="E14" s="1"/>
      <c r="F14" s="1"/>
      <c r="I14" s="5"/>
      <c r="J14" s="6" t="n">
        <v>100000</v>
      </c>
      <c r="K14" s="6" t="n">
        <v>1</v>
      </c>
      <c r="AMG14" s="1"/>
      <c r="AMH14" s="1"/>
      <c r="AMI14" s="1"/>
      <c r="AMJ14" s="1"/>
    </row>
    <row r="15" s="6" customFormat="true" ht="12.8" hidden="false" customHeight="false" outlineLevel="0" collapsed="false">
      <c r="A15" s="5" t="s">
        <v>111</v>
      </c>
      <c r="B15" s="5" t="s">
        <v>93</v>
      </c>
      <c r="C15" s="6" t="n">
        <f aca="false">J15*0.000086173303</f>
        <v>8.6173303</v>
      </c>
      <c r="D15" s="6" t="n">
        <v>0</v>
      </c>
      <c r="E15" s="1"/>
      <c r="F15" s="1"/>
      <c r="I15" s="5"/>
      <c r="J15" s="6" t="n">
        <v>100000</v>
      </c>
      <c r="K15" s="6" t="n">
        <v>1</v>
      </c>
      <c r="AMG15" s="1"/>
      <c r="AMH15" s="1"/>
      <c r="AMI15" s="1"/>
      <c r="AMJ15" s="1"/>
    </row>
    <row r="16" s="6" customFormat="true" ht="12.8" hidden="false" customHeight="false" outlineLevel="0" collapsed="false">
      <c r="A16" s="5" t="s">
        <v>112</v>
      </c>
      <c r="B16" s="5" t="s">
        <v>93</v>
      </c>
      <c r="C16" s="6" t="n">
        <f aca="false">J16*0.000086173303</f>
        <v>8.6173303</v>
      </c>
      <c r="D16" s="6" t="n">
        <v>0</v>
      </c>
      <c r="E16" s="1"/>
      <c r="F16" s="1"/>
      <c r="I16" s="5"/>
      <c r="J16" s="6" t="n">
        <v>100000</v>
      </c>
      <c r="K16" s="6" t="n">
        <v>1</v>
      </c>
      <c r="AMG16" s="1"/>
      <c r="AMH16" s="1"/>
      <c r="AMI16" s="1"/>
      <c r="AMJ16" s="1"/>
    </row>
    <row r="17" s="6" customFormat="true" ht="12.8" hidden="false" customHeight="false" outlineLevel="0" collapsed="false">
      <c r="A17" s="5" t="s">
        <v>113</v>
      </c>
      <c r="B17" s="1" t="s">
        <v>114</v>
      </c>
      <c r="D17" s="5" t="n">
        <v>5.87</v>
      </c>
      <c r="E17" s="1"/>
      <c r="F17" s="1"/>
      <c r="I17" s="5" t="s">
        <v>115</v>
      </c>
      <c r="AMG17" s="1"/>
      <c r="AMH17" s="1"/>
      <c r="AMI17" s="1"/>
      <c r="AMJ17" s="1"/>
    </row>
    <row r="18" s="6" customFormat="true" ht="12.8" hidden="false" customHeight="false" outlineLevel="0" collapsed="false">
      <c r="A18" s="5" t="s">
        <v>116</v>
      </c>
      <c r="B18" s="5" t="s">
        <v>114</v>
      </c>
      <c r="D18" s="5" t="n">
        <v>4.15071680556503</v>
      </c>
      <c r="E18" s="1"/>
      <c r="F18" s="1"/>
      <c r="I18" s="5" t="s">
        <v>117</v>
      </c>
      <c r="AMG18" s="1"/>
      <c r="AMH18" s="1"/>
      <c r="AMI18" s="1"/>
      <c r="AMJ18" s="1"/>
    </row>
    <row r="19" s="6" customFormat="true" ht="12.8" hidden="false" customHeight="false" outlineLevel="0" collapsed="false">
      <c r="A19" s="5" t="s">
        <v>118</v>
      </c>
      <c r="B19" s="5" t="s">
        <v>114</v>
      </c>
      <c r="D19" s="5" t="n">
        <v>4.15071680556503</v>
      </c>
      <c r="E19" s="1"/>
      <c r="F19" s="1"/>
      <c r="I19" s="5"/>
      <c r="AMG19" s="1"/>
      <c r="AMH19" s="1"/>
      <c r="AMI19" s="1"/>
      <c r="AMJ19" s="1"/>
    </row>
    <row r="20" s="6" customFormat="true" ht="12.8" hidden="false" customHeight="false" outlineLevel="0" collapsed="false">
      <c r="A20" s="5" t="s">
        <v>119</v>
      </c>
      <c r="B20" s="5" t="s">
        <v>114</v>
      </c>
      <c r="D20" s="5" t="n">
        <v>5.08356912021466</v>
      </c>
      <c r="E20" s="1"/>
      <c r="F20" s="1"/>
      <c r="I20" s="5" t="s">
        <v>120</v>
      </c>
      <c r="AMG20" s="1"/>
      <c r="AMH20" s="1"/>
      <c r="AMI20" s="1"/>
      <c r="AMJ20" s="1"/>
    </row>
    <row r="21" s="6" customFormat="true" ht="12.8" hidden="false" customHeight="false" outlineLevel="0" collapsed="false">
      <c r="A21" s="5" t="s">
        <v>121</v>
      </c>
      <c r="B21" s="5" t="s">
        <v>114</v>
      </c>
      <c r="D21" s="5" t="n">
        <v>2.935</v>
      </c>
      <c r="E21" s="1"/>
      <c r="F21" s="1"/>
      <c r="I21" s="5"/>
      <c r="AMG21" s="1"/>
      <c r="AMH21" s="1"/>
      <c r="AMI21" s="1"/>
      <c r="AMJ21" s="1"/>
    </row>
    <row r="22" s="6" customFormat="true" ht="12.8" hidden="false" customHeight="false" outlineLevel="0" collapsed="false">
      <c r="A22" s="5" t="s">
        <v>122</v>
      </c>
      <c r="B22" s="5" t="s">
        <v>114</v>
      </c>
      <c r="D22" s="5" t="n">
        <v>5.87</v>
      </c>
      <c r="E22" s="1"/>
      <c r="F22" s="1"/>
      <c r="I22" s="5"/>
      <c r="AMG22" s="1"/>
      <c r="AMH22" s="1"/>
      <c r="AMI22" s="1"/>
      <c r="AMJ22" s="1"/>
    </row>
    <row r="23" s="6" customFormat="true" ht="12.8" hidden="false" customHeight="false" outlineLevel="0" collapsed="false">
      <c r="A23" s="5" t="s">
        <v>123</v>
      </c>
      <c r="B23" s="5" t="s">
        <v>114</v>
      </c>
      <c r="D23" s="5" t="n">
        <v>2.49354570867723</v>
      </c>
      <c r="E23" s="1"/>
      <c r="F23" s="1"/>
      <c r="I23" s="5" t="s">
        <v>124</v>
      </c>
      <c r="AMG23" s="1"/>
      <c r="AMH23" s="1"/>
      <c r="AMI23" s="1"/>
      <c r="AMJ23" s="1"/>
    </row>
    <row r="24" s="6" customFormat="true" ht="12.8" hidden="false" customHeight="false" outlineLevel="0" collapsed="false">
      <c r="A24" s="5" t="s">
        <v>125</v>
      </c>
      <c r="B24" s="5" t="s">
        <v>114</v>
      </c>
      <c r="D24" s="5" t="n">
        <v>2.55001491346532</v>
      </c>
      <c r="E24" s="1"/>
      <c r="F24" s="1"/>
      <c r="I24" s="5"/>
      <c r="AMG24" s="1"/>
      <c r="AMH24" s="1"/>
      <c r="AMI24" s="1"/>
      <c r="AMJ24" s="1"/>
    </row>
    <row r="25" s="6" customFormat="true" ht="12.8" hidden="false" customHeight="false" outlineLevel="0" collapsed="false">
      <c r="A25" s="5" t="s">
        <v>126</v>
      </c>
      <c r="B25" s="5" t="s">
        <v>114</v>
      </c>
      <c r="D25" s="5" t="n">
        <v>2.66216218508157</v>
      </c>
      <c r="E25" s="1"/>
      <c r="F25" s="1"/>
      <c r="I25" s="5"/>
      <c r="AMG25" s="1"/>
      <c r="AMH25" s="1"/>
      <c r="AMI25" s="1"/>
      <c r="AMJ25" s="1"/>
    </row>
    <row r="26" s="6" customFormat="true" ht="12.8" hidden="false" customHeight="false" outlineLevel="0" collapsed="false">
      <c r="A26" s="5" t="s">
        <v>127</v>
      </c>
      <c r="B26" s="5" t="s">
        <v>114</v>
      </c>
      <c r="D26" s="5" t="n">
        <v>2.55001491346532</v>
      </c>
      <c r="E26" s="1"/>
      <c r="F26" s="1"/>
      <c r="G26" s="1"/>
      <c r="H26" s="1"/>
      <c r="I26" s="5"/>
      <c r="L26" s="1"/>
      <c r="AMG26" s="1"/>
      <c r="AMH26" s="1"/>
      <c r="AMI26" s="1"/>
      <c r="AMJ26" s="1"/>
    </row>
    <row r="27" s="6" customFormat="true" ht="12.8" hidden="false" customHeight="false" outlineLevel="0" collapsed="false">
      <c r="A27" s="5" t="s">
        <v>128</v>
      </c>
      <c r="B27" s="5" t="s">
        <v>114</v>
      </c>
      <c r="D27" s="1" t="n">
        <v>3.5</v>
      </c>
      <c r="E27" s="1"/>
      <c r="F27" s="1"/>
      <c r="G27" s="1"/>
      <c r="H27" s="1"/>
      <c r="I27" s="5" t="s">
        <v>129</v>
      </c>
      <c r="L27" s="1"/>
      <c r="AMG27" s="1"/>
      <c r="AMH27" s="1"/>
      <c r="AMI27" s="1"/>
      <c r="AMJ2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2890625" defaultRowHeight="12.8" zeroHeight="false" outlineLevelRow="0" outlineLevelCol="0"/>
  <cols>
    <col collapsed="false" customWidth="true" hidden="false" outlineLevel="0" max="1" min="1" style="1" width="15.27"/>
    <col collapsed="false" customWidth="false" hidden="false" outlineLevel="0" max="2" min="2" style="1" width="8.28"/>
    <col collapsed="false" customWidth="true" hidden="false" outlineLevel="0" max="4" min="3" style="1" width="6.48"/>
    <col collapsed="false" customWidth="true" hidden="false" outlineLevel="0" max="5" min="5" style="1" width="9.32"/>
    <col collapsed="false" customWidth="false" hidden="false" outlineLevel="0" max="8" min="6" style="1" width="8.28"/>
    <col collapsed="false" customWidth="true" hidden="false" outlineLevel="0" max="9" min="9" style="1" width="32.37"/>
    <col collapsed="false" customWidth="true" hidden="false" outlineLevel="0" max="10" min="10" style="1" width="12.96"/>
    <col collapsed="false" customWidth="true" hidden="false" outlineLevel="0" max="11" min="11" style="1" width="10.38"/>
    <col collapsed="false" customWidth="false" hidden="false" outlineLevel="0" max="1021" min="12" style="1" width="8.28"/>
    <col collapsed="false" customWidth="true" hidden="false" outlineLevel="0" max="1024" min="102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62</v>
      </c>
      <c r="I1" s="2" t="s">
        <v>130</v>
      </c>
      <c r="J1" s="2" t="s">
        <v>131</v>
      </c>
      <c r="K1" s="2" t="s">
        <v>132</v>
      </c>
      <c r="AMJ1" s="4"/>
    </row>
    <row r="2" s="5" customFormat="true" ht="12.8" hidden="false" customHeight="false" outlineLevel="0" collapsed="false">
      <c r="A2" s="5" t="s">
        <v>93</v>
      </c>
      <c r="B2" s="5" t="s">
        <v>93</v>
      </c>
      <c r="C2" s="5" t="s">
        <v>8</v>
      </c>
      <c r="D2" s="5" t="s">
        <v>24</v>
      </c>
      <c r="E2" s="5" t="n">
        <v>2</v>
      </c>
      <c r="F2" s="5" t="s">
        <v>94</v>
      </c>
      <c r="G2" s="5" t="s">
        <v>133</v>
      </c>
      <c r="H2" s="5" t="n">
        <v>0</v>
      </c>
      <c r="K2" s="5" t="s">
        <v>24</v>
      </c>
      <c r="AMH2" s="1"/>
      <c r="AMI2" s="1"/>
      <c r="AMJ2" s="1"/>
    </row>
    <row r="3" s="5" customFormat="true" ht="12.8" hidden="false" customHeight="false" outlineLevel="0" collapsed="false">
      <c r="A3" s="1" t="s">
        <v>134</v>
      </c>
      <c r="B3" s="5" t="s">
        <v>93</v>
      </c>
      <c r="C3" s="5" t="n">
        <f aca="false">J3/96.485</f>
        <v>6.93828056174535</v>
      </c>
      <c r="D3" s="5" t="n">
        <f aca="false">K3*PI()/180</f>
        <v>1.91113553093379</v>
      </c>
      <c r="E3" s="1"/>
      <c r="F3" s="1"/>
      <c r="I3" s="1" t="s">
        <v>18</v>
      </c>
      <c r="J3" s="5" t="n">
        <v>669.44</v>
      </c>
      <c r="K3" s="5" t="n">
        <v>109.5</v>
      </c>
      <c r="AMH3" s="1"/>
      <c r="AMI3" s="1"/>
      <c r="AMJ3" s="1"/>
    </row>
    <row r="4" s="5" customFormat="true" ht="12.8" hidden="false" customHeight="false" outlineLevel="0" collapsed="false">
      <c r="A4" s="1" t="s">
        <v>135</v>
      </c>
      <c r="B4" s="5" t="s">
        <v>93</v>
      </c>
      <c r="C4" s="5" t="n">
        <f aca="false">J4/96.485</f>
        <v>6.93828056174535</v>
      </c>
      <c r="D4" s="5" t="n">
        <f aca="false">K4*PI()/180</f>
        <v>1.91113553093379</v>
      </c>
      <c r="E4" s="1"/>
      <c r="F4" s="1"/>
      <c r="I4" s="5" t="s">
        <v>18</v>
      </c>
      <c r="J4" s="5" t="n">
        <v>669.44</v>
      </c>
      <c r="K4" s="5" t="n">
        <v>109.5</v>
      </c>
      <c r="AMH4" s="1"/>
      <c r="AMI4" s="1"/>
      <c r="AMJ4" s="1"/>
    </row>
    <row r="5" s="5" customFormat="true" ht="12.8" hidden="false" customHeight="false" outlineLevel="0" collapsed="false">
      <c r="A5" s="1" t="s">
        <v>136</v>
      </c>
      <c r="B5" s="5" t="s">
        <v>93</v>
      </c>
      <c r="C5" s="5" t="n">
        <f aca="false">J5/96.485</f>
        <v>6.93828056174535</v>
      </c>
      <c r="D5" s="5" t="n">
        <f aca="false">K5*PI()/180</f>
        <v>1.91113553093379</v>
      </c>
      <c r="E5" s="1"/>
      <c r="F5" s="1"/>
      <c r="I5" s="5" t="s">
        <v>18</v>
      </c>
      <c r="J5" s="5" t="n">
        <v>669.44</v>
      </c>
      <c r="K5" s="5" t="n">
        <v>109.5</v>
      </c>
      <c r="AMH5" s="1"/>
      <c r="AMI5" s="1"/>
      <c r="AMJ5" s="1"/>
    </row>
    <row r="6" s="5" customFormat="true" ht="12.8" hidden="false" customHeight="false" outlineLevel="0" collapsed="false">
      <c r="A6" s="1" t="s">
        <v>137</v>
      </c>
      <c r="B6" s="5" t="s">
        <v>93</v>
      </c>
      <c r="C6" s="5" t="n">
        <f aca="false">J6/96.485</f>
        <v>6.93828056174535</v>
      </c>
      <c r="D6" s="5" t="n">
        <f aca="false">K6*PI()/180</f>
        <v>1.94080612821769</v>
      </c>
      <c r="E6" s="1"/>
      <c r="F6" s="1"/>
      <c r="I6" s="5" t="s">
        <v>18</v>
      </c>
      <c r="J6" s="5" t="n">
        <v>669.44</v>
      </c>
      <c r="K6" s="5" t="n">
        <v>111.2</v>
      </c>
      <c r="AMH6" s="1"/>
      <c r="AMI6" s="1"/>
      <c r="AMJ6" s="1"/>
    </row>
    <row r="7" s="5" customFormat="true" ht="12.8" hidden="false" customHeight="false" outlineLevel="0" collapsed="false">
      <c r="A7" s="5" t="s">
        <v>138</v>
      </c>
      <c r="B7" s="5" t="s">
        <v>93</v>
      </c>
      <c r="C7" s="5" t="n">
        <f aca="false">J7/96.485</f>
        <v>5.38995698813287</v>
      </c>
      <c r="D7" s="5" t="n">
        <f aca="false">K7*PI()/180</f>
        <v>1.99601089245828</v>
      </c>
      <c r="E7" s="1"/>
      <c r="F7" s="1"/>
      <c r="I7" s="5" t="s">
        <v>31</v>
      </c>
      <c r="J7" s="5" t="n">
        <v>520.05</v>
      </c>
      <c r="K7" s="5" t="n">
        <v>114.363</v>
      </c>
      <c r="AMH7" s="1"/>
      <c r="AMI7" s="1"/>
      <c r="AMJ7" s="1"/>
    </row>
    <row r="8" s="5" customFormat="true" ht="12.8" hidden="false" customHeight="false" outlineLevel="0" collapsed="false">
      <c r="A8" s="5" t="s">
        <v>139</v>
      </c>
      <c r="B8" s="5" t="s">
        <v>93</v>
      </c>
      <c r="C8" s="5" t="n">
        <f aca="false">J8/96.485</f>
        <v>5.38995698813287</v>
      </c>
      <c r="D8" s="5" t="n">
        <f aca="false">K8*PI()/180</f>
        <v>1.91113553093379</v>
      </c>
      <c r="E8" s="1"/>
      <c r="F8" s="1"/>
      <c r="I8" s="5" t="s">
        <v>31</v>
      </c>
      <c r="J8" s="5" t="n">
        <v>520.05</v>
      </c>
      <c r="K8" s="5" t="n">
        <v>109.5</v>
      </c>
      <c r="AMH8" s="1"/>
      <c r="AMI8" s="1"/>
      <c r="AMJ8" s="1"/>
    </row>
    <row r="9" s="5" customFormat="true" ht="12.8" hidden="false" customHeight="false" outlineLevel="0" collapsed="false">
      <c r="A9" s="5" t="s">
        <v>140</v>
      </c>
      <c r="B9" s="5" t="s">
        <v>93</v>
      </c>
      <c r="C9" s="5" t="n">
        <f aca="false">J9/96.485</f>
        <v>6.93828056174535</v>
      </c>
      <c r="D9" s="5" t="n">
        <f aca="false">K9*PI()/180</f>
        <v>2.19911485751286</v>
      </c>
      <c r="E9" s="1"/>
      <c r="F9" s="1"/>
      <c r="J9" s="5" t="n">
        <v>669.44</v>
      </c>
      <c r="K9" s="5" t="n">
        <v>126</v>
      </c>
      <c r="AMH9" s="1"/>
      <c r="AMI9" s="1"/>
      <c r="AMJ9" s="1"/>
    </row>
    <row r="10" s="5" customFormat="true" ht="12.8" hidden="false" customHeight="false" outlineLevel="0" collapsed="false">
      <c r="A10" s="5" t="s">
        <v>141</v>
      </c>
      <c r="B10" s="5" t="s">
        <v>93</v>
      </c>
      <c r="C10" s="5" t="n">
        <f aca="false">J10/96.485</f>
        <v>5.46389594237446</v>
      </c>
      <c r="D10" s="5" t="n">
        <f aca="false">K10*PI()/180</f>
        <v>1.9390607989657</v>
      </c>
      <c r="E10" s="1"/>
      <c r="F10" s="1"/>
      <c r="J10" s="5" t="n">
        <v>527.184</v>
      </c>
      <c r="K10" s="5" t="n">
        <v>111.1</v>
      </c>
      <c r="AMH10" s="1"/>
      <c r="AMI10" s="1"/>
      <c r="AMJ10" s="1"/>
    </row>
    <row r="11" s="5" customFormat="true" ht="12.8" hidden="false" customHeight="false" outlineLevel="0" collapsed="false">
      <c r="A11" s="5" t="s">
        <v>142</v>
      </c>
      <c r="B11" s="5" t="s">
        <v>93</v>
      </c>
      <c r="C11" s="5" t="n">
        <f aca="false">J11/96.485</f>
        <v>6.07099549152718</v>
      </c>
      <c r="D11" s="5" t="n">
        <f aca="false">K11*PI()/180</f>
        <v>2.16420827247297</v>
      </c>
      <c r="E11" s="1"/>
      <c r="F11" s="1"/>
      <c r="J11" s="5" t="n">
        <v>585.76</v>
      </c>
      <c r="K11" s="5" t="n">
        <v>124</v>
      </c>
      <c r="AMH11" s="1"/>
      <c r="AMI11" s="1"/>
      <c r="AMJ11" s="1"/>
    </row>
    <row r="12" s="5" customFormat="true" ht="12.8" hidden="false" customHeight="false" outlineLevel="0" collapsed="false">
      <c r="A12" s="5" t="s">
        <v>143</v>
      </c>
      <c r="B12" s="5" t="s">
        <v>93</v>
      </c>
      <c r="C12" s="5" t="n">
        <f aca="false">J12/96.485</f>
        <v>5.46389594237446</v>
      </c>
      <c r="D12" s="5" t="n">
        <f aca="false">K12*PI()/180</f>
        <v>1.9390607989657</v>
      </c>
      <c r="E12" s="1"/>
      <c r="F12" s="1"/>
      <c r="J12" s="5" t="n">
        <v>527.184</v>
      </c>
      <c r="K12" s="5" t="n">
        <v>111.1</v>
      </c>
      <c r="AMH12" s="1"/>
      <c r="AMI12" s="1"/>
      <c r="AMJ12" s="1"/>
    </row>
    <row r="13" s="5" customFormat="true" ht="12.8" hidden="false" customHeight="false" outlineLevel="0" collapsed="false">
      <c r="A13" s="5" t="s">
        <v>144</v>
      </c>
      <c r="B13" s="5" t="s">
        <v>93</v>
      </c>
      <c r="C13" s="5" t="n">
        <f aca="false">J13/96.485</f>
        <v>6.93828056174535</v>
      </c>
      <c r="D13" s="5" t="n">
        <f aca="false">K13*PI()/180</f>
        <v>1.94080612821769</v>
      </c>
      <c r="E13" s="1"/>
      <c r="F13" s="1"/>
      <c r="J13" s="5" t="n">
        <v>669.44</v>
      </c>
      <c r="K13" s="5" t="n">
        <v>111.2</v>
      </c>
      <c r="AMH13" s="1"/>
      <c r="AMI13" s="1"/>
      <c r="AMJ13" s="1"/>
    </row>
    <row r="14" s="5" customFormat="true" ht="12.8" hidden="false" customHeight="false" outlineLevel="0" collapsed="false">
      <c r="A14" s="5" t="s">
        <v>145</v>
      </c>
      <c r="B14" s="5" t="s">
        <v>93</v>
      </c>
      <c r="C14" s="5" t="n">
        <f aca="false">J14/96.485</f>
        <v>6.07099549152718</v>
      </c>
      <c r="D14" s="5" t="n">
        <f aca="false">K14*PI()/180</f>
        <v>2.04203522483337</v>
      </c>
      <c r="E14" s="1"/>
      <c r="F14" s="1"/>
      <c r="J14" s="5" t="n">
        <v>585.76</v>
      </c>
      <c r="K14" s="5" t="n">
        <v>117</v>
      </c>
      <c r="AMH14" s="1"/>
      <c r="AMI14" s="1"/>
      <c r="AMJ14" s="1"/>
    </row>
    <row r="15" customFormat="false" ht="12.8" hidden="false" customHeight="false" outlineLevel="0" collapsed="false">
      <c r="A15" s="5" t="s">
        <v>146</v>
      </c>
      <c r="B15" s="5" t="s">
        <v>93</v>
      </c>
      <c r="C15" s="5" t="n">
        <f aca="false">J15/96.485</f>
        <v>13.0092760532725</v>
      </c>
      <c r="D15" s="5" t="n">
        <f aca="false">K15*PI()/180</f>
        <v>3.14159265358979</v>
      </c>
      <c r="I15" s="12"/>
      <c r="J15" s="5" t="n">
        <v>1255.2</v>
      </c>
      <c r="K15" s="5" t="n">
        <v>180</v>
      </c>
    </row>
    <row r="16" customFormat="false" ht="12.8" hidden="false" customHeight="false" outlineLevel="0" collapsed="false">
      <c r="A16" s="1" t="s">
        <v>147</v>
      </c>
      <c r="B16" s="5" t="s">
        <v>93</v>
      </c>
      <c r="C16" s="5" t="n">
        <f aca="false">J16/96.485</f>
        <v>4.33642535109084</v>
      </c>
      <c r="D16" s="5" t="n">
        <f aca="false">K16*PI()/180</f>
        <v>2.0018926520375</v>
      </c>
      <c r="I16" s="12"/>
      <c r="J16" s="5" t="n">
        <v>418.4</v>
      </c>
      <c r="K16" s="5" t="n">
        <v>114.7</v>
      </c>
    </row>
    <row r="17" customFormat="false" ht="12.8" hidden="false" customHeight="false" outlineLevel="0" collapsed="false">
      <c r="A17" s="1" t="s">
        <v>148</v>
      </c>
      <c r="B17" s="5" t="s">
        <v>93</v>
      </c>
      <c r="C17" s="5" t="n">
        <f aca="false">J17/96.485</f>
        <v>6.93828056174535</v>
      </c>
      <c r="D17" s="5" t="n">
        <f aca="false">K17*PI()/180</f>
        <v>2.10137641940117</v>
      </c>
      <c r="I17" s="12"/>
      <c r="J17" s="5" t="n">
        <v>669.44</v>
      </c>
      <c r="K17" s="5" t="n">
        <v>120.4</v>
      </c>
    </row>
    <row r="18" customFormat="false" ht="12.8" hidden="false" customHeight="false" outlineLevel="0" collapsed="false">
      <c r="A18" s="1" t="s">
        <v>149</v>
      </c>
      <c r="B18" s="5" t="s">
        <v>93</v>
      </c>
      <c r="C18" s="5" t="n">
        <f aca="false">J18/96.485</f>
        <v>6.07099549152718</v>
      </c>
      <c r="D18" s="5" t="n">
        <f aca="false">K18*PI()/180</f>
        <v>1.88495559215388</v>
      </c>
      <c r="J18" s="5" t="n">
        <v>585.76</v>
      </c>
      <c r="K18" s="5" t="n">
        <v>108</v>
      </c>
    </row>
  </sheetData>
  <mergeCells count="1">
    <mergeCell ref="I15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2890625" defaultRowHeight="12.8" zeroHeight="false" outlineLevelRow="0" outlineLevelCol="0"/>
  <cols>
    <col collapsed="false" customWidth="true" hidden="false" outlineLevel="0" max="1" min="1" style="13" width="17.28"/>
    <col collapsed="false" customWidth="true" hidden="false" outlineLevel="0" max="2" min="2" style="13" width="7.36"/>
    <col collapsed="false" customWidth="true" hidden="false" outlineLevel="0" max="4" min="3" style="13" width="6.48"/>
    <col collapsed="false" customWidth="true" hidden="false" outlineLevel="0" max="5" min="5" style="13" width="7.08"/>
    <col collapsed="false" customWidth="true" hidden="false" outlineLevel="0" max="6" min="6" style="13" width="7.49"/>
    <col collapsed="false" customWidth="true" hidden="false" outlineLevel="0" max="7" min="7" style="13" width="13.19"/>
    <col collapsed="false" customWidth="true" hidden="false" outlineLevel="0" max="8" min="8" style="13" width="7.8"/>
    <col collapsed="false" customWidth="true" hidden="false" outlineLevel="0" max="9" min="9" style="13" width="7.49"/>
    <col collapsed="false" customWidth="true" hidden="false" outlineLevel="0" max="10" min="10" style="13" width="6.39"/>
    <col collapsed="false" customWidth="true" hidden="false" outlineLevel="0" max="11" min="11" style="13" width="7.92"/>
    <col collapsed="false" customWidth="true" hidden="false" outlineLevel="0" max="12" min="12" style="13" width="10.41"/>
    <col collapsed="false" customWidth="true" hidden="false" outlineLevel="0" max="13" min="13" style="0" width="16.39"/>
    <col collapsed="false" customWidth="false" hidden="false" outlineLevel="0" max="14" min="14" style="13" width="8.28"/>
    <col collapsed="false" customWidth="true" hidden="false" outlineLevel="0" max="18" min="15" style="13" width="6.48"/>
    <col collapsed="false" customWidth="true" hidden="false" outlineLevel="0" max="22" min="19" style="13" width="9.72"/>
    <col collapsed="false" customWidth="false" hidden="false" outlineLevel="0" max="23" min="23" style="13" width="8.28"/>
    <col collapsed="false" customWidth="true" hidden="false" outlineLevel="0" max="24" min="24" style="13" width="37.23"/>
    <col collapsed="false" customWidth="false" hidden="false" outlineLevel="0" max="1021" min="25" style="13" width="8.28"/>
    <col collapsed="false" customWidth="true" hidden="false" outlineLevel="0" max="1024" min="1022" style="13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55</v>
      </c>
      <c r="D1" s="2" t="s">
        <v>56</v>
      </c>
      <c r="E1" s="2" t="s">
        <v>150</v>
      </c>
      <c r="F1" s="2" t="s">
        <v>151</v>
      </c>
      <c r="G1" s="2" t="s">
        <v>57</v>
      </c>
      <c r="H1" s="2" t="s">
        <v>58</v>
      </c>
      <c r="I1" s="2" t="s">
        <v>59</v>
      </c>
      <c r="J1" s="2" t="s">
        <v>152</v>
      </c>
      <c r="K1" s="2" t="s">
        <v>153</v>
      </c>
      <c r="L1" s="2" t="s">
        <v>62</v>
      </c>
      <c r="M1" s="0"/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161</v>
      </c>
      <c r="X1" s="2" t="s">
        <v>162</v>
      </c>
      <c r="AMI1" s="4"/>
      <c r="AMJ1" s="4"/>
    </row>
    <row r="2" s="8" customFormat="true" ht="12.8" hidden="false" customHeight="false" outlineLevel="0" collapsed="false">
      <c r="A2" s="8" t="s">
        <v>163</v>
      </c>
      <c r="B2" s="8" t="s">
        <v>163</v>
      </c>
      <c r="C2" s="8" t="s">
        <v>8</v>
      </c>
      <c r="D2" s="8" t="s">
        <v>8</v>
      </c>
      <c r="E2" s="8" t="s">
        <v>8</v>
      </c>
      <c r="F2" s="8" t="s">
        <v>8</v>
      </c>
      <c r="G2" s="8" t="n">
        <v>4</v>
      </c>
      <c r="H2" s="8" t="s">
        <v>164</v>
      </c>
      <c r="I2" s="8" t="s">
        <v>165</v>
      </c>
      <c r="J2" s="8" t="s">
        <v>166</v>
      </c>
      <c r="K2" s="8" t="s">
        <v>167</v>
      </c>
      <c r="L2" s="8" t="n">
        <v>0</v>
      </c>
      <c r="M2" s="0"/>
      <c r="AMF2" s="13"/>
      <c r="AMG2" s="13"/>
      <c r="AMH2" s="13"/>
      <c r="AMI2" s="13"/>
      <c r="AMJ2" s="13"/>
    </row>
    <row r="3" customFormat="false" ht="12.8" hidden="false" customHeight="false" outlineLevel="0" collapsed="false">
      <c r="A3" s="8" t="s">
        <v>168</v>
      </c>
      <c r="B3" s="8" t="s">
        <v>163</v>
      </c>
      <c r="C3" s="13" t="n">
        <f aca="false">S3/96.485</f>
        <v>0.212808616676167</v>
      </c>
      <c r="D3" s="13" t="n">
        <f aca="false">T3/96.485</f>
        <v>-0.127006164999741</v>
      </c>
      <c r="E3" s="13" t="n">
        <f aca="false">U3/96.485</f>
        <v>0.228923023578795</v>
      </c>
      <c r="F3" s="13" t="n">
        <f aca="false">V3/96.485</f>
        <v>-0.0589895798621547</v>
      </c>
      <c r="O3" s="8" t="s">
        <v>35</v>
      </c>
      <c r="P3" s="8" t="s">
        <v>35</v>
      </c>
      <c r="Q3" s="8" t="s">
        <v>35</v>
      </c>
      <c r="R3" s="8" t="s">
        <v>35</v>
      </c>
      <c r="S3" s="13" t="n">
        <v>20.53283938</v>
      </c>
      <c r="T3" s="13" t="n">
        <v>-12.25418983</v>
      </c>
      <c r="U3" s="13" t="n">
        <v>22.08763793</v>
      </c>
      <c r="V3" s="13" t="n">
        <v>-5.691609613</v>
      </c>
      <c r="X3" s="13" t="s">
        <v>31</v>
      </c>
    </row>
    <row r="4" customFormat="false" ht="12.8" hidden="false" customHeight="false" outlineLevel="0" collapsed="false">
      <c r="A4" s="11" t="s">
        <v>169</v>
      </c>
      <c r="B4" s="8" t="s">
        <v>163</v>
      </c>
      <c r="C4" s="13" t="n">
        <f aca="false">S4/96.485</f>
        <v>0.0598210084469088</v>
      </c>
      <c r="D4" s="13" t="n">
        <f aca="false">T4/96.485</f>
        <v>-0.0276880344094937</v>
      </c>
      <c r="E4" s="13" t="n">
        <f aca="false">U4/96.485</f>
        <v>0.00993045551121936</v>
      </c>
      <c r="F4" s="13" t="n">
        <f aca="false">V4/96.485</f>
        <v>-0.0420633259055812</v>
      </c>
      <c r="O4" s="11" t="s">
        <v>42</v>
      </c>
      <c r="P4" s="11" t="s">
        <v>35</v>
      </c>
      <c r="Q4" s="11" t="s">
        <v>35</v>
      </c>
      <c r="R4" s="11" t="s">
        <v>35</v>
      </c>
      <c r="S4" s="11" t="n">
        <v>5.77183</v>
      </c>
      <c r="T4" s="11" t="n">
        <v>-2.67148</v>
      </c>
      <c r="U4" s="11" t="n">
        <v>0.95814</v>
      </c>
      <c r="V4" s="11" t="n">
        <v>-4.05848</v>
      </c>
      <c r="X4" s="11" t="s">
        <v>170</v>
      </c>
    </row>
    <row r="5" customFormat="false" ht="12.8" hidden="false" customHeight="false" outlineLevel="0" collapsed="false">
      <c r="A5" s="11" t="s">
        <v>171</v>
      </c>
      <c r="B5" s="13" t="s">
        <v>163</v>
      </c>
      <c r="C5" s="13" t="n">
        <f aca="false">S5/96.485</f>
        <v>-0.0941437529149609</v>
      </c>
      <c r="D5" s="13" t="n">
        <f aca="false">T5/96.485</f>
        <v>0.101125459916049</v>
      </c>
      <c r="E5" s="13" t="n">
        <f aca="false">U5/96.485</f>
        <v>0.0357755091464995</v>
      </c>
      <c r="F5" s="13" t="n">
        <f aca="false">V5/96.485</f>
        <v>-0.0427571125045344</v>
      </c>
      <c r="O5" s="11" t="s">
        <v>40</v>
      </c>
      <c r="P5" s="11" t="s">
        <v>35</v>
      </c>
      <c r="Q5" s="11" t="s">
        <v>35</v>
      </c>
      <c r="R5" s="11" t="s">
        <v>35</v>
      </c>
      <c r="S5" s="11" t="n">
        <v>-9.08346</v>
      </c>
      <c r="T5" s="11" t="n">
        <v>9.75709</v>
      </c>
      <c r="U5" s="11" t="n">
        <v>3.4518</v>
      </c>
      <c r="V5" s="11" t="n">
        <v>-4.12542</v>
      </c>
      <c r="X5" s="11" t="s">
        <v>172</v>
      </c>
    </row>
    <row r="6" customFormat="false" ht="12.8" hidden="false" customHeight="false" outlineLevel="0" collapsed="false">
      <c r="A6" s="11" t="s">
        <v>173</v>
      </c>
      <c r="B6" s="13" t="s">
        <v>163</v>
      </c>
      <c r="C6" s="13" t="n">
        <f aca="false">S6/96.485</f>
        <v>0.0355586878789449</v>
      </c>
      <c r="D6" s="13" t="n">
        <f aca="false">T6/96.485</f>
        <v>0</v>
      </c>
      <c r="E6" s="13" t="n">
        <f aca="false">U6/96.485</f>
        <v>-0.0355586878789449</v>
      </c>
      <c r="F6" s="13" t="n">
        <f aca="false">V6/96.485</f>
        <v>0</v>
      </c>
      <c r="O6" s="11" t="s">
        <v>47</v>
      </c>
      <c r="P6" s="11" t="s">
        <v>40</v>
      </c>
      <c r="Q6" s="11" t="s">
        <v>35</v>
      </c>
      <c r="R6" s="11" t="s">
        <v>35</v>
      </c>
      <c r="S6" s="11" t="n">
        <v>3.43088</v>
      </c>
      <c r="T6" s="11" t="n">
        <v>0</v>
      </c>
      <c r="U6" s="11" t="n">
        <v>-3.43088</v>
      </c>
      <c r="V6" s="11" t="n">
        <v>0</v>
      </c>
      <c r="X6" s="11" t="s">
        <v>174</v>
      </c>
    </row>
    <row r="7" customFormat="false" ht="12.8" hidden="false" customHeight="false" outlineLevel="0" collapsed="false">
      <c r="A7" s="11" t="s">
        <v>175</v>
      </c>
      <c r="B7" s="13" t="s">
        <v>163</v>
      </c>
      <c r="C7" s="13" t="n">
        <f aca="false">S7/96.485</f>
        <v>0.0236768409597347</v>
      </c>
      <c r="D7" s="13" t="n">
        <f aca="false">T7/96.485</f>
        <v>0</v>
      </c>
      <c r="E7" s="13" t="n">
        <f aca="false">U7/96.485</f>
        <v>-0.0236768409597347</v>
      </c>
      <c r="F7" s="13" t="n">
        <f aca="false">V7/96.485</f>
        <v>0</v>
      </c>
      <c r="O7" s="11" t="s">
        <v>47</v>
      </c>
      <c r="P7" s="11" t="s">
        <v>40</v>
      </c>
      <c r="Q7" s="11" t="s">
        <v>35</v>
      </c>
      <c r="R7" s="11" t="s">
        <v>35</v>
      </c>
      <c r="S7" s="11" t="n">
        <v>2.28446</v>
      </c>
      <c r="T7" s="11" t="n">
        <v>0</v>
      </c>
      <c r="U7" s="11" t="n">
        <v>-2.28446</v>
      </c>
      <c r="V7" s="11" t="n">
        <v>0</v>
      </c>
      <c r="X7" s="11" t="s">
        <v>176</v>
      </c>
    </row>
    <row r="8" customFormat="false" ht="12.8" hidden="false" customHeight="false" outlineLevel="0" collapsed="false">
      <c r="A8" s="11" t="s">
        <v>177</v>
      </c>
      <c r="B8" s="8" t="s">
        <v>163</v>
      </c>
      <c r="C8" s="13" t="n">
        <f aca="false">S8/96.485</f>
        <v>0.0551159247551433</v>
      </c>
      <c r="D8" s="13" t="n">
        <f aca="false">T8/96.485</f>
        <v>0.00758874436440898</v>
      </c>
      <c r="E8" s="13" t="n">
        <f aca="false">U8/96.485</f>
        <v>-0.0236768409597347</v>
      </c>
      <c r="F8" s="13" t="n">
        <f aca="false">V8/96.485</f>
        <v>-0.0390278281598176</v>
      </c>
      <c r="O8" s="11" t="s">
        <v>85</v>
      </c>
      <c r="P8" s="11" t="s">
        <v>40</v>
      </c>
      <c r="Q8" s="11" t="s">
        <v>35</v>
      </c>
      <c r="R8" s="11" t="s">
        <v>35</v>
      </c>
      <c r="S8" s="11" t="n">
        <v>5.31786</v>
      </c>
      <c r="T8" s="11" t="n">
        <v>0.7322</v>
      </c>
      <c r="U8" s="11" t="n">
        <v>-2.28446</v>
      </c>
      <c r="V8" s="11" t="n">
        <v>-3.7656</v>
      </c>
      <c r="X8" s="11" t="s">
        <v>178</v>
      </c>
    </row>
    <row r="9" customFormat="false" ht="12.8" hidden="false" customHeight="false" outlineLevel="0" collapsed="false">
      <c r="A9" s="11" t="s">
        <v>179</v>
      </c>
      <c r="B9" s="8" t="s">
        <v>163</v>
      </c>
      <c r="C9" s="13" t="n">
        <f aca="false">S9/96.485</f>
        <v>-0.0119902575529875</v>
      </c>
      <c r="D9" s="13" t="n">
        <f aca="false">T9/96.485</f>
        <v>-0.0359706690159092</v>
      </c>
      <c r="E9" s="13" t="n">
        <f aca="false">U9/96.485</f>
        <v>0</v>
      </c>
      <c r="F9" s="13" t="n">
        <f aca="false">V9/96.485</f>
        <v>0.0479608229258434</v>
      </c>
      <c r="O9" s="11" t="s">
        <v>180</v>
      </c>
      <c r="P9" s="11" t="s">
        <v>40</v>
      </c>
      <c r="Q9" s="11" t="s">
        <v>35</v>
      </c>
      <c r="R9" s="11" t="s">
        <v>35</v>
      </c>
      <c r="S9" s="11" t="n">
        <v>-1.15688</v>
      </c>
      <c r="T9" s="11" t="n">
        <v>-3.47063</v>
      </c>
      <c r="U9" s="11" t="n">
        <v>0</v>
      </c>
      <c r="V9" s="11" t="n">
        <v>4.6275</v>
      </c>
      <c r="X9" s="11" t="s">
        <v>181</v>
      </c>
    </row>
    <row r="10" customFormat="false" ht="12.8" hidden="false" customHeight="false" outlineLevel="0" collapsed="false">
      <c r="A10" s="11" t="s">
        <v>182</v>
      </c>
      <c r="B10" s="13" t="s">
        <v>163</v>
      </c>
      <c r="C10" s="13" t="n">
        <f aca="false">S10/96.485</f>
        <v>0.0288589936259522</v>
      </c>
      <c r="D10" s="13" t="n">
        <f aca="false">T10/96.485</f>
        <v>0.00288366067264342</v>
      </c>
      <c r="E10" s="13" t="n">
        <f aca="false">U10/96.485</f>
        <v>0.00858620510960253</v>
      </c>
      <c r="F10" s="13" t="n">
        <f aca="false">V10/96.485</f>
        <v>-0.0403287557651448</v>
      </c>
      <c r="O10" s="11" t="s">
        <v>32</v>
      </c>
      <c r="P10" s="11" t="s">
        <v>35</v>
      </c>
      <c r="Q10" s="11" t="s">
        <v>35</v>
      </c>
      <c r="R10" s="11" t="s">
        <v>35</v>
      </c>
      <c r="S10" s="11" t="n">
        <v>2.78446</v>
      </c>
      <c r="T10" s="11" t="n">
        <v>0.27823</v>
      </c>
      <c r="U10" s="11" t="n">
        <v>0.82844</v>
      </c>
      <c r="V10" s="11" t="n">
        <v>-3.89112</v>
      </c>
      <c r="X10" s="11" t="s">
        <v>183</v>
      </c>
    </row>
    <row r="11" customFormat="false" ht="12.8" hidden="false" customHeight="false" outlineLevel="0" collapsed="false">
      <c r="A11" s="11" t="s">
        <v>184</v>
      </c>
      <c r="B11" s="13" t="s">
        <v>163</v>
      </c>
      <c r="C11" s="13" t="n">
        <f aca="false">S11/96.485</f>
        <v>0.0354937036845105</v>
      </c>
      <c r="D11" s="13" t="n">
        <f aca="false">T11/96.485</f>
        <v>-0.040003523863813</v>
      </c>
      <c r="E11" s="13" t="n">
        <f aca="false">U11/96.485</f>
        <v>0.0268858371767632</v>
      </c>
      <c r="F11" s="13" t="n">
        <f aca="false">V11/96.485</f>
        <v>-0.0223760169974607</v>
      </c>
      <c r="O11" s="11" t="s">
        <v>185</v>
      </c>
      <c r="P11" s="11" t="s">
        <v>35</v>
      </c>
      <c r="Q11" s="11" t="s">
        <v>35</v>
      </c>
      <c r="R11" s="11" t="s">
        <v>35</v>
      </c>
      <c r="S11" s="11" t="n">
        <v>3.42461</v>
      </c>
      <c r="T11" s="11" t="n">
        <v>-3.85974</v>
      </c>
      <c r="U11" s="11" t="n">
        <v>2.59408</v>
      </c>
      <c r="V11" s="11" t="n">
        <v>-2.15895</v>
      </c>
      <c r="X11" s="11" t="s">
        <v>186</v>
      </c>
    </row>
    <row r="12" customFormat="false" ht="12.8" hidden="false" customHeight="false" outlineLevel="0" collapsed="false">
      <c r="A12" s="11" t="s">
        <v>187</v>
      </c>
      <c r="B12" s="13" t="s">
        <v>163</v>
      </c>
      <c r="C12" s="13" t="n">
        <f aca="false">S12/96.485</f>
        <v>1.03643053324351E-005</v>
      </c>
      <c r="D12" s="13" t="n">
        <f aca="false">T12/96.485</f>
        <v>1.03643053324351E-005</v>
      </c>
      <c r="E12" s="13" t="n">
        <f aca="false">U12/96.485</f>
        <v>1.03643053324351E-005</v>
      </c>
      <c r="F12" s="13" t="n">
        <f aca="false">V12/96.485</f>
        <v>1.03643053324351E-005</v>
      </c>
      <c r="O12" s="11" t="s">
        <v>38</v>
      </c>
      <c r="P12" s="11" t="s">
        <v>11</v>
      </c>
      <c r="Q12" s="11" t="s">
        <v>35</v>
      </c>
      <c r="R12" s="11" t="s">
        <v>35</v>
      </c>
      <c r="S12" s="11" t="n">
        <v>0.001</v>
      </c>
      <c r="T12" s="11" t="n">
        <v>0.001</v>
      </c>
      <c r="U12" s="11" t="n">
        <v>0.001</v>
      </c>
      <c r="V12" s="11" t="n">
        <v>0.001</v>
      </c>
      <c r="X12" s="11" t="s">
        <v>188</v>
      </c>
    </row>
    <row r="13" customFormat="false" ht="12.8" hidden="false" customHeight="false" outlineLevel="0" collapsed="false">
      <c r="A13" s="11" t="s">
        <v>189</v>
      </c>
      <c r="B13" s="8" t="s">
        <v>163</v>
      </c>
      <c r="C13" s="13" t="n">
        <f aca="false">S13/96.485</f>
        <v>1.03643053324351E-005</v>
      </c>
      <c r="D13" s="13" t="n">
        <f aca="false">T13/96.485</f>
        <v>1.03643053324351E-005</v>
      </c>
      <c r="E13" s="13" t="n">
        <f aca="false">U13/96.485</f>
        <v>1.03643053324351E-005</v>
      </c>
      <c r="F13" s="13" t="n">
        <f aca="false">V13/96.485</f>
        <v>1.03643053324351E-005</v>
      </c>
      <c r="O13" s="11" t="s">
        <v>35</v>
      </c>
      <c r="P13" s="11" t="s">
        <v>35</v>
      </c>
      <c r="Q13" s="11" t="s">
        <v>11</v>
      </c>
      <c r="R13" s="11" t="s">
        <v>35</v>
      </c>
      <c r="S13" s="11" t="n">
        <v>0.001</v>
      </c>
      <c r="T13" s="11" t="n">
        <v>0.001</v>
      </c>
      <c r="U13" s="11" t="n">
        <v>0.001</v>
      </c>
      <c r="V13" s="11" t="n">
        <v>0.001</v>
      </c>
      <c r="X13" s="11" t="s">
        <v>188</v>
      </c>
    </row>
    <row r="14" customFormat="false" ht="12.8" hidden="false" customHeight="false" outlineLevel="0" collapsed="false">
      <c r="A14" s="11" t="s">
        <v>190</v>
      </c>
      <c r="B14" s="8" t="s">
        <v>163</v>
      </c>
      <c r="C14" s="13" t="n">
        <f aca="false">S14/96.485</f>
        <v>0.0598210084469088</v>
      </c>
      <c r="D14" s="13" t="n">
        <f aca="false">T14/96.485</f>
        <v>-0.0276880344094937</v>
      </c>
      <c r="E14" s="13" t="n">
        <f aca="false">U14/96.485</f>
        <v>0.00993045551121936</v>
      </c>
      <c r="F14" s="13" t="n">
        <f aca="false">V14/96.485</f>
        <v>-0.0420633259055812</v>
      </c>
      <c r="O14" s="11" t="s">
        <v>11</v>
      </c>
      <c r="P14" s="11" t="s">
        <v>35</v>
      </c>
      <c r="Q14" s="11" t="s">
        <v>35</v>
      </c>
      <c r="R14" s="11" t="s">
        <v>35</v>
      </c>
      <c r="S14" s="11" t="n">
        <v>5.77183</v>
      </c>
      <c r="T14" s="11" t="n">
        <v>-2.67148</v>
      </c>
      <c r="U14" s="11" t="n">
        <v>0.95814</v>
      </c>
      <c r="V14" s="11" t="n">
        <v>-4.05848</v>
      </c>
      <c r="X14" s="11" t="s">
        <v>191</v>
      </c>
    </row>
    <row r="15" customFormat="false" ht="12.8" hidden="false" customHeight="false" outlineLevel="0" collapsed="false">
      <c r="A15" s="11" t="s">
        <v>192</v>
      </c>
      <c r="B15" s="13" t="s">
        <v>163</v>
      </c>
      <c r="C15" s="13" t="n">
        <f aca="false">S15/96.485</f>
        <v>0.00546395812820646</v>
      </c>
      <c r="D15" s="13" t="n">
        <f aca="false">T15/96.485</f>
        <v>-0.0663039850754003</v>
      </c>
      <c r="E15" s="13" t="n">
        <f aca="false">U15/96.485</f>
        <v>-0.0175625226719179</v>
      </c>
      <c r="F15" s="13" t="n">
        <f aca="false">V15/96.485</f>
        <v>0.0784025496191118</v>
      </c>
      <c r="O15" s="11" t="s">
        <v>35</v>
      </c>
      <c r="P15" s="11" t="s">
        <v>35</v>
      </c>
      <c r="Q15" s="11" t="s">
        <v>49</v>
      </c>
      <c r="R15" s="11" t="s">
        <v>49</v>
      </c>
      <c r="S15" s="11" t="n">
        <v>0.52719</v>
      </c>
      <c r="T15" s="11" t="n">
        <v>-6.39734</v>
      </c>
      <c r="U15" s="11" t="n">
        <v>-1.69452</v>
      </c>
      <c r="V15" s="11" t="n">
        <v>7.56467</v>
      </c>
      <c r="X15" s="13" t="s">
        <v>193</v>
      </c>
    </row>
    <row r="16" customFormat="false" ht="12.8" hidden="false" customHeight="false" outlineLevel="0" collapsed="false">
      <c r="A16" s="8" t="s">
        <v>194</v>
      </c>
      <c r="B16" s="8" t="s">
        <v>163</v>
      </c>
      <c r="C16" s="13" t="n">
        <f aca="false">S16/96.485</f>
        <v>0.0303549774576359</v>
      </c>
      <c r="D16" s="13" t="n">
        <f aca="false">T16/96.485</f>
        <v>-0.015177488728818</v>
      </c>
      <c r="E16" s="13" t="n">
        <f aca="false">U16/96.485</f>
        <v>0.00216821267554542</v>
      </c>
      <c r="F16" s="13" t="n">
        <f aca="false">V16/96.485</f>
        <v>-0.0173457014043634</v>
      </c>
      <c r="O16" s="11" t="s">
        <v>35</v>
      </c>
      <c r="P16" s="11" t="s">
        <v>35</v>
      </c>
      <c r="Q16" s="11" t="s">
        <v>35</v>
      </c>
      <c r="R16" s="11" t="s">
        <v>49</v>
      </c>
      <c r="S16" s="11" t="n">
        <v>2.9288</v>
      </c>
      <c r="T16" s="11" t="n">
        <v>-1.4644</v>
      </c>
      <c r="U16" s="11" t="n">
        <v>0.2092</v>
      </c>
      <c r="V16" s="11" t="n">
        <v>-1.6736</v>
      </c>
      <c r="X16" s="11" t="s">
        <v>195</v>
      </c>
    </row>
    <row r="17" customFormat="false" ht="12.8" hidden="false" customHeight="false" outlineLevel="0" collapsed="false">
      <c r="A17" s="8" t="s">
        <v>196</v>
      </c>
      <c r="B17" s="13" t="s">
        <v>163</v>
      </c>
      <c r="C17" s="13" t="n">
        <f aca="false">S17/96.485</f>
        <v>0.607099549152718</v>
      </c>
      <c r="D17" s="13" t="n">
        <f aca="false">T17/96.485</f>
        <v>0</v>
      </c>
      <c r="E17" s="13" t="n">
        <f aca="false">U17/96.485</f>
        <v>-0.607099549152718</v>
      </c>
      <c r="F17" s="13" t="n">
        <f aca="false">V17/96.485</f>
        <v>0</v>
      </c>
      <c r="O17" s="11" t="s">
        <v>35</v>
      </c>
      <c r="P17" s="11" t="s">
        <v>49</v>
      </c>
      <c r="Q17" s="11" t="s">
        <v>49</v>
      </c>
      <c r="R17" s="11" t="s">
        <v>35</v>
      </c>
      <c r="S17" s="11" t="n">
        <v>58.576</v>
      </c>
      <c r="T17" s="11" t="n">
        <v>0</v>
      </c>
      <c r="U17" s="11" t="n">
        <v>-58.576</v>
      </c>
      <c r="V17" s="11" t="n">
        <v>0</v>
      </c>
      <c r="X17" s="13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2022-06-20T15:03:09Z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